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lockStructure="1"/>
  <bookViews>
    <workbookView xWindow="0" yWindow="0" windowWidth="22260" windowHeight="12645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Sheet1!$A$1:$J$90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2"/>
  <c r="F47" i="1" s="1"/>
  <c r="D7" i="2"/>
  <c r="A3" i="3" s="1"/>
  <c r="D8" i="2"/>
  <c r="A4" i="3" s="1"/>
  <c r="D9" i="2"/>
  <c r="A5" i="3" s="1"/>
  <c r="D10" i="2"/>
  <c r="A6" i="3" s="1"/>
  <c r="D11" i="2"/>
  <c r="A7" i="3" s="1"/>
  <c r="D6" i="2"/>
  <c r="A2" i="3" s="1"/>
  <c r="D3" i="2"/>
  <c r="C10" i="3" l="1"/>
  <c r="E35" i="1"/>
  <c r="E47" i="1"/>
  <c r="H38" i="1"/>
  <c r="E38" i="1"/>
  <c r="G38" i="1"/>
  <c r="F38" i="1"/>
  <c r="D35" i="1"/>
  <c r="F43" i="1" s="1"/>
  <c r="E16" i="2"/>
  <c r="G47" i="1" l="1"/>
  <c r="H47" i="1" s="1"/>
  <c r="E31" i="1"/>
  <c r="D19" i="2" s="1"/>
  <c r="D18" i="2" l="1"/>
  <c r="D20" i="2"/>
  <c r="G48" i="1" l="1"/>
</calcChain>
</file>

<file path=xl/sharedStrings.xml><?xml version="1.0" encoding="utf-8"?>
<sst xmlns="http://schemas.openxmlformats.org/spreadsheetml/2006/main" count="163" uniqueCount="134">
  <si>
    <t>申請サービスを次のア～キから選択してください。</t>
    <rPh sb="0" eb="2">
      <t>シンセイ</t>
    </rPh>
    <rPh sb="7" eb="8">
      <t>ツギ</t>
    </rPh>
    <rPh sb="14" eb="16">
      <t>センタク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</si>
  <si>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</si>
  <si>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</si>
  <si>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</si>
  <si>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</si>
  <si>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</si>
  <si>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</si>
  <si>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</si>
  <si>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上記以外のサービス</t>
    <rPh sb="0" eb="2">
      <t>ジョウキ</t>
    </rPh>
    <rPh sb="2" eb="4">
      <t>イガイ</t>
    </rPh>
    <phoneticPr fontId="1"/>
  </si>
  <si>
    <t>通所介護（横浜市通所介護相当サービスを含む）</t>
    <rPh sb="0" eb="2">
      <t>ツウショ</t>
    </rPh>
    <rPh sb="2" eb="4">
      <t>カイゴ</t>
    </rPh>
    <rPh sb="5" eb="8">
      <t>ヨコハマシ</t>
    </rPh>
    <rPh sb="8" eb="10">
      <t>ツウショ</t>
    </rPh>
    <rPh sb="10" eb="12">
      <t>カイゴ</t>
    </rPh>
    <rPh sb="12" eb="14">
      <t>ソウトウ</t>
    </rPh>
    <rPh sb="19" eb="20">
      <t>フク</t>
    </rPh>
    <phoneticPr fontId="1"/>
  </si>
  <si>
    <t>通所リハビリテーション（介護予防を含む）</t>
    <rPh sb="0" eb="2">
      <t>ツウショ</t>
    </rPh>
    <rPh sb="12" eb="14">
      <t>カイゴ</t>
    </rPh>
    <rPh sb="14" eb="16">
      <t>ヨボウ</t>
    </rPh>
    <rPh sb="17" eb="18">
      <t>フク</t>
    </rPh>
    <phoneticPr fontId="1"/>
  </si>
  <si>
    <t>認知症対応型通所介護（介護予防を含む）</t>
    <rPh sb="0" eb="10">
      <t>ニンチショウタイオウガタツウショカイゴ</t>
    </rPh>
    <rPh sb="11" eb="13">
      <t>カイゴ</t>
    </rPh>
    <rPh sb="13" eb="15">
      <t>ヨボウ</t>
    </rPh>
    <rPh sb="16" eb="17">
      <t>フク</t>
    </rPh>
    <phoneticPr fontId="1"/>
  </si>
  <si>
    <t>地域密着型通所介護（横浜市通所介護相当サービスを含む）</t>
    <rPh sb="0" eb="9">
      <t>チイキミッチャクガタツウショカイゴ</t>
    </rPh>
    <rPh sb="10" eb="13">
      <t>ヨコハマシ</t>
    </rPh>
    <rPh sb="13" eb="15">
      <t>ツウショ</t>
    </rPh>
    <rPh sb="15" eb="19">
      <t>カイゴソウトウ</t>
    </rPh>
    <rPh sb="24" eb="25">
      <t>フク</t>
    </rPh>
    <phoneticPr fontId="1"/>
  </si>
  <si>
    <t>短期入所生活介護（介護予防を含む）</t>
    <rPh sb="0" eb="8">
      <t>タンキニュウショセイカツカイゴ</t>
    </rPh>
    <rPh sb="9" eb="13">
      <t>カイゴヨボウ</t>
    </rPh>
    <rPh sb="14" eb="15">
      <t>フク</t>
    </rPh>
    <phoneticPr fontId="1"/>
  </si>
  <si>
    <t>短期入所療養介護（介護予防を含む）</t>
    <rPh sb="0" eb="2">
      <t>タンキ</t>
    </rPh>
    <rPh sb="2" eb="4">
      <t>ニュウショ</t>
    </rPh>
    <rPh sb="4" eb="6">
      <t>リョウヨウ</t>
    </rPh>
    <rPh sb="6" eb="8">
      <t>カイゴ</t>
    </rPh>
    <rPh sb="9" eb="13">
      <t>カイゴヨボウ</t>
    </rPh>
    <rPh sb="14" eb="15">
      <t>フク</t>
    </rPh>
    <phoneticPr fontId="1"/>
  </si>
  <si>
    <t>当該サービスの指定年月日を次のＡ～Ｃから選択してください。</t>
    <rPh sb="0" eb="2">
      <t>トウガイ</t>
    </rPh>
    <rPh sb="7" eb="9">
      <t>シテイ</t>
    </rPh>
    <rPh sb="9" eb="12">
      <t>ネンガッピ</t>
    </rPh>
    <rPh sb="13" eb="14">
      <t>ツギ</t>
    </rPh>
    <rPh sb="20" eb="22">
      <t>センタク</t>
    </rPh>
    <phoneticPr fontId="1"/>
  </si>
  <si>
    <t>上記以外</t>
    <rPh sb="0" eb="2">
      <t>ジョウキ</t>
    </rPh>
    <rPh sb="2" eb="4">
      <t>イガイ</t>
    </rPh>
    <phoneticPr fontId="1"/>
  </si>
  <si>
    <t>Ａ</t>
    <phoneticPr fontId="1"/>
  </si>
  <si>
    <t>Ｂ</t>
    <phoneticPr fontId="1"/>
  </si>
  <si>
    <t>Ｃ</t>
    <phoneticPr fontId="1"/>
  </si>
  <si>
    <t>判定１</t>
    <rPh sb="0" eb="2">
      <t>ハンテイ</t>
    </rPh>
    <phoneticPr fontId="1"/>
  </si>
  <si>
    <t>×　助成対象外の事業所・サービスです。</t>
    <rPh sb="2" eb="4">
      <t>ジョセイ</t>
    </rPh>
    <rPh sb="4" eb="6">
      <t>タイショウ</t>
    </rPh>
    <rPh sb="6" eb="7">
      <t>ガイ</t>
    </rPh>
    <rPh sb="8" eb="11">
      <t>ジギョウショ</t>
    </rPh>
    <phoneticPr fontId="1"/>
  </si>
  <si>
    <t>【１】助成対象事業所・サービスであることの確認</t>
    <rPh sb="3" eb="5">
      <t>ジョセイ</t>
    </rPh>
    <rPh sb="5" eb="7">
      <t>タイショウ</t>
    </rPh>
    <rPh sb="7" eb="10">
      <t>ジギョウショ</t>
    </rPh>
    <rPh sb="21" eb="23">
      <t>カクニン</t>
    </rPh>
    <phoneticPr fontId="1"/>
  </si>
  <si>
    <t>【２】助成額の試算</t>
    <rPh sb="3" eb="6">
      <t>ジョセイガク</t>
    </rPh>
    <rPh sb="7" eb="9">
      <t>シサン</t>
    </rPh>
    <phoneticPr fontId="1"/>
  </si>
  <si>
    <t>A</t>
  </si>
  <si>
    <t>３月審査分</t>
    <rPh sb="1" eb="2">
      <t>ガツ</t>
    </rPh>
    <rPh sb="2" eb="4">
      <t>シンサ</t>
    </rPh>
    <rPh sb="4" eb="5">
      <t>ブン</t>
    </rPh>
    <phoneticPr fontId="1"/>
  </si>
  <si>
    <t>４月審査分</t>
    <rPh sb="1" eb="2">
      <t>ガツ</t>
    </rPh>
    <rPh sb="2" eb="4">
      <t>シンサ</t>
    </rPh>
    <rPh sb="4" eb="5">
      <t>ブン</t>
    </rPh>
    <phoneticPr fontId="1"/>
  </si>
  <si>
    <t>５月審査分</t>
    <rPh sb="1" eb="2">
      <t>ガツ</t>
    </rPh>
    <rPh sb="2" eb="4">
      <t>シンサ</t>
    </rPh>
    <rPh sb="4" eb="5">
      <t>ブン</t>
    </rPh>
    <phoneticPr fontId="1"/>
  </si>
  <si>
    <t>６月審査分</t>
    <rPh sb="1" eb="2">
      <t>ガツ</t>
    </rPh>
    <rPh sb="2" eb="4">
      <t>シンサ</t>
    </rPh>
    <rPh sb="4" eb="5">
      <t>ブン</t>
    </rPh>
    <phoneticPr fontId="1"/>
  </si>
  <si>
    <t>★助成額シミュレーション結果</t>
    <rPh sb="1" eb="3">
      <t>ジョセイ</t>
    </rPh>
    <rPh sb="3" eb="4">
      <t>ガク</t>
    </rPh>
    <rPh sb="12" eb="14">
      <t>ケッカ</t>
    </rPh>
    <phoneticPr fontId="1"/>
  </si>
  <si>
    <t>単位：円</t>
    <rPh sb="0" eb="2">
      <t>タンイ</t>
    </rPh>
    <rPh sb="3" eb="4">
      <t>エン</t>
    </rPh>
    <phoneticPr fontId="1"/>
  </si>
  <si>
    <t>入力不要</t>
    <rPh sb="0" eb="2">
      <t>ニュウリョク</t>
    </rPh>
    <rPh sb="2" eb="4">
      <t>フヨウ</t>
    </rPh>
    <phoneticPr fontId="1"/>
  </si>
  <si>
    <t>算定方法</t>
    <rPh sb="0" eb="2">
      <t>サンテイ</t>
    </rPh>
    <rPh sb="2" eb="4">
      <t>ホウホウ</t>
    </rPh>
    <phoneticPr fontId="1"/>
  </si>
  <si>
    <t>Ｃ　上記以外</t>
    <phoneticPr fontId="1"/>
  </si>
  <si>
    <t>ア　通所介護（横浜市通所介護相当サービスを含む）</t>
  </si>
  <si>
    <t>イ　通所リハビリテーション（介護予防を含む）</t>
  </si>
  <si>
    <t>ウ　認知症対応型通所介護（介護予防を含む）</t>
  </si>
  <si>
    <t>エ　地域密着型通所介護（横浜市通所介護相当サービスを含む）</t>
  </si>
  <si>
    <t>オ　短期入所生活介護（介護予防を含む）</t>
  </si>
  <si>
    <t>カ　短期入所療養介護（介護予防を含む）</t>
  </si>
  <si>
    <t>キ　上記以外のサービス</t>
  </si>
  <si>
    <t>事業所は横浜市内に所在していますか？（はい／いいえ　を選択）</t>
    <rPh sb="0" eb="3">
      <t>ジギョウショ</t>
    </rPh>
    <rPh sb="4" eb="7">
      <t>ヨコハマシ</t>
    </rPh>
    <rPh sb="7" eb="8">
      <t>ナイ</t>
    </rPh>
    <rPh sb="9" eb="11">
      <t>ショザイ</t>
    </rPh>
    <rPh sb="27" eb="29">
      <t>センタク</t>
    </rPh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</si>
  <si>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</si>
  <si>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</si>
  <si>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</si>
  <si>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</si>
  <si>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助成額（１月当たり）</t>
    <rPh sb="0" eb="3">
      <t>ジョセイガク</t>
    </rPh>
    <rPh sb="5" eb="6">
      <t>ツキ</t>
    </rPh>
    <rPh sb="6" eb="7">
      <t>ア</t>
    </rPh>
    <phoneticPr fontId="1"/>
  </si>
  <si>
    <t>比較月平均［Ａ］</t>
    <rPh sb="0" eb="2">
      <t>ヒカク</t>
    </rPh>
    <rPh sb="2" eb="3">
      <t>ヅキ</t>
    </rPh>
    <rPh sb="3" eb="5">
      <t>ヘイキン</t>
    </rPh>
    <phoneticPr fontId="1"/>
  </si>
  <si>
    <t>算定基準額［Ａ］-［Ｂ］</t>
    <rPh sb="0" eb="2">
      <t>サンテイ</t>
    </rPh>
    <rPh sb="2" eb="4">
      <t>キジュン</t>
    </rPh>
    <rPh sb="4" eb="5">
      <t>ガク</t>
    </rPh>
    <phoneticPr fontId="1"/>
  </si>
  <si>
    <t>令和２年２月１日～６月30日の間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6">
      <t>アイダ</t>
    </rPh>
    <phoneticPr fontId="1"/>
  </si>
  <si>
    <t>令和２年１月31日以前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phoneticPr fontId="1"/>
  </si>
  <si>
    <t>Ａ　令和２年１月31日以前</t>
    <phoneticPr fontId="1"/>
  </si>
  <si>
    <t>Ｂ　令和２年２月１日～６月30日の間</t>
    <phoneticPr fontId="1"/>
  </si>
  <si>
    <t>はい、横浜市内に所在する事業所です。</t>
    <rPh sb="3" eb="6">
      <t>ヨコハマシ</t>
    </rPh>
    <rPh sb="6" eb="7">
      <t>ナイ</t>
    </rPh>
    <rPh sb="8" eb="10">
      <t>ショザイ</t>
    </rPh>
    <rPh sb="12" eb="15">
      <t>ジギョウショ</t>
    </rPh>
    <phoneticPr fontId="1"/>
  </si>
  <si>
    <t>いいえ、横浜市内に所在する事業所ではありません。</t>
    <rPh sb="4" eb="8">
      <t>ヨコハマシナイ</t>
    </rPh>
    <rPh sb="9" eb="11">
      <t>ショザイ</t>
    </rPh>
    <rPh sb="13" eb="16">
      <t>ジギョウショ</t>
    </rPh>
    <phoneticPr fontId="1"/>
  </si>
  <si>
    <t>サービス群名</t>
    <rPh sb="4" eb="5">
      <t>グン</t>
    </rPh>
    <rPh sb="5" eb="6">
      <t>メイ</t>
    </rPh>
    <phoneticPr fontId="1"/>
  </si>
  <si>
    <t>cdn</t>
    <phoneticPr fontId="1"/>
  </si>
  <si>
    <t>月助成額</t>
    <rPh sb="0" eb="1">
      <t>ツキ</t>
    </rPh>
    <rPh sb="1" eb="3">
      <t>ジョセイ</t>
    </rPh>
    <rPh sb="3" eb="4">
      <t>ガク</t>
    </rPh>
    <phoneticPr fontId="1"/>
  </si>
  <si>
    <t>申請事業所の介護報酬請求実績に基づき算定</t>
    <rPh sb="0" eb="2">
      <t>シンセイ</t>
    </rPh>
    <rPh sb="2" eb="5">
      <t>ジギョウショ</t>
    </rPh>
    <rPh sb="6" eb="8">
      <t>カイゴ</t>
    </rPh>
    <rPh sb="8" eb="10">
      <t>ホウシュウ</t>
    </rPh>
    <rPh sb="10" eb="12">
      <t>セイキュウ</t>
    </rPh>
    <rPh sb="12" eb="14">
      <t>ジッセキ</t>
    </rPh>
    <rPh sb="15" eb="16">
      <t>モト</t>
    </rPh>
    <rPh sb="18" eb="20">
      <t>サンテイ</t>
    </rPh>
    <phoneticPr fontId="1"/>
  </si>
  <si>
    <t>本市が定める額（同種サービスの既存事業所実績による）</t>
    <rPh sb="0" eb="2">
      <t>ホンシ</t>
    </rPh>
    <rPh sb="3" eb="4">
      <t>サダ</t>
    </rPh>
    <rPh sb="6" eb="7">
      <t>ガク</t>
    </rPh>
    <rPh sb="8" eb="10">
      <t>ドウシュ</t>
    </rPh>
    <rPh sb="15" eb="17">
      <t>キゾン</t>
    </rPh>
    <rPh sb="17" eb="19">
      <t>ジギョウ</t>
    </rPh>
    <rPh sb="19" eb="20">
      <t>ショ</t>
    </rPh>
    <rPh sb="20" eb="22">
      <t>ジッセキ</t>
    </rPh>
    <phoneticPr fontId="1"/>
  </si>
  <si>
    <t>【Q3で「B」を選択した事業所】
このまま次の「★助成額シミュレーション結果」に進んでください。（本設問には入力不要です。）
※新規事業所については、同種サービスの既存事業所の実績に基づき本市が定めた額が助成されます。</t>
    <rPh sb="8" eb="10">
      <t>センタク</t>
    </rPh>
    <rPh sb="12" eb="15">
      <t>ジギョウショ</t>
    </rPh>
    <rPh sb="21" eb="22">
      <t>ツギ</t>
    </rPh>
    <rPh sb="25" eb="28">
      <t>ジョセイガク</t>
    </rPh>
    <rPh sb="36" eb="38">
      <t>ケッカ</t>
    </rPh>
    <rPh sb="40" eb="41">
      <t>スス</t>
    </rPh>
    <rPh sb="49" eb="50">
      <t>ホン</t>
    </rPh>
    <rPh sb="50" eb="52">
      <t>セツモン</t>
    </rPh>
    <rPh sb="54" eb="56">
      <t>ニュウリョク</t>
    </rPh>
    <rPh sb="56" eb="58">
      <t>フヨウ</t>
    </rPh>
    <phoneticPr fontId="1"/>
  </si>
  <si>
    <t>比較月</t>
    <rPh sb="0" eb="2">
      <t>ヒカク</t>
    </rPh>
    <rPh sb="2" eb="3">
      <t>ヅキ</t>
    </rPh>
    <phoneticPr fontId="1"/>
  </si>
  <si>
    <t>計算対象月</t>
    <rPh sb="0" eb="2">
      <t>ケイサン</t>
    </rPh>
    <rPh sb="2" eb="4">
      <t>タイショウ</t>
    </rPh>
    <rPh sb="4" eb="5">
      <t>ヅキ</t>
    </rPh>
    <phoneticPr fontId="1"/>
  </si>
  <si>
    <t>計算対象月平均［Ｂ］</t>
    <rPh sb="0" eb="2">
      <t>ケイサン</t>
    </rPh>
    <rPh sb="2" eb="4">
      <t>タイショウ</t>
    </rPh>
    <rPh sb="4" eb="5">
      <t>ツキ</t>
    </rPh>
    <rPh sb="5" eb="7">
      <t>ヘイキン</t>
    </rPh>
    <phoneticPr fontId="1"/>
  </si>
  <si>
    <t>○　助成対象事業所・サービスです。［Ａ：既存事業所］</t>
    <rPh sb="2" eb="4">
      <t>ジョセイ</t>
    </rPh>
    <rPh sb="4" eb="6">
      <t>タイショウ</t>
    </rPh>
    <rPh sb="6" eb="9">
      <t>ジギョウショ</t>
    </rPh>
    <rPh sb="20" eb="22">
      <t>キゾン</t>
    </rPh>
    <rPh sb="22" eb="25">
      <t>ジギョウショ</t>
    </rPh>
    <phoneticPr fontId="1"/>
  </si>
  <si>
    <t>○　助成対象事業所・サービスです。［Ｂ：新規事業所］</t>
    <rPh sb="2" eb="4">
      <t>ジョセイ</t>
    </rPh>
    <rPh sb="4" eb="6">
      <t>タイショウ</t>
    </rPh>
    <rPh sb="6" eb="9">
      <t>ジギョウショ</t>
    </rPh>
    <rPh sb="20" eb="22">
      <t>シンキ</t>
    </rPh>
    <rPh sb="22" eb="24">
      <t>ジギョウ</t>
    </rPh>
    <rPh sb="24" eb="25">
      <t>ショ</t>
    </rPh>
    <phoneticPr fontId="1"/>
  </si>
  <si>
    <t>以下の設問【１】【２】に従い、回答欄に必要事項を入力してください。</t>
    <rPh sb="0" eb="2">
      <t>イカ</t>
    </rPh>
    <rPh sb="3" eb="5">
      <t>セツモン</t>
    </rPh>
    <rPh sb="12" eb="13">
      <t>シタガ</t>
    </rPh>
    <rPh sb="15" eb="17">
      <t>カイトウ</t>
    </rPh>
    <rPh sb="17" eb="18">
      <t>ラン</t>
    </rPh>
    <rPh sb="19" eb="21">
      <t>ヒツヨウ</t>
    </rPh>
    <rPh sb="21" eb="23">
      <t>ジコウ</t>
    </rPh>
    <rPh sb="24" eb="26">
      <t>ニュウリョク</t>
    </rPh>
    <phoneticPr fontId="1"/>
  </si>
  <si>
    <t>←クリックして選択</t>
    <rPh sb="7" eb="9">
      <t>センタク</t>
    </rPh>
    <phoneticPr fontId="1"/>
  </si>
  <si>
    <t>回答欄</t>
    <rPh sb="0" eb="2">
      <t>カイトウ</t>
    </rPh>
    <rPh sb="2" eb="3">
      <t>ラン</t>
    </rPh>
    <phoneticPr fontId="1"/>
  </si>
  <si>
    <t>判定</t>
    <rPh sb="0" eb="2">
      <t>ハンテイ</t>
    </rPh>
    <phoneticPr fontId="1"/>
  </si>
  <si>
    <t>単位：円（一部は小数点以下１桁まで表示）</t>
    <rPh sb="0" eb="2">
      <t>タンイ</t>
    </rPh>
    <rPh sb="3" eb="4">
      <t>エン</t>
    </rPh>
    <rPh sb="5" eb="7">
      <t>イチブ</t>
    </rPh>
    <rPh sb="8" eb="11">
      <t>ショウスウテン</t>
    </rPh>
    <rPh sb="11" eb="13">
      <t>イカ</t>
    </rPh>
    <rPh sb="14" eb="15">
      <t>ケタ</t>
    </rPh>
    <rPh sb="17" eb="19">
      <t>ヒョウジ</t>
    </rPh>
    <phoneticPr fontId="1"/>
  </si>
  <si>
    <t>助成額（１月当たり）</t>
    <rPh sb="0" eb="2">
      <t>ジョセイ</t>
    </rPh>
    <rPh sb="2" eb="3">
      <t>ガク</t>
    </rPh>
    <rPh sb="5" eb="6">
      <t>ツキ</t>
    </rPh>
    <rPh sb="6" eb="7">
      <t>ア</t>
    </rPh>
    <phoneticPr fontId="1"/>
  </si>
  <si>
    <t>助成額合計（３か月分）</t>
    <rPh sb="0" eb="2">
      <t>ジョセイ</t>
    </rPh>
    <rPh sb="2" eb="3">
      <t>ガク</t>
    </rPh>
    <rPh sb="3" eb="5">
      <t>ゴウケイ</t>
    </rPh>
    <rPh sb="8" eb="9">
      <t>ゲツ</t>
    </rPh>
    <rPh sb="9" eb="10">
      <t>ブン</t>
    </rPh>
    <phoneticPr fontId="1"/>
  </si>
  <si>
    <t>助成額（１か月分）</t>
  </si>
  <si>
    <t>5万円</t>
  </si>
  <si>
    <t>10万円</t>
  </si>
  <si>
    <t>20万円</t>
  </si>
  <si>
    <t>30万円</t>
  </si>
  <si>
    <t>40万円</t>
  </si>
  <si>
    <t>50万円</t>
  </si>
  <si>
    <t>60万円</t>
  </si>
  <si>
    <t>70万円</t>
  </si>
  <si>
    <t>80万円</t>
  </si>
  <si>
    <t>90万円</t>
  </si>
  <si>
    <t>200万円以上</t>
  </si>
  <si>
    <t>100万円</t>
  </si>
  <si>
    <t>通所介護（総合事業含む）</t>
  </si>
  <si>
    <t>通所リハビリテーション（予防含む）</t>
  </si>
  <si>
    <t>認知症対応型通所介護（予防含む）</t>
  </si>
  <si>
    <t>地域密着型通所介護</t>
  </si>
  <si>
    <t>短期入所生活介護（予防含む）</t>
  </si>
  <si>
    <t>短期入所療養介護（予防含む）</t>
  </si>
  <si>
    <t>10万円以上　20万円未満</t>
  </si>
  <si>
    <t>20万円以上　40万円未満</t>
  </si>
  <si>
    <t>40万円以上　60万円未満</t>
  </si>
  <si>
    <t>60万円以上　80万円未満</t>
  </si>
  <si>
    <t>80万円以上　100万円未満</t>
  </si>
  <si>
    <t>100万円以上　120万円未満</t>
  </si>
  <si>
    <t>120万円以上　140万円未満</t>
  </si>
  <si>
    <t>140万円以上　160万円未満</t>
  </si>
  <si>
    <t>160万円以上　180万円未満</t>
  </si>
  <si>
    <t>180万円以上　200万円未満</t>
  </si>
  <si>
    <t>サービス種別名</t>
    <rPh sb="4" eb="6">
      <t>シュベツ</t>
    </rPh>
    <rPh sb="6" eb="7">
      <t>メイ</t>
    </rPh>
    <phoneticPr fontId="1"/>
  </si>
  <si>
    <t>[Ａ]比較月</t>
  </si>
  <si>
    <t>[Ｂ]計算対象月</t>
  </si>
  <si>
    <t>助成額合計（３か月分）</t>
    <rPh sb="3" eb="5">
      <t>ゴウケイ</t>
    </rPh>
    <phoneticPr fontId="1"/>
  </si>
  <si>
    <t>60万円</t>
    <phoneticPr fontId="1"/>
  </si>
  <si>
    <t>15万円</t>
    <phoneticPr fontId="1"/>
  </si>
  <si>
    <t>30万円</t>
    <phoneticPr fontId="1"/>
  </si>
  <si>
    <t>90万円</t>
    <phoneticPr fontId="1"/>
  </si>
  <si>
    <t>120万円</t>
  </si>
  <si>
    <t>150万円</t>
  </si>
  <si>
    <t>180万円</t>
  </si>
  <si>
    <t>210万円</t>
  </si>
  <si>
    <t>240万円</t>
  </si>
  <si>
    <t>270万円</t>
  </si>
  <si>
    <t>300万円</t>
  </si>
  <si>
    <t>【算定基準額】</t>
    <phoneticPr fontId="1"/>
  </si>
  <si>
    <t>【別添資料】助成額の算出方法について</t>
    <rPh sb="1" eb="3">
      <t>ベッテン</t>
    </rPh>
    <rPh sb="3" eb="5">
      <t>シリョウ</t>
    </rPh>
    <rPh sb="6" eb="9">
      <t>ジョセイガク</t>
    </rPh>
    <rPh sb="10" eb="12">
      <t>サンシュツ</t>
    </rPh>
    <rPh sb="12" eb="14">
      <t>ホウホウ</t>
    </rPh>
    <phoneticPr fontId="1"/>
  </si>
  <si>
    <t>１　既存事業所の場合（タイプA）</t>
    <rPh sb="2" eb="4">
      <t>キゾン</t>
    </rPh>
    <rPh sb="4" eb="7">
      <t>ジギョウショ</t>
    </rPh>
    <rPh sb="8" eb="10">
      <t>バアイ</t>
    </rPh>
    <phoneticPr fontId="1"/>
  </si>
  <si>
    <t>【算定基準額】の算出方法は次のとおりです。</t>
    <rPh sb="10" eb="12">
      <t>ホウホウ</t>
    </rPh>
    <rPh sb="13" eb="14">
      <t>ツギ</t>
    </rPh>
    <phoneticPr fontId="1"/>
  </si>
  <si>
    <t>過去２か月（令和２年３月と４月審査分）の介護サービス費用の平均額</t>
  </si>
  <si>
    <t>対象月（令和２年５月と６月審査分）の介護サービス費用の平均額</t>
  </si>
  <si>
    <t>２　新規事業所の場合（タイプB）</t>
    <rPh sb="2" eb="4">
      <t>シンキ</t>
    </rPh>
    <rPh sb="4" eb="7">
      <t>ジギョウショ</t>
    </rPh>
    <rPh sb="8" eb="10">
      <t>バアイ</t>
    </rPh>
    <phoneticPr fontId="1"/>
  </si>
  <si>
    <t>通所系サービス等事業所のうち、既存事業所（令和２年１月31日以前に指定を受けた事業所）については、助成額（１か月分）を
【算定基準額】により下表のとおり11段階に区分し、当該額に３を乗じた金額（３か月分）を助成金として交付します。</t>
    <rPh sb="15" eb="17">
      <t>キゾン</t>
    </rPh>
    <rPh sb="17" eb="20">
      <t>ジギョウショ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イゼン</t>
    </rPh>
    <rPh sb="33" eb="35">
      <t>シテイ</t>
    </rPh>
    <rPh sb="36" eb="37">
      <t>ウ</t>
    </rPh>
    <rPh sb="39" eb="42">
      <t>ジギョウショ</t>
    </rPh>
    <rPh sb="55" eb="56">
      <t>ゲツ</t>
    </rPh>
    <rPh sb="56" eb="57">
      <t>ブン</t>
    </rPh>
    <rPh sb="70" eb="72">
      <t>カヒョウ</t>
    </rPh>
    <rPh sb="85" eb="87">
      <t>トウガイ</t>
    </rPh>
    <rPh sb="87" eb="88">
      <t>ガク</t>
    </rPh>
    <rPh sb="99" eb="100">
      <t>ゲツ</t>
    </rPh>
    <rPh sb="100" eb="101">
      <t>ブン</t>
    </rPh>
    <phoneticPr fontId="1"/>
  </si>
  <si>
    <t>通所系サービス等事業所のうち、新規事業所（令和２年２月１日から同年６月１日の間に本市の指定を受けた事業所）においては、下表に示す金額を助成金として交付します。</t>
    <rPh sb="15" eb="17">
      <t>シンキ</t>
    </rPh>
    <rPh sb="17" eb="19">
      <t>ジギョウ</t>
    </rPh>
    <rPh sb="19" eb="20">
      <t>ショ</t>
    </rPh>
    <rPh sb="31" eb="32">
      <t>ドウ</t>
    </rPh>
    <rPh sb="59" eb="61">
      <t>カヒョウ</t>
    </rPh>
    <rPh sb="62" eb="63">
      <t>シメ</t>
    </rPh>
    <phoneticPr fontId="1"/>
  </si>
  <si>
    <r>
      <t>【Q3で「A」を選択した事業所】 
国保連での介護給付費等審査のうち、令和２年３月～６月審査分の「横浜市が保険者の『介護サービス費用（※）の合計額』」を「○月審査分」欄に記載してください。（請求しなかった月については０円と入力してください。） 
※本制度における「介護サービス費用の合計額」の定義は次のとおりです。
　・当該月に審査決定を受けた、提供サービス費・加減算の</t>
    </r>
    <r>
      <rPr>
        <u/>
        <sz val="11"/>
        <color theme="1"/>
        <rFont val="游ゴシック"/>
        <family val="3"/>
        <charset val="128"/>
        <scheme val="minor"/>
      </rPr>
      <t>10割負担相当額。</t>
    </r>
    <r>
      <rPr>
        <sz val="11"/>
        <color theme="1"/>
        <rFont val="游ゴシック"/>
        <family val="2"/>
        <scheme val="minor"/>
      </rPr>
      <t xml:space="preserve">
　・保険請求額だけでなく、利用者負担額も含めた金額。（公費負担分も含みます）
　　「保険者負担額＋利用者負担額＋公費負担者額＋公費分本人負担額」
　・介護保険対象外のサービス費（自費サービス等）は含みません。
※横浜市が保険者である金額のみを算入してください。
※当該月に過誤調整・再請求を行った場合、本市が把握する「介護サービス費用」と
　差異が生じる可能性があります。あらかじめご了承ください。</t>
    </r>
    <rPh sb="25" eb="27">
      <t>キュウフ</t>
    </rPh>
    <rPh sb="27" eb="28">
      <t>ヒ</t>
    </rPh>
    <rPh sb="28" eb="29">
      <t>トウ</t>
    </rPh>
    <rPh sb="29" eb="31">
      <t>シンサ</t>
    </rPh>
    <rPh sb="44" eb="46">
      <t>シンサ</t>
    </rPh>
    <rPh sb="46" eb="47">
      <t>ブン</t>
    </rPh>
    <rPh sb="49" eb="52">
      <t>ヨコハマシ</t>
    </rPh>
    <rPh sb="53" eb="55">
      <t>ホケン</t>
    </rPh>
    <rPh sb="55" eb="56">
      <t>ジャ</t>
    </rPh>
    <rPh sb="72" eb="73">
      <t>ガク</t>
    </rPh>
    <rPh sb="78" eb="79">
      <t>ガツ</t>
    </rPh>
    <rPh sb="79" eb="81">
      <t>シンサ</t>
    </rPh>
    <rPh sb="81" eb="82">
      <t>ブン</t>
    </rPh>
    <rPh sb="83" eb="84">
      <t>ラン</t>
    </rPh>
    <rPh sb="124" eb="125">
      <t>ホン</t>
    </rPh>
    <rPh sb="125" eb="127">
      <t>セイド</t>
    </rPh>
    <rPh sb="141" eb="143">
      <t>ゴウケイ</t>
    </rPh>
    <rPh sb="143" eb="144">
      <t>ガク</t>
    </rPh>
    <rPh sb="146" eb="148">
      <t>テイギ</t>
    </rPh>
    <rPh sb="149" eb="150">
      <t>ツギ</t>
    </rPh>
    <rPh sb="160" eb="162">
      <t>トウガイ</t>
    </rPh>
    <rPh sb="162" eb="163">
      <t>ゲツ</t>
    </rPh>
    <rPh sb="164" eb="166">
      <t>シンサ</t>
    </rPh>
    <rPh sb="215" eb="216">
      <t>フク</t>
    </rPh>
    <rPh sb="239" eb="240">
      <t>ジャ</t>
    </rPh>
    <rPh sb="240" eb="242">
      <t>フタン</t>
    </rPh>
    <rPh sb="253" eb="255">
      <t>フタン</t>
    </rPh>
    <rPh sb="255" eb="256">
      <t>ジャ</t>
    </rPh>
    <rPh sb="265" eb="266">
      <t>ガク</t>
    </rPh>
    <rPh sb="301" eb="304">
      <t>ヨコハマシ</t>
    </rPh>
    <rPh sb="305" eb="307">
      <t>ホケン</t>
    </rPh>
    <rPh sb="307" eb="308">
      <t>ジャ</t>
    </rPh>
    <rPh sb="311" eb="313">
      <t>キンガク</t>
    </rPh>
    <rPh sb="316" eb="318">
      <t>サンニュウ</t>
    </rPh>
    <rPh sb="387" eb="389">
      <t>リョウショウ</t>
    </rPh>
    <phoneticPr fontId="1"/>
  </si>
  <si>
    <t>【算定基準額】＝[Ａ]－[Ｂ]　（横浜市が保険者である分のみ）</t>
    <rPh sb="17" eb="20">
      <t>ヨコハマシ</t>
    </rPh>
    <rPh sb="21" eb="24">
      <t>ホケンジャ</t>
    </rPh>
    <rPh sb="27" eb="28">
      <t>ブン</t>
    </rPh>
    <phoneticPr fontId="1"/>
  </si>
  <si>
    <t>↑すべての欄に介護サービス費用の合計額を入力（横浜市が保険者である分のみ）</t>
    <rPh sb="5" eb="6">
      <t>ラン</t>
    </rPh>
    <rPh sb="7" eb="9">
      <t>カイゴ</t>
    </rPh>
    <rPh sb="13" eb="15">
      <t>ヒヨウ</t>
    </rPh>
    <rPh sb="16" eb="18">
      <t>ゴウケイ</t>
    </rPh>
    <rPh sb="18" eb="19">
      <t>ガク</t>
    </rPh>
    <rPh sb="20" eb="22">
      <t>ニュウリョク</t>
    </rPh>
    <rPh sb="23" eb="26">
      <t>ヨコハマシ</t>
    </rPh>
    <rPh sb="27" eb="30">
      <t>ホケンジャ</t>
    </rPh>
    <rPh sb="33" eb="34">
      <t>ブン</t>
    </rPh>
    <phoneticPr fontId="1"/>
  </si>
  <si>
    <t>介護サービス運営費助成事業（通所系サービス等）　助成額（目安）計算シート</t>
    <rPh sb="14" eb="16">
      <t>ツウショ</t>
    </rPh>
    <rPh sb="16" eb="17">
      <t>ケイ</t>
    </rPh>
    <rPh sb="21" eb="22">
      <t>トウ</t>
    </rPh>
    <rPh sb="24" eb="27">
      <t>ジョセイガク</t>
    </rPh>
    <rPh sb="28" eb="30">
      <t>メヤス</t>
    </rPh>
    <rPh sb="31" eb="33">
      <t>ケイサン</t>
    </rPh>
    <phoneticPr fontId="1"/>
  </si>
  <si>
    <t>すべての設問に回答すると、最後に助成額（目安）が表示されます。</t>
    <rPh sb="4" eb="6">
      <t>セツモン</t>
    </rPh>
    <rPh sb="7" eb="9">
      <t>カイトウ</t>
    </rPh>
    <rPh sb="13" eb="15">
      <t>サイゴ</t>
    </rPh>
    <rPh sb="16" eb="19">
      <t>ジョセイガク</t>
    </rPh>
    <rPh sb="20" eb="22">
      <t>メヤス</t>
    </rPh>
    <rPh sb="24" eb="26">
      <t>ヒョウジ</t>
    </rPh>
    <phoneticPr fontId="1"/>
  </si>
  <si>
    <t>　※算出方法の概要については、本市ホームページ及び別添資料をご確認ください。</t>
    <rPh sb="2" eb="6">
      <t>サンシュツホウホウ</t>
    </rPh>
    <rPh sb="7" eb="9">
      <t>ガイヨウ</t>
    </rPh>
    <rPh sb="15" eb="17">
      <t>ホンシ</t>
    </rPh>
    <rPh sb="23" eb="24">
      <t>オヨ</t>
    </rPh>
    <rPh sb="25" eb="27">
      <t>ベッテン</t>
    </rPh>
    <rPh sb="27" eb="29">
      <t>シリョウ</t>
    </rPh>
    <rPh sb="31" eb="33">
      <t>カクニン</t>
    </rPh>
    <phoneticPr fontId="1"/>
  </si>
  <si>
    <t>　※介護報酬の給付実績について、過誤調整・再請求等を行った場合、本市の把握する給付実績と金額の差異が生じる場合があります。</t>
    <rPh sb="2" eb="4">
      <t>カイゴ</t>
    </rPh>
    <rPh sb="4" eb="6">
      <t>ホウシュウ</t>
    </rPh>
    <rPh sb="7" eb="9">
      <t>キュウフ</t>
    </rPh>
    <rPh sb="9" eb="11">
      <t>ジッセキ</t>
    </rPh>
    <rPh sb="16" eb="20">
      <t>カゴチョウセイ</t>
    </rPh>
    <rPh sb="21" eb="24">
      <t>サイセイキュウ</t>
    </rPh>
    <rPh sb="24" eb="25">
      <t>トウ</t>
    </rPh>
    <rPh sb="26" eb="27">
      <t>オコナ</t>
    </rPh>
    <rPh sb="29" eb="31">
      <t>バアイ</t>
    </rPh>
    <rPh sb="32" eb="34">
      <t>ホンシ</t>
    </rPh>
    <rPh sb="35" eb="37">
      <t>ハアク</t>
    </rPh>
    <rPh sb="39" eb="43">
      <t>キュウフジッセキ</t>
    </rPh>
    <rPh sb="44" eb="46">
      <t>キンガク</t>
    </rPh>
    <rPh sb="47" eb="49">
      <t>サイ</t>
    </rPh>
    <rPh sb="50" eb="51">
      <t>ショウ</t>
    </rPh>
    <rPh sb="53" eb="55">
      <t>バアイ</t>
    </rPh>
    <phoneticPr fontId="1"/>
  </si>
  <si>
    <t>　　あらかじめ御了承ください。</t>
    <rPh sb="7" eb="10">
      <t>ゴリョウショウ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</si>
</sst>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0_ "/>
    <numFmt numFmtId="179" formatCode="#,##0.0_ 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0000FF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757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178" fontId="0" fillId="0" borderId="0" xfId="0" applyNumberFormat="1"/>
    <xf numFmtId="0" fontId="0" fillId="3" borderId="8" xfId="0" applyFill="1" applyBorder="1"/>
    <xf numFmtId="177" fontId="0" fillId="4" borderId="0" xfId="0" applyNumberFormat="1" applyFill="1"/>
    <xf numFmtId="0" fontId="0" fillId="5" borderId="0" xfId="0" applyFill="1"/>
    <xf numFmtId="0" fontId="0" fillId="0" borderId="1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9" fontId="6" fillId="6" borderId="22" xfId="0" applyNumberFormat="1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76" fontId="9" fillId="6" borderId="22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176" fontId="6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17" fillId="0" borderId="8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7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 indent="4"/>
    </xf>
    <xf numFmtId="0" fontId="0" fillId="0" borderId="0" xfId="0" applyBorder="1" applyAlignment="1">
      <alignment horizontal="left" vertical="center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6" fillId="6" borderId="23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6" fontId="12" fillId="6" borderId="22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rgb="FF0000FF"/>
      </font>
    </dxf>
    <dxf>
      <font>
        <color rgb="FFFF0000"/>
      </font>
    </dxf>
  </dxfs>
  <tableStyles count="0" defaultTableStyle="TableStyleMedium2" defaultPivotStyle="PivotStyleLight16"/>
  <colors>
    <mruColors>
      <color rgb="FFCCFFFF"/>
      <color rgb="FF0000FF"/>
      <color rgb="FFFFD75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887779</xdr:colOff>
      <xdr:row>32</xdr:row>
      <xdr:rowOff>17097</xdr:rowOff>
    </xdr:from>
    <xdr:to>
      <xdr:col>5</xdr:col>
      <xdr:colOff>1316404</xdr:colOff>
      <xdr:row>32</xdr:row>
      <xdr:rowOff>483578</xdr:rowOff>
    </xdr:to>
    <xdr:sp macro="" textlink="">
      <xdr:nvSpPr>
        <xdr:cNvPr id="2" name="下矢印 1"/>
        <xdr:cNvSpPr/>
      </xdr:nvSpPr>
      <xdr:spPr>
        <a:xfrm>
          <a:off x="4338760" y="6941039"/>
          <a:ext cx="428625" cy="466481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887779</xdr:colOff>
      <xdr:row>40</xdr:row>
      <xdr:rowOff>14898</xdr:rowOff>
    </xdr:from>
    <xdr:to>
      <xdr:col>5</xdr:col>
      <xdr:colOff>1316404</xdr:colOff>
      <xdr:row>40</xdr:row>
      <xdr:rowOff>481379</xdr:rowOff>
    </xdr:to>
    <xdr:sp macro="" textlink="">
      <xdr:nvSpPr>
        <xdr:cNvPr id="4" name="下矢印 3"/>
        <xdr:cNvSpPr/>
      </xdr:nvSpPr>
      <xdr:spPr>
        <a:xfrm>
          <a:off x="4659679" y="12445023"/>
          <a:ext cx="428625" cy="466481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371475</xdr:colOff>
      <xdr:row>0</xdr:row>
      <xdr:rowOff>161925</xdr:rowOff>
    </xdr:from>
    <xdr:to>
      <xdr:col>8</xdr:col>
      <xdr:colOff>114300</xdr:colOff>
      <xdr:row>2</xdr:row>
      <xdr:rowOff>66675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161925"/>
          <a:ext cx="1619250" cy="4762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31864</xdr:rowOff>
    </xdr:from>
    <xdr:to>
      <xdr:col>9</xdr:col>
      <xdr:colOff>0</xdr:colOff>
      <xdr:row>6</xdr:row>
      <xdr:rowOff>200024</xdr:rowOff>
    </xdr:to>
    <xdr:pic>
      <xdr:nvPicPr>
        <xdr:cNvPr id="11" name="図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2" t="17721" r="2852" b="17721"/>
        <a:stretch/>
      </xdr:blipFill>
      <xdr:spPr bwMode="auto">
        <a:xfrm>
          <a:off x="5657850" y="1327264"/>
          <a:ext cx="3943350" cy="40628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13</xdr:row>
      <xdr:rowOff>104775</xdr:rowOff>
    </xdr:from>
    <xdr:to>
      <xdr:col>8</xdr:col>
      <xdr:colOff>95250</xdr:colOff>
      <xdr:row>19</xdr:row>
      <xdr:rowOff>190500</xdr:rowOff>
    </xdr:to>
    <xdr:sp macro="" textlink="">
      <xdr:nvSpPr>
        <xdr:cNvPr id="5" name="テキスト ボックス 4"/>
        <xdr:cNvSpPr txBox="1"/>
      </xdr:nvSpPr>
      <xdr:spPr>
        <a:xfrm>
          <a:off x="5867400" y="3114675"/>
          <a:ext cx="362902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申請は、１事業所・１サービス種別ごとに行うことが原則です。</a:t>
          </a:r>
          <a:endParaRPr kumimoji="1" lang="en-US" altLang="ja-JP" sz="1050"/>
        </a:p>
        <a:p>
          <a:r>
            <a:rPr kumimoji="1" lang="ja-JP" altLang="en-US" sz="1050"/>
            <a:t>ただし、通所介護又は地域密着型通所介護（本体サービス）と一体的に提供する横浜市通所介護相当サービスについて、本体サービスと事業所番号が異なる場合には、本体サービスと合算して申請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I90"/>
  <sheetViews>
    <sheetView showGridLines="0" tabSelected="1" view="pageBreakPreview" zoomScaleNormal="100" zoomScaleSheetLayoutView="100" workbookViewId="0">
      <selection activeCell="J11" sqref="J11"/>
    </sheetView>
  </sheetViews>
  <sheetFormatPr defaultRowHeight="18.75" x14ac:dyDescent="0.4"/>
  <cols>
    <col min="1" max="2" width="2.625" style="1" customWidth="1"/>
    <col min="3" max="3" width="9" style="1"/>
    <col min="4" max="4" width="10.625" style="1" customWidth="1"/>
    <col min="5" max="8" width="24.625" style="1" customWidth="1"/>
    <col min="9" max="10" width="2.625" style="1" customWidth="1"/>
    <col min="11" max="16384" width="9" style="1"/>
  </cols>
  <sheetData>
    <row r="1" spans="2:9" ht="25.5" x14ac:dyDescent="0.4">
      <c r="B1" s="57" t="s">
        <v>129</v>
      </c>
    </row>
    <row r="2" spans="2:9" ht="19.5" x14ac:dyDescent="0.4">
      <c r="C2" s="65" t="s">
        <v>66</v>
      </c>
    </row>
    <row r="3" spans="2:9" ht="19.5" x14ac:dyDescent="0.4">
      <c r="C3" s="65" t="s">
        <v>130</v>
      </c>
    </row>
    <row r="4" spans="2:9" x14ac:dyDescent="0.4">
      <c r="C4" s="1" t="s">
        <v>131</v>
      </c>
    </row>
    <row r="5" spans="2:9" x14ac:dyDescent="0.4">
      <c r="C5" s="1" t="s">
        <v>132</v>
      </c>
    </row>
    <row r="6" spans="2:9" x14ac:dyDescent="0.4">
      <c r="C6" s="1" t="s">
        <v>133</v>
      </c>
    </row>
    <row r="8" spans="2:9" ht="24" x14ac:dyDescent="0.4">
      <c r="B8" s="8"/>
      <c r="C8" s="53" t="s">
        <v>22</v>
      </c>
      <c r="D8" s="9"/>
      <c r="E8" s="9"/>
      <c r="F8" s="9"/>
      <c r="G8" s="9"/>
      <c r="H8" s="9"/>
      <c r="I8" s="10"/>
    </row>
    <row r="9" spans="2:9" ht="19.5" x14ac:dyDescent="0.4">
      <c r="B9" s="11"/>
      <c r="C9" s="52" t="s">
        <v>42</v>
      </c>
      <c r="D9" s="68" t="s">
        <v>41</v>
      </c>
      <c r="E9" s="12"/>
      <c r="F9" s="12"/>
      <c r="G9" s="12"/>
      <c r="H9" s="12"/>
      <c r="I9" s="13"/>
    </row>
    <row r="10" spans="2:9" ht="5.0999999999999996" customHeight="1" thickBot="1" x14ac:dyDescent="0.45">
      <c r="B10" s="11"/>
      <c r="C10" s="18"/>
      <c r="D10" s="43"/>
      <c r="E10" s="59"/>
      <c r="F10" s="59"/>
      <c r="G10" s="59"/>
      <c r="H10" s="59"/>
      <c r="I10" s="13"/>
    </row>
    <row r="11" spans="2:9" ht="30" customHeight="1" thickBot="1" x14ac:dyDescent="0.45">
      <c r="B11" s="11"/>
      <c r="C11" s="14"/>
      <c r="D11" s="51" t="s">
        <v>68</v>
      </c>
      <c r="E11" s="71"/>
      <c r="F11" s="72"/>
      <c r="G11" s="73"/>
      <c r="H11" s="50" t="s">
        <v>67</v>
      </c>
      <c r="I11" s="13"/>
    </row>
    <row r="12" spans="2:9" s="2" customFormat="1" x14ac:dyDescent="0.4">
      <c r="B12" s="16"/>
      <c r="C12" s="14"/>
      <c r="D12" s="15"/>
      <c r="E12" s="4"/>
      <c r="F12" s="4"/>
      <c r="G12" s="4"/>
      <c r="H12" s="4"/>
      <c r="I12" s="17"/>
    </row>
    <row r="13" spans="2:9" ht="19.5" x14ac:dyDescent="0.4">
      <c r="B13" s="11"/>
      <c r="C13" s="52" t="s">
        <v>43</v>
      </c>
      <c r="D13" s="68" t="s">
        <v>0</v>
      </c>
      <c r="E13" s="12"/>
      <c r="F13" s="12"/>
      <c r="G13" s="12"/>
      <c r="H13" s="12"/>
      <c r="I13" s="13"/>
    </row>
    <row r="14" spans="2:9" x14ac:dyDescent="0.4">
      <c r="B14" s="11"/>
      <c r="C14" s="18"/>
      <c r="D14" s="43" t="s">
        <v>1</v>
      </c>
      <c r="E14" s="70" t="s">
        <v>9</v>
      </c>
      <c r="F14" s="70"/>
      <c r="G14" s="70"/>
      <c r="H14" s="70"/>
      <c r="I14" s="13"/>
    </row>
    <row r="15" spans="2:9" x14ac:dyDescent="0.4">
      <c r="B15" s="11"/>
      <c r="C15" s="18"/>
      <c r="D15" s="43" t="s">
        <v>2</v>
      </c>
      <c r="E15" s="70" t="s">
        <v>10</v>
      </c>
      <c r="F15" s="70"/>
      <c r="G15" s="70"/>
      <c r="H15" s="70"/>
      <c r="I15" s="13"/>
    </row>
    <row r="16" spans="2:9" x14ac:dyDescent="0.4">
      <c r="B16" s="11"/>
      <c r="C16" s="18"/>
      <c r="D16" s="43" t="s">
        <v>3</v>
      </c>
      <c r="E16" s="70" t="s">
        <v>11</v>
      </c>
      <c r="F16" s="70"/>
      <c r="G16" s="70"/>
      <c r="H16" s="70"/>
      <c r="I16" s="13"/>
    </row>
    <row r="17" spans="2:9" x14ac:dyDescent="0.4">
      <c r="B17" s="11"/>
      <c r="C17" s="18"/>
      <c r="D17" s="43" t="s">
        <v>4</v>
      </c>
      <c r="E17" s="70" t="s">
        <v>12</v>
      </c>
      <c r="F17" s="70"/>
      <c r="G17" s="70"/>
      <c r="H17" s="70"/>
      <c r="I17" s="13"/>
    </row>
    <row r="18" spans="2:9" x14ac:dyDescent="0.4">
      <c r="B18" s="11"/>
      <c r="C18" s="18"/>
      <c r="D18" s="43" t="s">
        <v>5</v>
      </c>
      <c r="E18" s="70" t="s">
        <v>13</v>
      </c>
      <c r="F18" s="70"/>
      <c r="G18" s="70"/>
      <c r="H18" s="70"/>
      <c r="I18" s="13"/>
    </row>
    <row r="19" spans="2:9" x14ac:dyDescent="0.4">
      <c r="B19" s="11"/>
      <c r="C19" s="18"/>
      <c r="D19" s="43" t="s">
        <v>6</v>
      </c>
      <c r="E19" s="70" t="s">
        <v>14</v>
      </c>
      <c r="F19" s="70"/>
      <c r="G19" s="70"/>
      <c r="H19" s="70"/>
      <c r="I19" s="13"/>
    </row>
    <row r="20" spans="2:9" x14ac:dyDescent="0.4">
      <c r="B20" s="11"/>
      <c r="C20" s="18"/>
      <c r="D20" s="43" t="s">
        <v>7</v>
      </c>
      <c r="E20" s="70" t="s">
        <v>8</v>
      </c>
      <c r="F20" s="70"/>
      <c r="G20" s="70"/>
      <c r="H20" s="70"/>
      <c r="I20" s="13"/>
    </row>
    <row r="21" spans="2:9" ht="5.0999999999999996" customHeight="1" thickBot="1" x14ac:dyDescent="0.45">
      <c r="B21" s="11"/>
      <c r="C21" s="18"/>
      <c r="D21" s="43"/>
      <c r="E21" s="59"/>
      <c r="F21" s="59"/>
      <c r="G21" s="59"/>
      <c r="H21" s="59"/>
      <c r="I21" s="13"/>
    </row>
    <row r="22" spans="2:9" ht="30" customHeight="1" thickBot="1" x14ac:dyDescent="0.45">
      <c r="B22" s="11"/>
      <c r="C22" s="18"/>
      <c r="D22" s="51" t="s">
        <v>68</v>
      </c>
      <c r="E22" s="71"/>
      <c r="F22" s="72"/>
      <c r="G22" s="73"/>
      <c r="H22" s="50" t="s">
        <v>67</v>
      </c>
      <c r="I22" s="13"/>
    </row>
    <row r="23" spans="2:9" s="2" customFormat="1" x14ac:dyDescent="0.4">
      <c r="B23" s="16"/>
      <c r="C23" s="14"/>
      <c r="D23" s="15"/>
      <c r="E23" s="4"/>
      <c r="F23" s="4"/>
      <c r="G23" s="4"/>
      <c r="H23" s="4"/>
      <c r="I23" s="17"/>
    </row>
    <row r="24" spans="2:9" ht="19.5" x14ac:dyDescent="0.4">
      <c r="B24" s="11"/>
      <c r="C24" s="52" t="s">
        <v>44</v>
      </c>
      <c r="D24" s="68" t="s">
        <v>15</v>
      </c>
      <c r="E24" s="12"/>
      <c r="F24" s="12"/>
      <c r="G24" s="12"/>
      <c r="H24" s="12"/>
      <c r="I24" s="13"/>
    </row>
    <row r="25" spans="2:9" x14ac:dyDescent="0.4">
      <c r="B25" s="11"/>
      <c r="C25" s="18"/>
      <c r="D25" s="43" t="s">
        <v>17</v>
      </c>
      <c r="E25" s="70" t="s">
        <v>50</v>
      </c>
      <c r="F25" s="70"/>
      <c r="G25" s="70"/>
      <c r="H25" s="70"/>
      <c r="I25" s="13"/>
    </row>
    <row r="26" spans="2:9" x14ac:dyDescent="0.4">
      <c r="B26" s="11"/>
      <c r="C26" s="18"/>
      <c r="D26" s="43" t="s">
        <v>18</v>
      </c>
      <c r="E26" s="70" t="s">
        <v>49</v>
      </c>
      <c r="F26" s="70"/>
      <c r="G26" s="70"/>
      <c r="H26" s="70"/>
      <c r="I26" s="13"/>
    </row>
    <row r="27" spans="2:9" x14ac:dyDescent="0.4">
      <c r="B27" s="11"/>
      <c r="C27" s="18"/>
      <c r="D27" s="43" t="s">
        <v>19</v>
      </c>
      <c r="E27" s="70" t="s">
        <v>16</v>
      </c>
      <c r="F27" s="70"/>
      <c r="G27" s="70"/>
      <c r="H27" s="70"/>
      <c r="I27" s="13"/>
    </row>
    <row r="28" spans="2:9" ht="5.0999999999999996" customHeight="1" thickBot="1" x14ac:dyDescent="0.45">
      <c r="B28" s="11"/>
      <c r="C28" s="18"/>
      <c r="D28" s="43"/>
      <c r="E28" s="59"/>
      <c r="F28" s="59"/>
      <c r="G28" s="59"/>
      <c r="H28" s="59"/>
      <c r="I28" s="13"/>
    </row>
    <row r="29" spans="2:9" ht="30" customHeight="1" thickBot="1" x14ac:dyDescent="0.45">
      <c r="B29" s="11"/>
      <c r="C29" s="18"/>
      <c r="D29" s="51" t="s">
        <v>68</v>
      </c>
      <c r="E29" s="71"/>
      <c r="F29" s="72"/>
      <c r="G29" s="73"/>
      <c r="H29" s="50" t="s">
        <v>67</v>
      </c>
      <c r="I29" s="13"/>
    </row>
    <row r="30" spans="2:9" s="2" customFormat="1" ht="19.5" thickBot="1" x14ac:dyDescent="0.45">
      <c r="B30" s="16"/>
      <c r="C30" s="14"/>
      <c r="D30" s="15"/>
      <c r="E30" s="4"/>
      <c r="F30" s="4"/>
      <c r="G30" s="4"/>
      <c r="H30" s="4"/>
      <c r="I30" s="17"/>
    </row>
    <row r="31" spans="2:9" ht="36" customHeight="1" thickTop="1" thickBot="1" x14ac:dyDescent="0.45">
      <c r="B31" s="11"/>
      <c r="C31" s="77" t="s">
        <v>69</v>
      </c>
      <c r="D31" s="77"/>
      <c r="E31" s="84" t="str">
        <f>IF(Sheet2!E16=3,IF(Sheet2!D14=1,Sheet2!C18,Sheet2!C19),Sheet2!C20)</f>
        <v>×　助成対象外の事業所・サービスです。</v>
      </c>
      <c r="F31" s="85"/>
      <c r="G31" s="86"/>
      <c r="H31" s="49"/>
      <c r="I31" s="13"/>
    </row>
    <row r="32" spans="2:9" ht="9.9499999999999993" customHeight="1" thickTop="1" x14ac:dyDescent="0.4">
      <c r="B32" s="19"/>
      <c r="C32" s="20"/>
      <c r="D32" s="20"/>
      <c r="E32" s="20"/>
      <c r="F32" s="20"/>
      <c r="G32" s="20"/>
      <c r="H32" s="20"/>
      <c r="I32" s="21"/>
    </row>
    <row r="33" spans="2:9" ht="30" customHeight="1" x14ac:dyDescent="0.4"/>
    <row r="34" spans="2:9" ht="24" x14ac:dyDescent="0.4">
      <c r="B34" s="8"/>
      <c r="C34" s="53" t="s">
        <v>23</v>
      </c>
      <c r="D34" s="9"/>
      <c r="E34" s="9"/>
      <c r="F34" s="9"/>
      <c r="G34" s="9"/>
      <c r="H34" s="9"/>
      <c r="I34" s="10"/>
    </row>
    <row r="35" spans="2:9" ht="217.5" customHeight="1" x14ac:dyDescent="0.4">
      <c r="B35" s="11"/>
      <c r="C35" s="52" t="s">
        <v>45</v>
      </c>
      <c r="D35" s="54" t="str">
        <f>IF($E$29="","",IF(Sheet2!$D$14=1,"A",IF(Sheet2!$D$15=1,"B","N/A")))</f>
        <v/>
      </c>
      <c r="E35" s="81" t="str">
        <f>IF($E$29="","",IF(Sheet2!$D$14=1,Sheet2!C23,IF(Sheet2!$D$15=1,Sheet2!C24,"N/A")))</f>
        <v/>
      </c>
      <c r="F35" s="81"/>
      <c r="G35" s="81"/>
      <c r="H35" s="81"/>
      <c r="I35" s="13"/>
    </row>
    <row r="36" spans="2:9" ht="5.0999999999999996" customHeight="1" thickBot="1" x14ac:dyDescent="0.45">
      <c r="B36" s="11"/>
      <c r="C36" s="38"/>
      <c r="D36" s="39"/>
      <c r="E36" s="40"/>
      <c r="F36" s="40"/>
      <c r="G36" s="40"/>
      <c r="H36" s="40"/>
      <c r="I36" s="13"/>
    </row>
    <row r="37" spans="2:9" ht="19.5" customHeight="1" thickBot="1" x14ac:dyDescent="0.45">
      <c r="B37" s="11"/>
      <c r="C37" s="38"/>
      <c r="D37" s="39"/>
      <c r="E37" s="82" t="s">
        <v>61</v>
      </c>
      <c r="F37" s="83"/>
      <c r="G37" s="82" t="s">
        <v>62</v>
      </c>
      <c r="H37" s="83"/>
      <c r="I37" s="13"/>
    </row>
    <row r="38" spans="2:9" ht="18.75" customHeight="1" thickBot="1" x14ac:dyDescent="0.45">
      <c r="B38" s="11"/>
      <c r="C38" s="18"/>
      <c r="D38" s="18"/>
      <c r="E38" s="3" t="str">
        <f>IF($E$29="","",IF(Sheet2!$D$14=1,Sheet2!C26,IF(Sheet2!$D$15=1,Sheet2!C27,"N/A")))</f>
        <v/>
      </c>
      <c r="F38" s="3" t="str">
        <f>IF($E$29="","",IF(Sheet2!$D$14=1,Sheet2!D26,IF(Sheet2!$D$15=1,Sheet2!D27,"N/A")))</f>
        <v/>
      </c>
      <c r="G38" s="3" t="str">
        <f>IF($E$29="","",IF(Sheet2!$D$14=1,Sheet2!E26,IF(Sheet2!$D$15=1,Sheet2!E27,"N/A")))</f>
        <v/>
      </c>
      <c r="H38" s="3" t="str">
        <f>IF($E$29="","",IF(Sheet2!$D$14=1,Sheet2!F26,IF(Sheet2!$D$15=1,Sheet2!F27,"N/A")))</f>
        <v/>
      </c>
      <c r="I38" s="13"/>
    </row>
    <row r="39" spans="2:9" ht="39" customHeight="1" thickBot="1" x14ac:dyDescent="0.45">
      <c r="B39" s="11"/>
      <c r="C39" s="18"/>
      <c r="D39" s="51" t="s">
        <v>68</v>
      </c>
      <c r="E39" s="58"/>
      <c r="F39" s="58"/>
      <c r="G39" s="58"/>
      <c r="H39" s="58"/>
      <c r="I39" s="13"/>
    </row>
    <row r="40" spans="2:9" x14ac:dyDescent="0.4">
      <c r="B40" s="19"/>
      <c r="C40" s="20"/>
      <c r="D40" s="20"/>
      <c r="E40" s="56" t="s">
        <v>128</v>
      </c>
      <c r="F40" s="20"/>
      <c r="G40" s="20"/>
      <c r="H40" s="20"/>
      <c r="I40" s="21"/>
    </row>
    <row r="41" spans="2:9" ht="30" customHeight="1" thickBot="1" x14ac:dyDescent="0.45"/>
    <row r="42" spans="2:9" ht="24.75" thickBot="1" x14ac:dyDescent="0.45">
      <c r="B42" s="28"/>
      <c r="C42" s="37" t="s">
        <v>29</v>
      </c>
      <c r="D42" s="29"/>
      <c r="E42" s="30"/>
      <c r="F42" s="29"/>
      <c r="G42" s="29"/>
      <c r="H42" s="29"/>
      <c r="I42" s="31"/>
    </row>
    <row r="43" spans="2:9" ht="39" customHeight="1" thickTop="1" thickBot="1" x14ac:dyDescent="0.45">
      <c r="B43" s="32"/>
      <c r="C43" s="22"/>
      <c r="D43" s="18"/>
      <c r="E43" s="44" t="s">
        <v>32</v>
      </c>
      <c r="F43" s="74" t="str">
        <f>IF(D35="","",IF(D35="A",Sheet2!C29,IF(D35="B",Sheet2!C30,"N/A")))</f>
        <v/>
      </c>
      <c r="G43" s="75"/>
      <c r="H43" s="76"/>
      <c r="I43" s="33"/>
    </row>
    <row r="44" spans="2:9" ht="5.0999999999999996" customHeight="1" x14ac:dyDescent="0.4">
      <c r="B44" s="32"/>
      <c r="C44" s="22"/>
      <c r="D44" s="18"/>
      <c r="E44" s="7"/>
      <c r="F44" s="45"/>
      <c r="G44" s="45"/>
      <c r="H44" s="45"/>
      <c r="I44" s="33"/>
    </row>
    <row r="45" spans="2:9" ht="19.5" customHeight="1" thickBot="1" x14ac:dyDescent="0.45">
      <c r="B45" s="32"/>
      <c r="C45" s="22"/>
      <c r="D45" s="18"/>
      <c r="E45" s="6"/>
      <c r="F45" s="6"/>
      <c r="G45" s="6"/>
      <c r="H45" s="23" t="s">
        <v>70</v>
      </c>
      <c r="I45" s="33"/>
    </row>
    <row r="46" spans="2:9" ht="19.5" customHeight="1" thickBot="1" x14ac:dyDescent="0.45">
      <c r="B46" s="32"/>
      <c r="C46" s="18"/>
      <c r="D46" s="18"/>
      <c r="E46" s="46" t="s">
        <v>47</v>
      </c>
      <c r="F46" s="46" t="s">
        <v>63</v>
      </c>
      <c r="G46" s="46" t="s">
        <v>48</v>
      </c>
      <c r="H46" s="47" t="s">
        <v>71</v>
      </c>
      <c r="I46" s="33"/>
    </row>
    <row r="47" spans="2:9" ht="39" customHeight="1" thickTop="1" thickBot="1" x14ac:dyDescent="0.45">
      <c r="B47" s="32"/>
      <c r="C47" s="18"/>
      <c r="D47" s="18"/>
      <c r="E47" s="48" t="str">
        <f>IF($E$29="","",IF(Sheet2!$D$14=1,AVERAGE(E39:F39),IF(Sheet2!$D$15=1,"－","N/A")))</f>
        <v/>
      </c>
      <c r="F47" s="48" t="str">
        <f>IF($E$29="","",IF(Sheet2!$D$14=1,AVERAGE(G39:H39),IF(Sheet2!$D$15=1,"－","N/A")))</f>
        <v/>
      </c>
      <c r="G47" s="48" t="str">
        <f>IF($E$29="","",IF(Sheet2!$D$14=1,E47-F47,IF(Sheet2!$D$15=1,"－","N/A")))</f>
        <v/>
      </c>
      <c r="H47" s="55" t="str">
        <f>IF($E$29="","",IF(Sheet2!$D$14=1,IF(G47&lt;100000,0,IF(AND(G47&gt;=100000,G47&lt;200000),50000,IF(G47&gt;=2000000,1000000,FLOOR((G47)/200000,1)*100000))),IF(Sheet2!$D$15=1,Sheet3!C10,"N/A")))</f>
        <v/>
      </c>
      <c r="I47" s="33"/>
    </row>
    <row r="48" spans="2:9" ht="39" customHeight="1" thickTop="1" thickBot="1" x14ac:dyDescent="0.45">
      <c r="B48" s="32"/>
      <c r="C48" s="18"/>
      <c r="D48" s="18"/>
      <c r="E48" s="78" t="s">
        <v>72</v>
      </c>
      <c r="F48" s="79"/>
      <c r="G48" s="80" t="e">
        <f>H47*3</f>
        <v>#VALUE!</v>
      </c>
      <c r="H48" s="80"/>
      <c r="I48" s="33"/>
    </row>
    <row r="49" spans="2:9" ht="9.9499999999999993" customHeight="1" thickBot="1" x14ac:dyDescent="0.45">
      <c r="B49" s="34"/>
      <c r="C49" s="35"/>
      <c r="D49" s="35"/>
      <c r="E49" s="35"/>
      <c r="F49" s="35"/>
      <c r="G49" s="35"/>
      <c r="H49" s="35"/>
      <c r="I49" s="36"/>
    </row>
    <row r="51" spans="2:9" ht="24" x14ac:dyDescent="0.4">
      <c r="B51" s="62" t="s">
        <v>118</v>
      </c>
    </row>
    <row r="53" spans="2:9" ht="18.75" customHeight="1" x14ac:dyDescent="0.4">
      <c r="B53" s="65" t="s">
        <v>119</v>
      </c>
    </row>
    <row r="54" spans="2:9" ht="18.75" customHeight="1" x14ac:dyDescent="0.4">
      <c r="C54" s="87" t="s">
        <v>124</v>
      </c>
      <c r="D54" s="88"/>
      <c r="E54" s="88"/>
      <c r="F54" s="88"/>
      <c r="G54" s="88"/>
      <c r="H54" s="88"/>
    </row>
    <row r="55" spans="2:9" ht="18.75" customHeight="1" x14ac:dyDescent="0.4">
      <c r="C55" s="88"/>
      <c r="D55" s="88"/>
      <c r="E55" s="88"/>
      <c r="F55" s="88"/>
      <c r="G55" s="88"/>
      <c r="H55" s="88"/>
    </row>
    <row r="56" spans="2:9" ht="18.75" customHeight="1" x14ac:dyDescent="0.4"/>
    <row r="57" spans="2:9" ht="18.75" customHeight="1" x14ac:dyDescent="0.4">
      <c r="C57" s="91" t="s">
        <v>120</v>
      </c>
      <c r="D57" s="91"/>
      <c r="E57" s="91"/>
      <c r="F57" s="91"/>
      <c r="G57" s="91"/>
      <c r="H57" s="91"/>
    </row>
    <row r="58" spans="2:9" ht="18.75" customHeight="1" x14ac:dyDescent="0.4">
      <c r="C58" s="69" t="s">
        <v>127</v>
      </c>
      <c r="D58" s="60"/>
      <c r="E58" s="60"/>
      <c r="F58" s="60"/>
      <c r="G58" s="60"/>
    </row>
    <row r="59" spans="2:9" x14ac:dyDescent="0.4">
      <c r="D59" s="69" t="s">
        <v>103</v>
      </c>
      <c r="E59" s="60"/>
      <c r="F59" s="60"/>
      <c r="G59" s="60"/>
    </row>
    <row r="60" spans="2:9" x14ac:dyDescent="0.4">
      <c r="D60" s="61" t="s">
        <v>121</v>
      </c>
      <c r="E60" s="60"/>
      <c r="F60" s="60"/>
      <c r="G60" s="60"/>
    </row>
    <row r="61" spans="2:9" x14ac:dyDescent="0.4">
      <c r="D61" s="69" t="s">
        <v>104</v>
      </c>
      <c r="E61" s="60"/>
      <c r="F61" s="60"/>
      <c r="G61" s="60"/>
    </row>
    <row r="62" spans="2:9" x14ac:dyDescent="0.4">
      <c r="D62" s="61" t="s">
        <v>122</v>
      </c>
      <c r="E62" s="60"/>
      <c r="F62" s="60"/>
      <c r="G62" s="60"/>
    </row>
    <row r="63" spans="2:9" x14ac:dyDescent="0.4">
      <c r="C63" s="60"/>
      <c r="D63" s="60"/>
      <c r="E63" s="60"/>
      <c r="F63" s="60"/>
      <c r="G63" s="60"/>
      <c r="H63" s="60"/>
    </row>
    <row r="64" spans="2:9" x14ac:dyDescent="0.4">
      <c r="C64" s="89" t="s">
        <v>117</v>
      </c>
      <c r="D64" s="89"/>
      <c r="E64" s="89"/>
      <c r="F64" s="66" t="s">
        <v>73</v>
      </c>
      <c r="G64" s="67" t="s">
        <v>105</v>
      </c>
      <c r="H64" s="60"/>
    </row>
    <row r="65" spans="2:8" x14ac:dyDescent="0.4">
      <c r="C65" s="90" t="s">
        <v>92</v>
      </c>
      <c r="D65" s="90"/>
      <c r="E65" s="90"/>
      <c r="F65" s="63" t="s">
        <v>74</v>
      </c>
      <c r="G65" s="64" t="s">
        <v>107</v>
      </c>
      <c r="H65" s="60"/>
    </row>
    <row r="66" spans="2:8" x14ac:dyDescent="0.4">
      <c r="C66" s="90" t="s">
        <v>93</v>
      </c>
      <c r="D66" s="90"/>
      <c r="E66" s="90"/>
      <c r="F66" s="63" t="s">
        <v>75</v>
      </c>
      <c r="G66" s="64" t="s">
        <v>108</v>
      </c>
      <c r="H66" s="60"/>
    </row>
    <row r="67" spans="2:8" x14ac:dyDescent="0.4">
      <c r="C67" s="90" t="s">
        <v>94</v>
      </c>
      <c r="D67" s="90"/>
      <c r="E67" s="90"/>
      <c r="F67" s="63" t="s">
        <v>76</v>
      </c>
      <c r="G67" s="64" t="s">
        <v>106</v>
      </c>
      <c r="H67" s="60"/>
    </row>
    <row r="68" spans="2:8" x14ac:dyDescent="0.4">
      <c r="C68" s="90" t="s">
        <v>95</v>
      </c>
      <c r="D68" s="90"/>
      <c r="E68" s="90"/>
      <c r="F68" s="63" t="s">
        <v>77</v>
      </c>
      <c r="G68" s="64" t="s">
        <v>109</v>
      </c>
      <c r="H68" s="60"/>
    </row>
    <row r="69" spans="2:8" x14ac:dyDescent="0.4">
      <c r="C69" s="90" t="s">
        <v>96</v>
      </c>
      <c r="D69" s="90"/>
      <c r="E69" s="90"/>
      <c r="F69" s="63" t="s">
        <v>78</v>
      </c>
      <c r="G69" s="64" t="s">
        <v>110</v>
      </c>
      <c r="H69" s="60"/>
    </row>
    <row r="70" spans="2:8" x14ac:dyDescent="0.4">
      <c r="C70" s="90" t="s">
        <v>97</v>
      </c>
      <c r="D70" s="90"/>
      <c r="E70" s="90"/>
      <c r="F70" s="63" t="s">
        <v>79</v>
      </c>
      <c r="G70" s="64" t="s">
        <v>111</v>
      </c>
      <c r="H70" s="60"/>
    </row>
    <row r="71" spans="2:8" x14ac:dyDescent="0.4">
      <c r="C71" s="90" t="s">
        <v>98</v>
      </c>
      <c r="D71" s="90"/>
      <c r="E71" s="90"/>
      <c r="F71" s="63" t="s">
        <v>80</v>
      </c>
      <c r="G71" s="64" t="s">
        <v>112</v>
      </c>
      <c r="H71" s="60"/>
    </row>
    <row r="72" spans="2:8" x14ac:dyDescent="0.4">
      <c r="C72" s="90" t="s">
        <v>99</v>
      </c>
      <c r="D72" s="90"/>
      <c r="E72" s="90"/>
      <c r="F72" s="63" t="s">
        <v>81</v>
      </c>
      <c r="G72" s="64" t="s">
        <v>113</v>
      </c>
      <c r="H72" s="60"/>
    </row>
    <row r="73" spans="2:8" x14ac:dyDescent="0.4">
      <c r="C73" s="90" t="s">
        <v>100</v>
      </c>
      <c r="D73" s="90"/>
      <c r="E73" s="90"/>
      <c r="F73" s="63" t="s">
        <v>82</v>
      </c>
      <c r="G73" s="64" t="s">
        <v>114</v>
      </c>
      <c r="H73" s="60"/>
    </row>
    <row r="74" spans="2:8" x14ac:dyDescent="0.4">
      <c r="C74" s="90" t="s">
        <v>101</v>
      </c>
      <c r="D74" s="90"/>
      <c r="E74" s="90"/>
      <c r="F74" s="63" t="s">
        <v>83</v>
      </c>
      <c r="G74" s="64" t="s">
        <v>115</v>
      </c>
      <c r="H74" s="60"/>
    </row>
    <row r="75" spans="2:8" x14ac:dyDescent="0.4">
      <c r="C75" s="90" t="s">
        <v>84</v>
      </c>
      <c r="D75" s="90"/>
      <c r="E75" s="90"/>
      <c r="F75" s="63" t="s">
        <v>85</v>
      </c>
      <c r="G75" s="64" t="s">
        <v>116</v>
      </c>
      <c r="H75" s="60"/>
    </row>
    <row r="76" spans="2:8" x14ac:dyDescent="0.4">
      <c r="C76" s="60"/>
      <c r="D76" s="60"/>
      <c r="E76" s="60"/>
      <c r="F76" s="60"/>
      <c r="G76" s="60"/>
      <c r="H76" s="60"/>
    </row>
    <row r="77" spans="2:8" x14ac:dyDescent="0.4">
      <c r="C77" s="60"/>
      <c r="D77" s="60"/>
      <c r="E77" s="60"/>
      <c r="F77" s="60"/>
      <c r="G77" s="60"/>
      <c r="H77" s="60"/>
    </row>
    <row r="78" spans="2:8" ht="19.5" x14ac:dyDescent="0.4">
      <c r="B78" s="65" t="s">
        <v>123</v>
      </c>
      <c r="C78" s="60"/>
      <c r="D78" s="60"/>
      <c r="E78" s="60"/>
      <c r="F78" s="60"/>
      <c r="G78" s="60"/>
      <c r="H78" s="60"/>
    </row>
    <row r="79" spans="2:8" x14ac:dyDescent="0.4">
      <c r="C79" s="93" t="s">
        <v>125</v>
      </c>
      <c r="D79" s="94"/>
      <c r="E79" s="94"/>
      <c r="F79" s="94"/>
      <c r="G79" s="94"/>
      <c r="H79" s="94"/>
    </row>
    <row r="80" spans="2:8" x14ac:dyDescent="0.4">
      <c r="C80" s="94"/>
      <c r="D80" s="94"/>
      <c r="E80" s="94"/>
      <c r="F80" s="94"/>
      <c r="G80" s="94"/>
      <c r="H80" s="94"/>
    </row>
    <row r="81" spans="3:8" x14ac:dyDescent="0.4">
      <c r="C81" s="60"/>
      <c r="D81" s="60"/>
      <c r="E81" s="60"/>
      <c r="F81" s="60"/>
      <c r="G81" s="60"/>
      <c r="H81" s="60"/>
    </row>
    <row r="82" spans="3:8" x14ac:dyDescent="0.4">
      <c r="C82" s="89" t="s">
        <v>102</v>
      </c>
      <c r="D82" s="89"/>
      <c r="E82" s="89"/>
      <c r="F82" s="66" t="s">
        <v>73</v>
      </c>
      <c r="G82" s="67" t="s">
        <v>105</v>
      </c>
      <c r="H82" s="60"/>
    </row>
    <row r="83" spans="3:8" x14ac:dyDescent="0.4">
      <c r="C83" s="92" t="s">
        <v>86</v>
      </c>
      <c r="D83" s="92"/>
      <c r="E83" s="92"/>
      <c r="F83" s="63" t="s">
        <v>76</v>
      </c>
      <c r="G83" s="64" t="s">
        <v>106</v>
      </c>
      <c r="H83" s="60"/>
    </row>
    <row r="84" spans="3:8" x14ac:dyDescent="0.4">
      <c r="C84" s="92" t="s">
        <v>87</v>
      </c>
      <c r="D84" s="92"/>
      <c r="E84" s="92"/>
      <c r="F84" s="63" t="s">
        <v>76</v>
      </c>
      <c r="G84" s="64" t="s">
        <v>106</v>
      </c>
      <c r="H84" s="60"/>
    </row>
    <row r="85" spans="3:8" x14ac:dyDescent="0.4">
      <c r="C85" s="92" t="s">
        <v>88</v>
      </c>
      <c r="D85" s="92"/>
      <c r="E85" s="92"/>
      <c r="F85" s="63" t="s">
        <v>74</v>
      </c>
      <c r="G85" s="64" t="s">
        <v>107</v>
      </c>
      <c r="H85" s="60"/>
    </row>
    <row r="86" spans="3:8" x14ac:dyDescent="0.4">
      <c r="C86" s="92" t="s">
        <v>89</v>
      </c>
      <c r="D86" s="92"/>
      <c r="E86" s="92"/>
      <c r="F86" s="63" t="s">
        <v>75</v>
      </c>
      <c r="G86" s="64" t="s">
        <v>108</v>
      </c>
      <c r="H86" s="60"/>
    </row>
    <row r="87" spans="3:8" x14ac:dyDescent="0.4">
      <c r="C87" s="92" t="s">
        <v>90</v>
      </c>
      <c r="D87" s="92"/>
      <c r="E87" s="92"/>
      <c r="F87" s="63" t="s">
        <v>75</v>
      </c>
      <c r="G87" s="64" t="s">
        <v>108</v>
      </c>
      <c r="H87" s="60"/>
    </row>
    <row r="88" spans="3:8" x14ac:dyDescent="0.4">
      <c r="C88" s="92" t="s">
        <v>91</v>
      </c>
      <c r="D88" s="92"/>
      <c r="E88" s="92"/>
      <c r="F88" s="63" t="s">
        <v>75</v>
      </c>
      <c r="G88" s="64" t="s">
        <v>108</v>
      </c>
      <c r="H88" s="60"/>
    </row>
    <row r="89" spans="3:8" x14ac:dyDescent="0.4">
      <c r="C89" s="60"/>
      <c r="D89" s="60"/>
      <c r="E89" s="60"/>
      <c r="F89" s="60"/>
      <c r="G89" s="60"/>
      <c r="H89" s="60"/>
    </row>
    <row r="90" spans="3:8" x14ac:dyDescent="0.4">
      <c r="C90" s="60"/>
      <c r="D90" s="60"/>
      <c r="E90" s="60"/>
      <c r="F90" s="60"/>
      <c r="G90" s="60"/>
      <c r="H90" s="60"/>
    </row>
  </sheetData>
  <sheetProtection sheet="1" formatCells="0"/>
  <mergeCells count="43">
    <mergeCell ref="C84:E84"/>
    <mergeCell ref="C85:E85"/>
    <mergeCell ref="C86:E86"/>
    <mergeCell ref="C87:E87"/>
    <mergeCell ref="C88:E88"/>
    <mergeCell ref="C73:E73"/>
    <mergeCell ref="C74:E74"/>
    <mergeCell ref="C75:E75"/>
    <mergeCell ref="C82:E82"/>
    <mergeCell ref="C83:E83"/>
    <mergeCell ref="C79:H80"/>
    <mergeCell ref="C68:E68"/>
    <mergeCell ref="C69:E69"/>
    <mergeCell ref="C70:E70"/>
    <mergeCell ref="C71:E71"/>
    <mergeCell ref="C72:E72"/>
    <mergeCell ref="C54:H55"/>
    <mergeCell ref="C64:E64"/>
    <mergeCell ref="C65:E65"/>
    <mergeCell ref="C66:E66"/>
    <mergeCell ref="C67:E67"/>
    <mergeCell ref="C57:H57"/>
    <mergeCell ref="C31:D31"/>
    <mergeCell ref="E48:F48"/>
    <mergeCell ref="G48:H48"/>
    <mergeCell ref="E27:H27"/>
    <mergeCell ref="E35:H35"/>
    <mergeCell ref="E37:F37"/>
    <mergeCell ref="G37:H37"/>
    <mergeCell ref="E31:G31"/>
    <mergeCell ref="E22:G22"/>
    <mergeCell ref="F43:H43"/>
    <mergeCell ref="E29:G29"/>
    <mergeCell ref="E18:H18"/>
    <mergeCell ref="E19:H19"/>
    <mergeCell ref="E20:H20"/>
    <mergeCell ref="E25:H25"/>
    <mergeCell ref="E26:H26"/>
    <mergeCell ref="E14:H14"/>
    <mergeCell ref="E15:H15"/>
    <mergeCell ref="E11:G11"/>
    <mergeCell ref="E16:H16"/>
    <mergeCell ref="E17:H17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horizontalDpi="300" verticalDpi="300" r:id="rId1"/>
  <headerFooter>
    <oddFooter>&amp;RVer.1.0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A3F3EA5A-7515-4A21-B985-F45CD98A7C27}">
            <xm:f>Sheet2!$D$20=1</xm:f>
            <x14:dxf>
              <font>
                <color rgb="FFFF0000"/>
              </font>
            </x14:dxf>
          </x14:cfRule>
          <x14:cfRule type="expression" priority="7" id="{B13769F1-4DE0-4894-905B-40ED5D241238}">
            <xm:f>SUM(Sheet2!$D$18:$D$19)=1</xm:f>
            <x14:dxf>
              <font>
                <color rgb="FF0000FF"/>
              </font>
            </x14:dxf>
          </x14:cfRule>
          <xm:sqref>H31</xm:sqref>
        </x14:conditionalFormatting>
        <x14:conditionalFormatting xmlns:xm="http://schemas.microsoft.com/office/excel/2006/main">
          <x14:cfRule type="expression" priority="3" id="{396263A7-3D12-4059-9BCA-6B8E02EAEC47}">
            <xm:f>Sheet2!$D$20=1</xm:f>
            <x14:dxf>
              <fill>
                <patternFill>
                  <bgColor theme="1" tint="0.34998626667073579"/>
                </patternFill>
              </fill>
            </x14:dxf>
          </x14:cfRule>
          <xm:sqref>B34:I49</xm:sqref>
        </x14:conditionalFormatting>
        <x14:conditionalFormatting xmlns:xm="http://schemas.microsoft.com/office/excel/2006/main">
          <x14:cfRule type="expression" priority="2" id="{FA7A17DF-172A-4831-8CB8-EA4652C4D7D1}">
            <xm:f>Sheet2!$D$15=1</xm:f>
            <x14:dxf>
              <fill>
                <patternFill>
                  <bgColor theme="1" tint="0.34998626667073579"/>
                </patternFill>
              </fill>
            </x14:dxf>
          </x14:cfRule>
          <xm:sqref>E38:H39 E46:G47</xm:sqref>
        </x14:conditionalFormatting>
        <x14:conditionalFormatting xmlns:xm="http://schemas.microsoft.com/office/excel/2006/main">
          <x14:cfRule type="expression" priority="1" id="{56DCFC99-FE12-4D5E-9D35-C4A538F6B308}">
            <xm:f>Sheet2!$D$15=1</xm:f>
            <x14:dxf>
              <fill>
                <patternFill>
                  <bgColor theme="1" tint="0.34998626667073579"/>
                </patternFill>
              </fill>
            </x14:dxf>
          </x14:cfRule>
          <xm:sqref>E37 G37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Sheet2!$C$6:$C$12</xm:f>
          </x14:formula1>
          <xm:sqref>E22:E23 E30</xm:sqref>
        </x14:dataValidation>
        <x14:dataValidation type="list" allowBlank="1" showInputMessage="1" showErrorMessage="1">
          <x14:formula1>
            <xm:f>Sheet2!$C$14:$C$16</xm:f>
          </x14:formula1>
          <xm:sqref>E29</xm:sqref>
        </x14:dataValidation>
        <x14:dataValidation type="list" allowBlank="1" showInputMessage="1" showErrorMessage="1">
          <x14:formula1>
            <xm:f>Sheet2!$C$3:$C$4</xm:f>
          </x14:formula1>
          <xm:sqref>E11:E12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G30"/>
  <sheetViews>
    <sheetView topLeftCell="A14" workbookViewId="0">
      <selection activeCell="C24" sqref="C24"/>
    </sheetView>
  </sheetViews>
  <sheetFormatPr defaultRowHeight="18.75" x14ac:dyDescent="0.4"/>
  <cols>
    <col min="1" max="1" width="7.125" bestFit="1" customWidth="1"/>
    <col min="2" max="2" width="3.375" bestFit="1" customWidth="1"/>
    <col min="3" max="3" width="80.125" customWidth="1"/>
  </cols>
  <sheetData>
    <row r="3" spans="1:7" x14ac:dyDescent="0.4">
      <c r="A3">
        <v>1</v>
      </c>
      <c r="C3" t="s">
        <v>53</v>
      </c>
      <c r="D3" s="27">
        <f>IF(Sheet1!$E$11=C3,1,0)</f>
        <v>0</v>
      </c>
      <c r="E3" s="27"/>
      <c r="F3" s="1"/>
      <c r="G3" s="1"/>
    </row>
    <row r="4" spans="1:7" x14ac:dyDescent="0.4">
      <c r="C4" t="s">
        <v>54</v>
      </c>
      <c r="D4" s="27"/>
      <c r="E4" s="27"/>
      <c r="F4" s="1"/>
      <c r="G4" s="1"/>
    </row>
    <row r="5" spans="1:7" x14ac:dyDescent="0.4">
      <c r="D5" s="27"/>
      <c r="E5" s="27"/>
      <c r="F5" s="1"/>
      <c r="G5" s="1"/>
    </row>
    <row r="6" spans="1:7" x14ac:dyDescent="0.4">
      <c r="A6">
        <v>2</v>
      </c>
      <c r="C6" t="s">
        <v>34</v>
      </c>
      <c r="D6" s="27">
        <f>IF(Sheet1!$E$22=C6,1,0)</f>
        <v>0</v>
      </c>
      <c r="E6" s="27"/>
      <c r="F6" s="1"/>
      <c r="G6" s="1"/>
    </row>
    <row r="7" spans="1:7" x14ac:dyDescent="0.4">
      <c r="C7" t="s">
        <v>35</v>
      </c>
      <c r="D7" s="27">
        <f>IF(Sheet1!$E$22=C7,1,0)</f>
        <v>0</v>
      </c>
      <c r="E7" s="27"/>
      <c r="F7" s="1"/>
      <c r="G7" s="1"/>
    </row>
    <row r="8" spans="1:7" x14ac:dyDescent="0.4">
      <c r="C8" t="s">
        <v>36</v>
      </c>
      <c r="D8" s="27">
        <f>IF(Sheet1!$E$22=C8,1,0)</f>
        <v>0</v>
      </c>
      <c r="E8" s="27"/>
      <c r="F8" s="1"/>
      <c r="G8" s="1"/>
    </row>
    <row r="9" spans="1:7" x14ac:dyDescent="0.4">
      <c r="C9" t="s">
        <v>37</v>
      </c>
      <c r="D9" s="27">
        <f>IF(Sheet1!$E$22=C9,1,0)</f>
        <v>0</v>
      </c>
      <c r="E9" s="27"/>
      <c r="F9" s="1"/>
      <c r="G9" s="1"/>
    </row>
    <row r="10" spans="1:7" x14ac:dyDescent="0.4">
      <c r="C10" t="s">
        <v>38</v>
      </c>
      <c r="D10" s="27">
        <f>IF(Sheet1!$E$22=C10,1,0)</f>
        <v>0</v>
      </c>
      <c r="E10" s="27"/>
    </row>
    <row r="11" spans="1:7" x14ac:dyDescent="0.4">
      <c r="C11" t="s">
        <v>39</v>
      </c>
      <c r="D11" s="27">
        <f>IF(Sheet1!$E$22=C11,1,0)</f>
        <v>0</v>
      </c>
      <c r="E11" s="27"/>
    </row>
    <row r="12" spans="1:7" x14ac:dyDescent="0.4">
      <c r="C12" t="s">
        <v>40</v>
      </c>
      <c r="D12" s="27"/>
      <c r="E12" s="27"/>
    </row>
    <row r="13" spans="1:7" x14ac:dyDescent="0.4">
      <c r="D13" s="27"/>
      <c r="E13" s="27"/>
    </row>
    <row r="14" spans="1:7" x14ac:dyDescent="0.4">
      <c r="A14">
        <v>3</v>
      </c>
      <c r="C14" t="s">
        <v>51</v>
      </c>
      <c r="D14" s="27">
        <f>IF(Sheet1!$E$29=C14,1,0)</f>
        <v>0</v>
      </c>
      <c r="E14" s="27"/>
    </row>
    <row r="15" spans="1:7" x14ac:dyDescent="0.4">
      <c r="C15" t="s">
        <v>52</v>
      </c>
      <c r="D15" s="27">
        <f>IF(Sheet1!$E$29=C15,1,0)</f>
        <v>0</v>
      </c>
      <c r="E15" s="27"/>
    </row>
    <row r="16" spans="1:7" x14ac:dyDescent="0.4">
      <c r="C16" t="s">
        <v>33</v>
      </c>
      <c r="D16" s="27"/>
      <c r="E16" s="27">
        <f>SUM(D3:D15)</f>
        <v>0</v>
      </c>
    </row>
    <row r="17" spans="1:6" x14ac:dyDescent="0.4">
      <c r="D17" s="27"/>
      <c r="E17" s="27"/>
    </row>
    <row r="18" spans="1:6" x14ac:dyDescent="0.4">
      <c r="A18" t="s">
        <v>20</v>
      </c>
      <c r="C18" t="s">
        <v>64</v>
      </c>
      <c r="D18" s="27">
        <f>IF(Sheet1!$E$31=C18,1,0)</f>
        <v>0</v>
      </c>
      <c r="E18" s="27"/>
    </row>
    <row r="19" spans="1:6" x14ac:dyDescent="0.4">
      <c r="C19" t="s">
        <v>65</v>
      </c>
      <c r="D19" s="27">
        <f>IF(Sheet1!$E$31=C19,1,0)</f>
        <v>0</v>
      </c>
      <c r="E19" s="27"/>
    </row>
    <row r="20" spans="1:6" x14ac:dyDescent="0.4">
      <c r="C20" t="s">
        <v>21</v>
      </c>
      <c r="D20" s="27">
        <f>IF(Sheet1!$E$31=C20,1,0)</f>
        <v>1</v>
      </c>
      <c r="E20" s="27"/>
    </row>
    <row r="23" spans="1:6" ht="250.5" customHeight="1" x14ac:dyDescent="0.4">
      <c r="A23">
        <v>4</v>
      </c>
      <c r="B23" s="42" t="s">
        <v>24</v>
      </c>
      <c r="C23" s="41" t="s">
        <v>126</v>
      </c>
    </row>
    <row r="24" spans="1:6" ht="108.75" customHeight="1" x14ac:dyDescent="0.4">
      <c r="B24" s="42" t="s">
        <v>18</v>
      </c>
      <c r="C24" s="41" t="s">
        <v>60</v>
      </c>
    </row>
    <row r="26" spans="1:6" x14ac:dyDescent="0.4">
      <c r="C26" t="s">
        <v>25</v>
      </c>
      <c r="D26" t="s">
        <v>26</v>
      </c>
      <c r="E26" t="s">
        <v>27</v>
      </c>
      <c r="F26" t="s">
        <v>28</v>
      </c>
    </row>
    <row r="27" spans="1:6" x14ac:dyDescent="0.4">
      <c r="C27" t="s">
        <v>31</v>
      </c>
      <c r="D27" t="s">
        <v>31</v>
      </c>
      <c r="E27" t="s">
        <v>31</v>
      </c>
      <c r="F27" t="s">
        <v>31</v>
      </c>
    </row>
    <row r="29" spans="1:6" x14ac:dyDescent="0.4">
      <c r="C29" t="s">
        <v>58</v>
      </c>
    </row>
    <row r="30" spans="1:6" x14ac:dyDescent="0.4">
      <c r="C30" t="s">
        <v>59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24" sqref="C24"/>
    </sheetView>
  </sheetViews>
  <sheetFormatPr defaultRowHeight="18.75" x14ac:dyDescent="0.4"/>
  <cols>
    <col min="2" max="2" width="60.875" bestFit="1" customWidth="1"/>
    <col min="3" max="3" width="10" bestFit="1" customWidth="1"/>
  </cols>
  <sheetData>
    <row r="1" spans="1:5" x14ac:dyDescent="0.4">
      <c r="A1" t="s">
        <v>56</v>
      </c>
      <c r="B1" t="s">
        <v>55</v>
      </c>
      <c r="C1" t="s">
        <v>57</v>
      </c>
      <c r="E1" t="s">
        <v>30</v>
      </c>
    </row>
    <row r="2" spans="1:5" x14ac:dyDescent="0.4">
      <c r="A2">
        <f>Sheet2!D6</f>
        <v>0</v>
      </c>
      <c r="B2" t="s">
        <v>34</v>
      </c>
      <c r="C2" s="26">
        <v>200000</v>
      </c>
    </row>
    <row r="3" spans="1:5" x14ac:dyDescent="0.4">
      <c r="A3">
        <f>Sheet2!D7</f>
        <v>0</v>
      </c>
      <c r="B3" t="s">
        <v>35</v>
      </c>
      <c r="C3" s="26">
        <v>200000</v>
      </c>
    </row>
    <row r="4" spans="1:5" x14ac:dyDescent="0.4">
      <c r="A4">
        <f>Sheet2!D8</f>
        <v>0</v>
      </c>
      <c r="B4" t="s">
        <v>36</v>
      </c>
      <c r="C4" s="26">
        <v>50000</v>
      </c>
    </row>
    <row r="5" spans="1:5" x14ac:dyDescent="0.4">
      <c r="A5">
        <f>Sheet2!D9</f>
        <v>0</v>
      </c>
      <c r="B5" t="s">
        <v>37</v>
      </c>
      <c r="C5" s="26">
        <v>100000</v>
      </c>
    </row>
    <row r="6" spans="1:5" x14ac:dyDescent="0.4">
      <c r="A6">
        <f>Sheet2!D10</f>
        <v>0</v>
      </c>
      <c r="B6" t="s">
        <v>38</v>
      </c>
      <c r="C6" s="26">
        <v>100000</v>
      </c>
    </row>
    <row r="7" spans="1:5" x14ac:dyDescent="0.4">
      <c r="A7">
        <f>Sheet2!D11</f>
        <v>0</v>
      </c>
      <c r="B7" t="s">
        <v>39</v>
      </c>
      <c r="C7" s="26">
        <v>100000</v>
      </c>
    </row>
    <row r="8" spans="1:5" x14ac:dyDescent="0.4">
      <c r="C8" s="24"/>
    </row>
    <row r="9" spans="1:5" x14ac:dyDescent="0.4">
      <c r="C9" s="5"/>
    </row>
    <row r="10" spans="1:5" x14ac:dyDescent="0.4">
      <c r="B10" s="25" t="s">
        <v>46</v>
      </c>
      <c r="C10" s="25" t="e">
        <f>VLOOKUP(1,$A$2:$C$7,3,FALSE)</f>
        <v>#N/A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2020-07-08T23:48:37Z</dcterms:modified>
</cp:coreProperties>
</file>