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健康福祉局\02高齢健康福祉部\★新型コロナ\30　各種事業\サービス提供体制確保事業\03_市要綱案\11_施設内療養・手当要件変更（令和５年10月）\02_改定作業\"/>
    </mc:Choice>
  </mc:AlternateContent>
  <bookViews>
    <workbookView xWindow="0" yWindow="0" windowWidth="17835" windowHeight="9465" tabRatio="770" activeTab="1"/>
  </bookViews>
  <sheets>
    <sheet name="個別協議様式（市）" sheetId="26" r:id="rId1"/>
    <sheet name="個別協議様式ア（ア）分※個別協議初めて" sheetId="17" r:id="rId2"/>
    <sheet name="個別協議様式ア（ア）分※個別協議２回目以降" sheetId="24" r:id="rId3"/>
    <sheet name="個別協議様式ア（ウ）分" sheetId="23" r:id="rId4"/>
    <sheet name="【非表示】基準額" sheetId="19" state="hidden" r:id="rId5"/>
    <sheet name="基準単価（実施要綱別添３）" sheetId="27" r:id="rId6"/>
    <sheet name="「費用の概要、積算内訳」記載例" sheetId="20" r:id="rId7"/>
    <sheet name="参照" sheetId="7" state="hidden" r:id="rId8"/>
  </sheets>
  <definedNames>
    <definedName name="_xlnm.Print_Area" localSheetId="6">'「費用の概要、積算内訳」記載例'!$A$1:$AL$25</definedName>
    <definedName name="_xlnm.Print_Area" localSheetId="4">【非表示】基準額!$A$1:$Q$38</definedName>
    <definedName name="_xlnm.Print_Area" localSheetId="5">'基準単価（実施要綱別添３）'!$A$1:$N$45</definedName>
    <definedName name="_xlnm.Print_Area" localSheetId="0">'個別協議様式（市）'!$A$1:$E$21</definedName>
    <definedName name="_xlnm.Print_Area" localSheetId="2">'個別協議様式ア（ア）分※個別協議２回目以降'!$A$1:$AR$41</definedName>
    <definedName name="_xlnm.Print_Area" localSheetId="1">'個別協議様式ア（ア）分※個別協議初めて'!$A$1:$AR$41</definedName>
    <definedName name="_xlnm.Print_Area" localSheetId="3">'個別協議様式ア（ウ）分'!$A$1:$AS$41</definedName>
    <definedName name="Z_0013D02D_7229_42E9_BC29_9561B8875AB4_.wvu.Cols" localSheetId="4" hidden="1">【非表示】基準額!#REF!</definedName>
    <definedName name="Z_0013D02D_7229_42E9_BC29_9561B8875AB4_.wvu.Cols" localSheetId="5" hidden="1">'基準単価（実施要綱別添３）'!$G:$H</definedName>
    <definedName name="Z_0013D02D_7229_42E9_BC29_9561B8875AB4_.wvu.PrintArea" localSheetId="4" hidden="1">【非表示】基準額!$A$2:$E$38</definedName>
    <definedName name="Z_0013D02D_7229_42E9_BC29_9561B8875AB4_.wvu.PrintArea" localSheetId="5" hidden="1">'基準単価（実施要綱別添３）'!$A$1:$N$45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5" i="23" l="1"/>
  <c r="AA23" i="23"/>
  <c r="Q25" i="23"/>
  <c r="M23" i="23" s="1"/>
  <c r="AE25" i="24" l="1"/>
  <c r="AB23" i="24"/>
  <c r="Q25" i="24" l="1"/>
  <c r="M23" i="24" s="1"/>
  <c r="AB23" i="17"/>
  <c r="AE25" i="17"/>
  <c r="Q25" i="17"/>
  <c r="M23" i="17" s="1"/>
  <c r="M15" i="23" l="1"/>
  <c r="M15" i="24"/>
  <c r="M15" i="17"/>
  <c r="S15" i="23"/>
  <c r="Q15" i="23" s="1"/>
  <c r="Q13" i="23"/>
  <c r="M13" i="23"/>
  <c r="Q13" i="24"/>
  <c r="S13" i="23" l="1"/>
  <c r="M13" i="17" l="1"/>
  <c r="S15" i="24" l="1"/>
  <c r="Q15" i="24" s="1"/>
  <c r="S15" i="17" l="1"/>
  <c r="Q15" i="17" s="1"/>
  <c r="Q13" i="17"/>
  <c r="S13" i="17" s="1"/>
  <c r="M33" i="27" l="1"/>
  <c r="I33" i="27"/>
  <c r="M32" i="27"/>
  <c r="I32" i="27"/>
  <c r="M31" i="27"/>
  <c r="I31" i="27"/>
  <c r="M30" i="27"/>
  <c r="I30" i="27"/>
  <c r="M29" i="27"/>
  <c r="I29" i="27"/>
  <c r="M28" i="27"/>
  <c r="I28" i="27"/>
  <c r="M27" i="27"/>
  <c r="I27" i="27"/>
  <c r="M26" i="27"/>
  <c r="I26" i="27"/>
  <c r="M25" i="27"/>
  <c r="I25" i="27"/>
  <c r="M24" i="27"/>
  <c r="I24" i="27"/>
  <c r="M23" i="27"/>
  <c r="I23" i="27"/>
  <c r="M22" i="27"/>
  <c r="M21" i="27"/>
  <c r="I21" i="27"/>
  <c r="M20" i="27"/>
  <c r="I20" i="27"/>
  <c r="M19" i="27"/>
  <c r="I19" i="27"/>
  <c r="M18" i="27"/>
  <c r="I18" i="27"/>
  <c r="M17" i="27"/>
  <c r="I17" i="27"/>
  <c r="M16" i="27"/>
  <c r="I16" i="27"/>
  <c r="M15" i="27"/>
  <c r="I15" i="27"/>
  <c r="M14" i="27"/>
  <c r="I14" i="27"/>
  <c r="M13" i="27"/>
  <c r="I13" i="27"/>
  <c r="M12" i="27"/>
  <c r="I12" i="27"/>
  <c r="M11" i="27"/>
  <c r="I11" i="27"/>
  <c r="M10" i="27"/>
  <c r="I10" i="27"/>
  <c r="M9" i="27"/>
  <c r="I9" i="27"/>
  <c r="M8" i="27"/>
  <c r="I8" i="27"/>
  <c r="M7" i="27"/>
  <c r="I7" i="27"/>
  <c r="M6" i="27"/>
  <c r="I6" i="27"/>
  <c r="M13" i="24" l="1"/>
  <c r="S13" i="24" s="1"/>
  <c r="D38" i="19" l="1"/>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D4" i="19" l="1"/>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alcChain>
</file>

<file path=xl/comments1.xml><?xml version="1.0" encoding="utf-8"?>
<comments xmlns="http://schemas.openxmlformats.org/spreadsheetml/2006/main">
  <authors>
    <author>Administrator</author>
    <author>石井 潤(ishii-jun)</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
  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
  交付額も含めた総額の所要額</t>
        </r>
        <r>
          <rPr>
            <sz val="14"/>
            <color indexed="81"/>
            <rFont val="MS P ゴシック"/>
            <family val="3"/>
            <charset val="128"/>
          </rPr>
          <t>を記載してください。</t>
        </r>
      </text>
    </comment>
    <comment ref="M12" authorId="0" shapeId="0">
      <text>
        <r>
          <rPr>
            <sz val="12"/>
            <color indexed="81"/>
            <rFont val="MS P ゴシック"/>
            <family val="3"/>
            <charset val="128"/>
          </rPr>
          <t>実施要綱の基準単価を記載してください。</t>
        </r>
      </text>
    </comment>
    <comment ref="O12" authorId="1"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U13" authorId="0" shapeId="0">
      <text>
        <r>
          <rPr>
            <sz val="14"/>
            <color indexed="81"/>
            <rFont val="MS P ゴシック"/>
            <family val="3"/>
            <charset val="128"/>
          </rPr>
          <t>令和５年４月１日から令和５年５月７日までに生じた費用を記載してください。</t>
        </r>
      </text>
    </comment>
    <comment ref="AL13" authorId="0" shapeId="0">
      <text>
        <r>
          <rPr>
            <sz val="20"/>
            <color indexed="81"/>
            <rFont val="MS P ゴシック"/>
            <family val="3"/>
            <charset val="128"/>
          </rPr>
          <t>個別協議が初めてであり、同年度中に既交付決定額、既交付申請額がある場合は、当該金額も含めた金額を記載ください。</t>
        </r>
      </text>
    </comment>
    <comment ref="U14" authorId="0" shapeId="0">
      <text>
        <r>
          <rPr>
            <sz val="14"/>
            <color indexed="81"/>
            <rFont val="MS P ゴシック"/>
            <family val="3"/>
            <charset val="128"/>
          </rPr>
          <t>令和５年５月８日から令和６年３月31日までに生じた費用を記載してください。</t>
        </r>
        <r>
          <rPr>
            <sz val="20"/>
            <color indexed="81"/>
            <rFont val="MS P ゴシック"/>
            <family val="3"/>
            <charset val="128"/>
          </rPr>
          <t xml:space="preserve">
</t>
        </r>
      </text>
    </comment>
    <comment ref="AL32" authorId="0" shapeId="0">
      <text>
        <r>
          <rPr>
            <sz val="20"/>
            <color indexed="81"/>
            <rFont val="MS P ゴシック"/>
            <family val="3"/>
            <charset val="128"/>
          </rPr>
          <t>経費の概要及び所要額の積算内訳について、令和５年４月１日から令和５年５月７日までに生じた費用、令和５年５月８日から令和６年３月31日までに生じた費用を分けて記載してください。</t>
        </r>
      </text>
    </comment>
  </commentList>
</comments>
</file>

<file path=xl/comments2.xml><?xml version="1.0" encoding="utf-8"?>
<comments xmlns="http://schemas.openxmlformats.org/spreadsheetml/2006/main">
  <authors>
    <author>Administrator</author>
    <author>石井 潤(ishii-jun)</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
  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
  交付額も含めた総額の所要額</t>
        </r>
        <r>
          <rPr>
            <sz val="14"/>
            <color indexed="81"/>
            <rFont val="MS P ゴシック"/>
            <family val="3"/>
            <charset val="128"/>
          </rPr>
          <t>を記載してください。</t>
        </r>
        <r>
          <rPr>
            <sz val="9"/>
            <color indexed="81"/>
            <rFont val="MS P ゴシック"/>
            <family val="3"/>
            <charset val="128"/>
          </rPr>
          <t xml:space="preserve">
</t>
        </r>
      </text>
    </comment>
    <comment ref="M12" authorId="0" shapeId="0">
      <text>
        <r>
          <rPr>
            <sz val="12"/>
            <color indexed="81"/>
            <rFont val="MS P ゴシック"/>
            <family val="3"/>
            <charset val="128"/>
          </rPr>
          <t>実施要綱の基準単価を記載してください。</t>
        </r>
      </text>
    </comment>
    <comment ref="O12" authorId="1"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S15" authorId="0" shapeId="0">
      <text>
        <r>
          <rPr>
            <b/>
            <u/>
            <sz val="12"/>
            <color indexed="10"/>
            <rFont val="MS P ゴシック"/>
            <family val="3"/>
            <charset val="128"/>
          </rPr>
          <t>個別協議２回目以降は、個別協議１回目と記載方法が異なります。</t>
        </r>
        <r>
          <rPr>
            <b/>
            <sz val="12"/>
            <color indexed="10"/>
            <rFont val="MS P ゴシック"/>
            <family val="3"/>
            <charset val="128"/>
          </rPr>
          <t xml:space="preserve">
※当該年度分２回目以降の個別協議の場合は、「今回の協議額（引き上げ額）（Ｃ）」（つまり追加分のみ）の内訳を記載してください。　※15,16行目の各セルに入力してある数式もこのように設定しています（数式を壊さないでください）。</t>
        </r>
      </text>
    </comment>
    <comment ref="U15" authorId="0" shapeId="0">
      <text>
        <r>
          <rPr>
            <sz val="14"/>
            <color indexed="81"/>
            <rFont val="MS P ゴシック"/>
            <family val="3"/>
            <charset val="128"/>
          </rPr>
          <t xml:space="preserve">令和５年４月１日から令和５年５月７日までに生じた費用を記載してください。
</t>
        </r>
      </text>
    </comment>
    <comment ref="U16" authorId="0" shapeId="0">
      <text>
        <r>
          <rPr>
            <sz val="14"/>
            <color indexed="81"/>
            <rFont val="MS P ゴシック"/>
            <family val="3"/>
            <charset val="128"/>
          </rPr>
          <t>令和５年５月８日から令和６年３月31日までに生じた費用を記載してください。</t>
        </r>
        <r>
          <rPr>
            <b/>
            <sz val="14"/>
            <color indexed="81"/>
            <rFont val="MS P ゴシック"/>
            <family val="3"/>
            <charset val="128"/>
          </rPr>
          <t xml:space="preserve">
</t>
        </r>
      </text>
    </comment>
    <comment ref="AL32" authorId="0" shapeId="0">
      <text>
        <r>
          <rPr>
            <sz val="20"/>
            <color indexed="81"/>
            <rFont val="MS P ゴシック"/>
            <family val="3"/>
            <charset val="128"/>
          </rPr>
          <t>経費の概要及び所要額の積算内訳について、令和５年４月１日から令和５年５月７日までに生じた費用、令和５年５月８日から令和６年３月31日までに生じた費用を分けて記載してください。</t>
        </r>
      </text>
    </comment>
  </commentList>
</comments>
</file>

<file path=xl/comments3.xml><?xml version="1.0" encoding="utf-8"?>
<comments xmlns="http://schemas.openxmlformats.org/spreadsheetml/2006/main">
  <authors>
    <author>石井 潤(ishii-jun)</author>
    <author>Administrator</author>
  </authors>
  <commentList>
    <comment ref="V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
  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
  所要額</t>
        </r>
        <r>
          <rPr>
            <sz val="14"/>
            <color indexed="81"/>
            <rFont val="MS P ゴシック"/>
            <family val="3"/>
            <charset val="128"/>
          </rPr>
          <t>を記載してください。</t>
        </r>
      </text>
    </comment>
    <comment ref="M12" authorId="1" shapeId="0">
      <text>
        <r>
          <rPr>
            <sz val="12"/>
            <color indexed="81"/>
            <rFont val="MS P ゴシック"/>
            <family val="3"/>
            <charset val="128"/>
          </rPr>
          <t>実施要綱の基準単価を記載してください。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U13" authorId="1" shapeId="0">
      <text>
        <r>
          <rPr>
            <sz val="14"/>
            <color indexed="81"/>
            <rFont val="MS P ゴシック"/>
            <family val="3"/>
            <charset val="128"/>
          </rPr>
          <t>令和５年４月１日から令和５年５月７日までに生じた費用を記載してください。</t>
        </r>
      </text>
    </comment>
    <comment ref="AA13" authorId="1" shapeId="0">
      <text>
        <r>
          <rPr>
            <sz val="20"/>
            <color indexed="81"/>
            <rFont val="MS P ゴシック"/>
            <family val="3"/>
            <charset val="128"/>
          </rPr>
          <t>個別協議が初めてであり、同年度中に既交付決定額、既交付申請額がある場合は、当該金額も含めた金額を記載ください。</t>
        </r>
      </text>
    </comment>
    <comment ref="U14" authorId="1" shapeId="0">
      <text>
        <r>
          <rPr>
            <sz val="14"/>
            <color indexed="81"/>
            <rFont val="MS P ゴシック"/>
            <family val="3"/>
            <charset val="128"/>
          </rPr>
          <t>令和５年５月８日から令和６年３月31日までに生じた費用を記載してください。</t>
        </r>
        <r>
          <rPr>
            <sz val="20"/>
            <color indexed="81"/>
            <rFont val="MS P ゴシック"/>
            <family val="3"/>
            <charset val="128"/>
          </rPr>
          <t xml:space="preserve">
</t>
        </r>
      </text>
    </comment>
    <comment ref="AL32" authorId="1" shapeId="0">
      <text>
        <r>
          <rPr>
            <sz val="20"/>
            <color indexed="81"/>
            <rFont val="MS P ゴシック"/>
            <family val="3"/>
            <charset val="128"/>
          </rPr>
          <t>経費の概要及び所要額の積算内訳について、令和５年４月１日から令和５年５月７日までに生じた費用、令和５年５月８日から令和６年３月31日までに生じた費用を分けて記載してください。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厚生労働省ネットワークシステム</author>
  </authors>
  <commentList>
    <comment ref="G32" authorId="0" shapeId="0">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<sst xmlns="http://schemas.openxmlformats.org/spreadsheetml/2006/main" count="724" uniqueCount="263">
  <si>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</si>
  <si>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</si>
  <si>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</si>
  <si>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</si>
  <si>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</si>
  <si>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</si>
  <si>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</si>
  <si>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</si>
  <si>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</si>
  <si>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</si>
  <si>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</si>
  <si>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</si>
  <si>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</si>
  <si>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</si>
  <si>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</si>
  <si>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</si>
  <si>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</si>
  <si>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</si>
  <si>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</si>
  <si>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</si>
  <si>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</si>
  <si>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</si>
  <si>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</si>
  <si>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</si>
  <si>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</si>
  <si>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</si>
  <si>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</si>
  <si>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</si>
  <si>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</si>
  <si>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</si>
  <si>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</si>
  <si>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</si>
  <si>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</si>
  <si>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</si>
  <si>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</si>
  <si>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</si>
  <si>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</si>
  <si>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</si>
  <si>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</si>
  <si>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</si>
  <si>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</si>
  <si>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</si>
  <si>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</si>
  <si>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</si>
  <si>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</si>
  <si>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</si>
  <si>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</si>
  <si>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</si>
  <si>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</si>
  <si>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</si>
  <si>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</si>
  <si>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</si>
  <si>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</si>
  <si>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</si>
  <si>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</si>
  <si>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</si>
  <si>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</si>
  <si>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</si>
  <si>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</si>
  <si>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</si>
  <si>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</si>
  <si>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</si>
  <si>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</si>
  <si>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</si>
  <si>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</si>
  <si>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</si>
  <si>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</si>
  <si>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</si>
  <si>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</si>
  <si>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</si>
  <si>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</si>
  <si>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</si>
  <si>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</si>
  <si>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</si>
  <si>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</si>
  <si>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</si>
  <si>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</si>
  <si>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</si>
  <si>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</si>
  <si>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</si>
  <si>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</si>
  <si>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</si>
  <si>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</si>
  <si>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</si>
  <si>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</si>
  <si>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</si>
  <si>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</si>
  <si>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</si>
  <si>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</si>
  <si>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</si>
  <si>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</si>
  <si>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</si>
  <si>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</si>
  <si>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</si>
  <si>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</si>
  <si>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</si>
  <si>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</si>
  <si>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</si>
  <si>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</si>
  <si>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</si>
  <si>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</si>
  <si>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</si>
  <si>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</si>
  <si>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</si>
  <si>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</si>
  <si>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</si>
  <si>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</si>
  <si>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</si>
  <si>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</si>
  <si>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</si>
  <si>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</si>
  <si>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</si>
  <si>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</si>
  <si>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</si>
  <si>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</si>
  <si>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</si>
  <si>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</si>
  <si>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</si>
  <si>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</si>
  <si>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</si>
  <si>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</si>
  <si>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</si>
  <si>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</si>
  <si>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</si>
  <si>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</si>
  <si>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</si>
  <si>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</si>
  <si>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</si>
  <si>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</si>
  <si>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</si>
  <si>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</si>
  <si>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</si>
  <si>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</si>
  <si>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</si>
  <si>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</si>
  <si>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</si>
  <si>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</si>
  <si>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</si>
  <si>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</si>
  <si>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</si>
  <si>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</si>
  <si>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</si>
  <si>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</si>
  <si>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</si>
  <si>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</si>
  <si>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</si>
  <si>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</si>
  <si>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</si>
  <si>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</si>
  <si>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</si>
  <si>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</si>
  <si>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</si>
  <si>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</si>
  <si>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</si>
  <si>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</si>
  <si>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</si>
  <si>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</si>
  <si>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</si>
  <si>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</si>
  <si>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</si>
  <si>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</si>
  <si>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</si>
  <si>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</si>
  <si>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</si>
  <si>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</si>
  <si>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</si>
  <si>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</si>
  <si>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</si>
  <si>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</si>
  <si>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</si>
  <si>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</si>
  <si>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</si>
  <si>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</si>
  <si>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</si>
  <si>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</si>
  <si>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</si>
  <si>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</si>
  <si>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</si>
  <si>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</si>
  <si>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</si>
  <si>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</si>
  <si>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color theme="1"/>
        <rFont val="メイリオ"/>
        <family val="3"/>
        <charset val="128"/>
      </rPr>
      <t>５</t>
    </r>
    <r>
      <rPr>
        <sz val="14"/>
        <color theme="1"/>
        <rFont val="メイリオ"/>
        <family val="3"/>
        <charset val="128"/>
      </rPr>
      <t>年度（令和５年４月１日から令和６年３月３１日まで）に生じた費用分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</si>
  <si>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</si>
  <si>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</si>
  <si>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</si>
  <si>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</si>
  <si>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</si>
  <si>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</si>
  <si>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</si>
  <si>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</si>
  <si>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</si>
  <si>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</si>
  <si>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</si>
  <si>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</si>
  <si>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</si>
  <si>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</si>
  <si>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</si>
  <si>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</si>
  <si>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</si>
  <si>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</si>
  <si>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</si>
  <si>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</si>
  <si>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</si>
  <si>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</si>
  <si>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</si>
  <si>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</si>
  <si>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</si>
  <si>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</si>
  <si>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</si>
  <si>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</si>
  <si>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</si>
  <si>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</si>
  <si>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</si>
  <si>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</si>
  <si>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</si>
  <si>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第１号様式の３（第９条第１項）</t>
    <rPh sb="8" eb="9">
      <t>ダイ</t>
    </rPh>
    <rPh sb="10" eb="11">
      <t>ジョウ</t>
    </rPh>
    <rPh sb="11" eb="12">
      <t>ダイ</t>
    </rPh>
    <rPh sb="13" eb="14">
      <t>コウ</t>
    </rPh>
    <phoneticPr fontId="1"/>
  </si>
  <si>
    <t>横浜市新型コロナウイルス感染症流行下における介護サービス事業所等の
サービス提供体制確保事業個別協議書</t>
    <phoneticPr fontId="1"/>
  </si>
  <si>
    <t>年　月　日</t>
    <rPh sb="0" eb="1">
      <t>ネン</t>
    </rPh>
    <rPh sb="2" eb="3">
      <t>ツキ</t>
    </rPh>
    <rPh sb="4" eb="5">
      <t>ニチ</t>
    </rPh>
    <phoneticPr fontId="1"/>
  </si>
  <si>
    <t>法人名</t>
    <rPh sb="0" eb="3">
      <t>ホウジンメイ</t>
    </rPh>
    <phoneticPr fontId="1"/>
  </si>
  <si>
    <t>代表者職・氏名</t>
    <rPh sb="0" eb="3">
      <t>ダイヒョウシャ</t>
    </rPh>
    <rPh sb="3" eb="4">
      <t>ショク</t>
    </rPh>
    <rPh sb="5" eb="7">
      <t>シメイ</t>
    </rPh>
    <phoneticPr fontId="1"/>
  </si>
  <si>
    <t>事業所・施設の名称</t>
    <phoneticPr fontId="1"/>
  </si>
  <si>
    <t>１　個別協議額</t>
    <rPh sb="2" eb="7">
      <t>コベツキョウギガク</t>
    </rPh>
    <phoneticPr fontId="1"/>
  </si>
  <si>
    <t>引き上げ区分
※①～⑤を選択</t>
    <rPh sb="0" eb="1">
      <t>ヒ</t>
    </rPh>
    <rPh sb="2" eb="3">
      <t>ア</t>
    </rPh>
    <rPh sb="4" eb="6">
      <t>クブン</t>
    </rPh>
    <rPh sb="12" eb="14">
      <t>センタク</t>
    </rPh>
    <phoneticPr fontId="1"/>
  </si>
  <si>
    <t>別表による基準額（Ａ）</t>
    <rPh sb="0" eb="2">
      <t>ベッピョウ</t>
    </rPh>
    <rPh sb="5" eb="8">
      <t>キジュンガク</t>
    </rPh>
    <phoneticPr fontId="1"/>
  </si>
  <si>
    <t>実際の所要額（B）</t>
    <rPh sb="0" eb="2">
      <t>ジッサイ</t>
    </rPh>
    <rPh sb="3" eb="6">
      <t>ショヨウガク</t>
    </rPh>
    <phoneticPr fontId="1"/>
  </si>
  <si>
    <t>個別協議額
（引き上げ額）
（B－Ａ）</t>
    <rPh sb="0" eb="2">
      <t>コベツ</t>
    </rPh>
    <rPh sb="2" eb="4">
      <t>キョウギ</t>
    </rPh>
    <rPh sb="4" eb="5">
      <t>ガク</t>
    </rPh>
    <rPh sb="7" eb="8">
      <t>ヒ</t>
    </rPh>
    <rPh sb="9" eb="10">
      <t>ア</t>
    </rPh>
    <rPh sb="11" eb="12">
      <t>ガク</t>
    </rPh>
    <phoneticPr fontId="1"/>
  </si>
  <si>
    <t>２　感染者の人数等（利用者、職員）</t>
    <phoneticPr fontId="1"/>
  </si>
  <si>
    <t>３　感染者発生後の対応</t>
    <phoneticPr fontId="1"/>
  </si>
  <si>
    <t xml:space="preserve">４　基準単価内では対応が困難となった理由（積算内訳）
</t>
    <rPh sb="2" eb="7">
      <t>キジュンタンカナイ</t>
    </rPh>
    <rPh sb="9" eb="11">
      <t>タイオウ</t>
    </rPh>
    <rPh sb="12" eb="14">
      <t>コンナン</t>
    </rPh>
    <rPh sb="18" eb="20">
      <t>リユウ</t>
    </rPh>
    <rPh sb="21" eb="25">
      <t>セキサンウチワケ</t>
    </rPh>
    <phoneticPr fontId="1"/>
  </si>
  <si>
    <r>
      <t>※引き上げ区分
（1）新型コロナウイルス感染者が発生又は</t>
    </r>
    <r>
      <rPr>
        <sz val="8"/>
        <rFont val="游ゴシック"/>
        <family val="3"/>
        <charset val="128"/>
        <scheme val="minor"/>
      </rPr>
      <t>感染者と接触があった者</t>
    </r>
    <r>
      <rPr>
        <vertAlign val="superscript"/>
        <sz val="8"/>
        <rFont val="游ゴシック"/>
        <family val="3"/>
        <charset val="128"/>
        <scheme val="minor"/>
      </rPr>
      <t>＊</t>
    </r>
    <r>
      <rPr>
        <sz val="8"/>
        <rFont val="游ゴシック"/>
        <family val="3"/>
        <charset val="128"/>
        <scheme val="minor"/>
      </rPr>
      <t>に対応した介護サービス事業所・施設等
　ア　集団感染（同時期に同事業所・施設等で複数の感染者や感染者と接触があった者が発生）が起きた場合…①
　イ　アではないが、一定期間（最初の感染者等の発生からおよそ１ヶ月間）の間に連続して感染者や感染者と接触があった者が発生した場合…②
　ウ　ア及びイ以外の場合で、感染者や感染者と接触があった者が発生した事業所・施設等において、一定期間経過後に再度感染者や感染者と
　　接触があった者が発生した場合…③
（2）感染者が発生した介護サービス事業所・施設等の利用者の受け入れや当該事業所・施設等に応援職員の派遣を行う事業所・施設等
　ア　感染者が発生した事業所・施設等からの利用者の受け入れを行う事業所・施設等…④
　イ　感染者が発生した事業所・施設等への介護人材の応援派遣を行う事業所・施設等…⑤
＊　令和５年４月１日から令和５年５月７日までに生じた費用は、「感染者と接触があった者」を「濃厚接触者」と読み替えるものとする。以下同じ。</t>
    </r>
    <rPh sb="471" eb="473">
      <t>イカ</t>
    </rPh>
    <rPh sb="473" eb="474">
      <t>オナ</t>
    </rPh>
    <phoneticPr fontId="1"/>
  </si>
  <si>
    <r>
      <t>感染者と接触があった者（感染者と同居している場合に限る）</t>
    </r>
    <r>
      <rPr>
        <vertAlign val="superscript"/>
        <sz val="13"/>
        <color theme="1"/>
        <rFont val="メイリオ"/>
        <family val="3"/>
        <charset val="128"/>
      </rPr>
      <t>＊</t>
    </r>
    <phoneticPr fontId="1"/>
  </si>
  <si>
    <t>感染者の発生に係る対応により追加的業務の生じた職員に対して、かかり増し分の超過勤務手当及び○○手当を支給した。</t>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</si>
  <si>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</si>
  <si>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</si>
  <si>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</si>
  <si>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</si>
  <si>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</si>
  <si>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t>支出額
（単位：千円）</t>
    <rPh sb="0" eb="3">
      <t>シシュツガク</t>
    </rPh>
    <rPh sb="5" eb="7">
      <t>タンイ</t>
    </rPh>
    <rPh sb="8" eb="10">
      <t>センエン</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</si>
  <si>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</si>
  <si>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</si>
  <si>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</si>
  <si>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t>～R5.5.7
費用</t>
    <rPh sb="8" eb="10">
      <t>ヒヨウ</t>
    </rPh>
    <phoneticPr fontId="1"/>
  </si>
  <si>
    <t>R5.5.8～
費用</t>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</si>
  <si>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rPh sb="27" eb="28">
      <t>ガツ</t>
    </rPh>
    <rPh sb="29" eb="30">
      <t>ニチ</t>
    </rPh>
    <rPh sb="30" eb="32">
      <t>イコウ</t>
    </rPh>
    <rPh sb="44" eb="46">
      <t>キサイ</t>
    </rPh>
    <phoneticPr fontId="1"/>
  </si>
  <si>
    <t>○１日あたりの支給単価（日額支給の場合記載願います）</t>
    <phoneticPr fontId="1"/>
  </si>
  <si>
    <t>円</t>
    <rPh sb="0" eb="1">
      <t>エン</t>
    </rPh>
    <phoneticPr fontId="1"/>
  </si>
  <si>
    <t>（上限4,000円）</t>
    <rPh sb="1" eb="3">
      <t>ジョウゲン</t>
    </rPh>
    <rPh sb="8" eb="9">
      <t>エン</t>
    </rPh>
    <phoneticPr fontId="1"/>
  </si>
  <si>
    <t>○支給上限額</t>
    <rPh sb="1" eb="3">
      <t>シキュウ</t>
    </rPh>
    <rPh sb="3" eb="6">
      <t>ジョウゲンガク</t>
    </rPh>
    <phoneticPr fontId="1"/>
  </si>
  <si>
    <t>＝</t>
    <phoneticPr fontId="1"/>
  </si>
  <si>
    <t>万円</t>
    <rPh sb="0" eb="2">
      <t>マンエン</t>
    </rPh>
    <phoneticPr fontId="1"/>
  </si>
  <si>
    <t>支給人数</t>
    <rPh sb="0" eb="2">
      <t>シキュウ</t>
    </rPh>
    <rPh sb="2" eb="4">
      <t>ニンズウ</t>
    </rPh>
    <phoneticPr fontId="1"/>
  </si>
  <si>
    <t>感染対応期間</t>
    <rPh sb="0" eb="2">
      <t>カンセン</t>
    </rPh>
    <rPh sb="2" eb="4">
      <t>タイオウ</t>
    </rPh>
    <rPh sb="4" eb="6">
      <t>キカン</t>
    </rPh>
    <phoneticPr fontId="1"/>
  </si>
  <si>
    <t>２万円</t>
    <rPh sb="1" eb="3">
      <t>マンエン</t>
    </rPh>
    <phoneticPr fontId="1"/>
  </si>
  <si>
    <t>×</t>
    <phoneticPr fontId="1"/>
  </si>
  <si>
    <t>ヶ月</t>
    <rPh sb="1" eb="2">
      <t>ゲツ</t>
    </rPh>
    <phoneticPr fontId="1"/>
  </si>
  <si>
    <t>＊令和５年４月１日から令和５年５月７日までに生じた費用は「感染者と接触があった者」を</t>
    <rPh sb="1" eb="3">
      <t>レイワ</t>
    </rPh>
    <rPh sb="4" eb="5">
      <t>ネン</t>
    </rPh>
    <rPh sb="6" eb="7">
      <t>ガツ</t>
    </rPh>
    <rPh sb="8" eb="9">
      <t>ニチ</t>
    </rPh>
    <rPh sb="11" eb="13">
      <t>レイワ</t>
    </rPh>
    <rPh sb="14" eb="15">
      <t>ネン</t>
    </rPh>
    <rPh sb="16" eb="17">
      <t>ガツ</t>
    </rPh>
    <rPh sb="18" eb="19">
      <t>ニチ</t>
    </rPh>
    <rPh sb="22" eb="23">
      <t>ショウ</t>
    </rPh>
    <rPh sb="25" eb="27">
      <t>ヒヨウ</t>
    </rPh>
    <rPh sb="29" eb="32">
      <t>カンセンシャ</t>
    </rPh>
    <rPh sb="33" eb="35">
      <t>セッショク</t>
    </rPh>
    <rPh sb="39" eb="40">
      <t>モノ</t>
    </rPh>
    <phoneticPr fontId="1"/>
  </si>
  <si>
    <t xml:space="preserve">   「濃厚接触者」と読み替えるものとする。</t>
    <phoneticPr fontId="1"/>
  </si>
  <si>
    <r>
      <t>※新型コロナウイルス感染症への対応に係る業務手当</t>
    </r>
    <r>
      <rPr>
        <b/>
        <sz val="9"/>
        <color rgb="FFFF0000"/>
        <rFont val="メイリオ"/>
        <family val="3"/>
        <charset val="128"/>
      </rPr>
      <t>（10月１日以降につきましては水色部分の記載をお願いいたします）</t>
    </r>
    <rPh sb="27" eb="28">
      <t>ガツ</t>
    </rPh>
    <rPh sb="29" eb="30">
      <t>ニチ</t>
    </rPh>
    <rPh sb="30" eb="32">
      <t>イコウ</t>
    </rPh>
    <phoneticPr fontId="1"/>
  </si>
  <si>
    <t>＊令和５年４月１日から令和５年５月７日までに生じた費用は、「感染者と接触があった者」を</t>
    <rPh sb="1" eb="3">
      <t>レイワ</t>
    </rPh>
    <rPh sb="4" eb="5">
      <t>ネン</t>
    </rPh>
    <rPh sb="6" eb="7">
      <t>ガツ</t>
    </rPh>
    <rPh sb="8" eb="9">
      <t>ニチ</t>
    </rPh>
    <rPh sb="11" eb="13">
      <t>レイワ</t>
    </rPh>
    <rPh sb="14" eb="15">
      <t>ネン</t>
    </rPh>
    <rPh sb="16" eb="17">
      <t>ガツ</t>
    </rPh>
    <rPh sb="18" eb="19">
      <t>ニチ</t>
    </rPh>
    <rPh sb="22" eb="23">
      <t>ショウ</t>
    </rPh>
    <rPh sb="25" eb="27">
      <t>ヒヨウ</t>
    </rPh>
    <rPh sb="30" eb="33">
      <t>カンセンシャ</t>
    </rPh>
    <rPh sb="34" eb="36">
      <t>セッショク</t>
    </rPh>
    <rPh sb="40" eb="41">
      <t>モノ</t>
    </rPh>
    <phoneticPr fontId="1"/>
  </si>
  <si>
    <t xml:space="preserve">  「濃厚接触者」と読み替えるものとする。</t>
    <phoneticPr fontId="1"/>
  </si>
  <si>
    <t xml:space="preserve">   「濃厚接触者」と読み替えるものとする。</t>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</si>
  <si>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phoneticPr fontId="1"/>
  </si>
  <si>
    <t>　・１事業所・施設等につき、（１）（ア）、（１）（イ）、（１）（ウ）それぞれを基準単価まで助成することができる。
　・令和５年10月１日以降に支給された「割増賃金・手当」のうち、新型コロナウイルス感染症への対応に係る業務手当については、職員一人につき、日額による支給の場合には１日あたり４千円を補助上限
    とし、１月あたり２万円を限度額とする。また、月額又は時給による支給の場合には１月あたり２万円を補助上限の限度額とする。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
   を実施し、厚生労働省が特に必要と認める場合に限り、基準単価を上乗せすることができる。</t>
    <rPh sb="9" eb="10">
      <t>トウ</t>
    </rPh>
    <rPh sb="219" eb="222">
      <t>ジギョウショ</t>
    </rPh>
    <rPh sb="223" eb="225">
      <t>シセツ</t>
    </rPh>
    <rPh sb="267" eb="270">
      <t>ジョセイガク</t>
    </rPh>
    <rPh sb="354" eb="355">
      <t>ノゾ</t>
    </rPh>
    <rPh sb="357" eb="358">
      <t>オヨ</t>
    </rPh>
    <rPh sb="373" eb="375">
      <t>トクベツ</t>
    </rPh>
    <rPh sb="376" eb="378">
      <t>ジジョウ</t>
    </rPh>
    <rPh sb="386" eb="387">
      <t>コ</t>
    </rPh>
    <rPh sb="389" eb="391">
      <t>ヒツヨウ</t>
    </rPh>
    <rPh sb="394" eb="396">
      <t>バアイ</t>
    </rPh>
    <rPh sb="402" eb="404">
      <t>コベツ</t>
    </rPh>
    <rPh sb="404" eb="406">
      <t>キョウギ</t>
    </rPh>
    <rPh sb="411" eb="413">
      <t>ジッシ</t>
    </rPh>
    <rPh sb="415" eb="417">
      <t>コウセイ</t>
    </rPh>
    <rPh sb="417" eb="420">
      <t>ロウドウショウ</t>
    </rPh>
    <rPh sb="421" eb="422">
      <t>トク</t>
    </rPh>
    <rPh sb="423" eb="425">
      <t>ヒツヨウ</t>
    </rPh>
    <rPh sb="426" eb="427">
      <t>ミト</t>
    </rPh>
    <rPh sb="429" eb="431">
      <t>バアイ</t>
    </rPh>
    <rPh sb="432" eb="433">
      <t>カギ</t>
    </rPh>
    <rPh sb="435" eb="437">
      <t>キジュン</t>
    </rPh>
    <rPh sb="437" eb="439">
      <t>タンカ</t>
    </rPh>
    <rPh sb="440" eb="442">
      <t>ウワノ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</si>
</sst>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67">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u/>
      <sz val="13"/>
      <color rgb="FFFF0000"/>
      <name val="メイリオ"/>
      <family val="3"/>
      <charset val="128"/>
    </font>
    <font>
      <sz val="28"/>
      <color theme="1"/>
      <name val="ＭＳ Ｐ明朝"/>
      <family val="1"/>
      <charset val="128"/>
    </font>
    <font>
      <sz val="20"/>
      <color rgb="FFFF0000"/>
      <name val="ＭＳ Ｐ明朝"/>
      <family val="1"/>
      <charset val="128"/>
    </font>
    <font>
      <sz val="12"/>
      <color indexed="81"/>
      <name val="MS P ゴシック"/>
      <family val="3"/>
      <charset val="128"/>
    </font>
    <font>
      <sz val="20"/>
      <color indexed="81"/>
      <name val="MS P ゴシック"/>
      <family val="3"/>
      <charset val="128"/>
    </font>
    <font>
      <b/>
      <sz val="12"/>
      <color indexed="10"/>
      <name val="MS P ゴシック"/>
      <family val="3"/>
      <charset val="128"/>
    </font>
    <font>
      <b/>
      <u/>
      <sz val="12"/>
      <color indexed="10"/>
      <name val="MS P ゴシック"/>
      <family val="3"/>
      <charset val="128"/>
    </font>
    <font>
      <b/>
      <sz val="11"/>
      <color theme="1"/>
      <name val="游ゴシック"/>
      <family val="3"/>
      <charset val="128"/>
      <scheme val="minor"/>
    </font>
    <font>
      <sz val="12"/>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name val="游ゴシック"/>
      <family val="2"/>
      <charset val="128"/>
      <scheme val="minor"/>
    </font>
    <font>
      <sz val="11"/>
      <name val="游ゴシック"/>
      <family val="3"/>
      <charset val="128"/>
      <scheme val="minor"/>
    </font>
    <font>
      <sz val="10"/>
      <color theme="1"/>
      <name val="游ゴシック"/>
      <family val="3"/>
      <charset val="128"/>
      <scheme val="minor"/>
    </font>
    <font>
      <sz val="8"/>
      <name val="游ゴシック"/>
      <family val="2"/>
      <charset val="128"/>
      <scheme val="minor"/>
    </font>
    <font>
      <sz val="8"/>
      <name val="游ゴシック"/>
      <family val="3"/>
      <charset val="128"/>
      <scheme val="minor"/>
    </font>
    <font>
      <vertAlign val="superscript"/>
      <sz val="8"/>
      <name val="游ゴシック"/>
      <family val="3"/>
      <charset val="128"/>
      <scheme val="minor"/>
    </font>
    <font>
      <vertAlign val="superscript"/>
      <sz val="13"/>
      <color theme="1"/>
      <name val="メイリオ"/>
      <family val="3"/>
      <charset val="128"/>
    </font>
    <font>
      <sz val="13"/>
      <name val="メイリオ"/>
      <family val="3"/>
      <charset val="128"/>
    </font>
    <font>
      <u/>
      <sz val="14"/>
      <name val="ＭＳ Ｐ明朝"/>
      <family val="1"/>
      <charset val="128"/>
    </font>
    <font>
      <b/>
      <sz val="9"/>
      <color indexed="81"/>
      <name val="MS P ゴシック"/>
      <family val="3"/>
      <charset val="128"/>
    </font>
    <font>
      <sz val="9"/>
      <color indexed="81"/>
      <name val="MS P ゴシック"/>
      <family val="3"/>
      <charset val="128"/>
    </font>
    <font>
      <b/>
      <sz val="14"/>
      <color indexed="81"/>
      <name val="MS P ゴシック"/>
      <family val="3"/>
      <charset val="128"/>
    </font>
    <font>
      <b/>
      <sz val="10"/>
      <color rgb="FFFF0000"/>
      <name val="メイリオ"/>
      <family val="3"/>
      <charset val="128"/>
    </font>
    <font>
      <sz val="9"/>
      <color theme="1"/>
      <name val="メイリオ"/>
      <family val="3"/>
      <charset val="128"/>
    </font>
    <font>
      <b/>
      <sz val="9"/>
      <color rgb="FFFF0000"/>
      <name val="メイリオ"/>
      <family val="3"/>
      <charset val="128"/>
    </font>
  </fonts>
  <fills count="1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FF3300"/>
        <bgColor indexed="64"/>
      </patternFill>
    </fill>
    <fill>
      <patternFill patternType="solid">
        <fgColor theme="5" tint="0.7999816888943144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41">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3" xfId="0" applyFont="1" applyBorder="1">
      <alignment vertical="center"/>
    </xf>
    <xf numFmtId="0" fontId="5" fillId="3" borderId="35"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4" borderId="1" xfId="0" applyFont="1" applyFill="1" applyBorder="1" applyAlignment="1">
      <alignment horizontal="center" vertical="center"/>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1"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2"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4" xfId="0" applyFont="1" applyFill="1" applyBorder="1" applyAlignment="1">
      <alignment horizontal="left" vertical="center" wrapText="1"/>
    </xf>
    <xf numFmtId="0" fontId="15" fillId="8" borderId="44" xfId="0" applyFont="1" applyFill="1" applyBorder="1" applyAlignment="1">
      <alignment vertical="center" wrapText="1"/>
    </xf>
    <xf numFmtId="0" fontId="19" fillId="9" borderId="44" xfId="0" applyFont="1" applyFill="1" applyBorder="1" applyAlignment="1">
      <alignment horizontal="left" vertical="center" wrapText="1"/>
    </xf>
    <xf numFmtId="0" fontId="19" fillId="8" borderId="44" xfId="0" applyFont="1" applyFill="1" applyBorder="1" applyAlignment="1">
      <alignment vertical="center" wrapText="1"/>
    </xf>
    <xf numFmtId="0" fontId="15" fillId="7" borderId="0" xfId="0" applyFont="1" applyFill="1">
      <alignment vertical="center"/>
    </xf>
    <xf numFmtId="38" fontId="20" fillId="0" borderId="41" xfId="1" applyFont="1" applyFill="1" applyBorder="1" applyAlignment="1">
      <alignment horizontal="center" vertical="center" shrinkToFit="1"/>
    </xf>
    <xf numFmtId="38" fontId="20" fillId="0" borderId="39" xfId="1" applyFont="1" applyFill="1" applyBorder="1" applyAlignment="1">
      <alignment horizontal="center" vertical="center"/>
    </xf>
    <xf numFmtId="0" fontId="15" fillId="9" borderId="44" xfId="0" applyFont="1" applyFill="1" applyBorder="1" applyAlignment="1">
      <alignment horizontal="center" vertical="center"/>
    </xf>
    <xf numFmtId="0" fontId="15" fillId="8" borderId="44" xfId="0" applyFont="1" applyFill="1" applyBorder="1" applyAlignment="1">
      <alignment horizontal="center" vertical="center"/>
    </xf>
    <xf numFmtId="0" fontId="15" fillId="9" borderId="44" xfId="0" applyFont="1" applyFill="1" applyBorder="1" applyAlignment="1">
      <alignment vertical="top"/>
    </xf>
    <xf numFmtId="0" fontId="15" fillId="8" borderId="44" xfId="0" applyFont="1" applyFill="1" applyBorder="1" applyAlignment="1">
      <alignment vertical="top"/>
    </xf>
    <xf numFmtId="0" fontId="19" fillId="9" borderId="24" xfId="0" applyFont="1" applyFill="1" applyBorder="1">
      <alignment vertical="center"/>
    </xf>
    <xf numFmtId="0" fontId="15" fillId="9" borderId="42" xfId="0" applyFont="1" applyFill="1" applyBorder="1">
      <alignment vertical="center"/>
    </xf>
    <xf numFmtId="0" fontId="15" fillId="8" borderId="39" xfId="0" applyFont="1" applyFill="1" applyBorder="1">
      <alignment vertical="center"/>
    </xf>
    <xf numFmtId="0" fontId="19" fillId="8" borderId="3" xfId="0" applyFont="1" applyFill="1" applyBorder="1">
      <alignment vertical="center"/>
    </xf>
    <xf numFmtId="0" fontId="19" fillId="8" borderId="43" xfId="0" applyFont="1" applyFill="1" applyBorder="1" applyAlignment="1">
      <alignment horizontal="right" vertical="center"/>
    </xf>
    <xf numFmtId="0" fontId="19" fillId="8" borderId="43" xfId="0" applyFont="1" applyFill="1" applyBorder="1">
      <alignment vertical="center"/>
    </xf>
    <xf numFmtId="0" fontId="11" fillId="8" borderId="43" xfId="0" applyFont="1" applyFill="1" applyBorder="1">
      <alignment vertical="center"/>
    </xf>
    <xf numFmtId="0" fontId="23" fillId="8" borderId="42" xfId="0" applyFont="1" applyFill="1" applyBorder="1">
      <alignment vertical="center"/>
    </xf>
    <xf numFmtId="38" fontId="31" fillId="4" borderId="26"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1" xfId="1" applyFont="1" applyFill="1" applyBorder="1" applyAlignment="1">
      <alignment horizontal="right" vertical="center" shrinkToFit="1"/>
    </xf>
    <xf numFmtId="38" fontId="31" fillId="4" borderId="37"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6"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1"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39" xfId="3" applyFont="1" applyFill="1" applyBorder="1" applyAlignment="1">
      <alignment horizontal="right" vertical="center"/>
    </xf>
    <xf numFmtId="38" fontId="20" fillId="0" borderId="1" xfId="3" applyFont="1" applyFill="1" applyBorder="1" applyAlignment="1">
      <alignment horizontal="right" vertical="center"/>
    </xf>
    <xf numFmtId="38" fontId="31" fillId="4" borderId="24" xfId="1" applyFont="1" applyFill="1" applyBorder="1" applyAlignment="1">
      <alignment horizontal="right" vertical="center" shrinkToFit="1"/>
    </xf>
    <xf numFmtId="38" fontId="31" fillId="4" borderId="12" xfId="1" applyFont="1" applyFill="1" applyBorder="1" applyAlignment="1">
      <alignment horizontal="right" vertical="center" shrinkToFit="1"/>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1" xfId="0" applyNumberFormat="1" applyFont="1" applyFill="1" applyBorder="1" applyAlignment="1">
      <alignment vertical="center" shrinkToFit="1"/>
    </xf>
    <xf numFmtId="14" fontId="32" fillId="4" borderId="52" xfId="0" applyNumberFormat="1" applyFont="1" applyFill="1" applyBorder="1" applyAlignment="1">
      <alignment vertical="center" shrinkToFit="1"/>
    </xf>
    <xf numFmtId="0" fontId="7" fillId="4" borderId="0" xfId="0" applyFont="1" applyFill="1">
      <alignment vertical="center"/>
    </xf>
    <xf numFmtId="0" fontId="36" fillId="4" borderId="0" xfId="0" applyFont="1" applyFill="1">
      <alignment vertical="center"/>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20" fillId="0" borderId="1" xfId="3" applyFont="1" applyFill="1" applyBorder="1" applyAlignment="1">
      <alignment horizontal="center" vertical="center"/>
    </xf>
    <xf numFmtId="0" fontId="36"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3" fillId="0" borderId="0" xfId="0" applyFont="1" applyFill="1" applyAlignment="1">
      <alignment horizontal="right" vertical="center"/>
    </xf>
    <xf numFmtId="0" fontId="7" fillId="0" borderId="1" xfId="0" applyFont="1" applyBorder="1" applyAlignment="1">
      <alignment horizontal="center" vertical="center"/>
    </xf>
    <xf numFmtId="0" fontId="7" fillId="0" borderId="51" xfId="0" applyFont="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30" fillId="4" borderId="2" xfId="1" applyFont="1" applyFill="1" applyBorder="1" applyAlignment="1">
      <alignment horizontal="center" vertical="center"/>
    </xf>
    <xf numFmtId="38" fontId="30" fillId="4" borderId="24" xfId="1" applyFont="1" applyFill="1" applyBorder="1" applyAlignment="1">
      <alignment horizontal="center" vertical="center"/>
    </xf>
    <xf numFmtId="38" fontId="30"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49"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9" borderId="42" xfId="2" applyFont="1" applyFill="1" applyBorder="1">
      <alignment vertical="center"/>
    </xf>
    <xf numFmtId="0" fontId="19" fillId="9" borderId="43" xfId="2" applyFont="1" applyFill="1" applyBorder="1" applyAlignment="1">
      <alignment horizontal="right" vertical="center"/>
    </xf>
    <xf numFmtId="0" fontId="22" fillId="9" borderId="43" xfId="2" applyFont="1" applyFill="1" applyBorder="1" applyAlignment="1">
      <alignment horizontal="center" vertical="center"/>
    </xf>
    <xf numFmtId="0" fontId="19" fillId="9" borderId="24" xfId="2" applyFont="1" applyFill="1" applyBorder="1" applyAlignment="1">
      <alignment horizontal="center" vertical="center"/>
    </xf>
    <xf numFmtId="0" fontId="19" fillId="9" borderId="3" xfId="2" applyFont="1" applyFill="1" applyBorder="1">
      <alignment vertical="center"/>
    </xf>
    <xf numFmtId="0" fontId="15" fillId="9" borderId="44" xfId="2" applyFont="1" applyFill="1" applyBorder="1" applyAlignment="1">
      <alignment vertical="center" wrapText="1"/>
    </xf>
    <xf numFmtId="0" fontId="15" fillId="9" borderId="7" xfId="2" applyFont="1" applyFill="1" applyBorder="1" applyAlignment="1">
      <alignment vertical="center" wrapText="1"/>
    </xf>
    <xf numFmtId="0" fontId="19" fillId="9" borderId="44" xfId="2" applyFont="1" applyFill="1" applyBorder="1" applyAlignment="1">
      <alignment vertical="center" wrapText="1"/>
    </xf>
    <xf numFmtId="0" fontId="15" fillId="9" borderId="54" xfId="2" applyFont="1" applyFill="1" applyBorder="1" applyAlignment="1">
      <alignment vertical="center" wrapText="1"/>
    </xf>
    <xf numFmtId="0" fontId="16" fillId="13" borderId="42" xfId="2" applyFont="1" applyFill="1" applyBorder="1">
      <alignment vertical="center"/>
    </xf>
    <xf numFmtId="0" fontId="19" fillId="13" borderId="43" xfId="2" applyFont="1" applyFill="1" applyBorder="1" applyAlignment="1">
      <alignment horizontal="right" vertical="center"/>
    </xf>
    <xf numFmtId="0" fontId="22" fillId="13" borderId="43" xfId="2" applyFont="1" applyFill="1" applyBorder="1" applyAlignment="1">
      <alignment horizontal="center" vertical="center"/>
    </xf>
    <xf numFmtId="0" fontId="19" fillId="13" borderId="24" xfId="2" applyFont="1" applyFill="1" applyBorder="1" applyAlignment="1">
      <alignment horizontal="center" vertical="center"/>
    </xf>
    <xf numFmtId="0" fontId="19" fillId="13" borderId="3" xfId="2" applyFont="1" applyFill="1" applyBorder="1">
      <alignment vertical="center"/>
    </xf>
    <xf numFmtId="0" fontId="15" fillId="13" borderId="44" xfId="2" applyFont="1" applyFill="1" applyBorder="1" applyAlignment="1">
      <alignment vertical="center" wrapText="1"/>
    </xf>
    <xf numFmtId="0" fontId="15" fillId="13" borderId="7" xfId="2" applyFont="1" applyFill="1" applyBorder="1" applyAlignment="1">
      <alignment vertical="center" wrapText="1"/>
    </xf>
    <xf numFmtId="0" fontId="19" fillId="13" borderId="44" xfId="2" applyFont="1" applyFill="1" applyBorder="1" applyAlignment="1">
      <alignment vertical="center" wrapText="1"/>
    </xf>
    <xf numFmtId="0" fontId="15" fillId="13" borderId="54" xfId="2" applyFont="1" applyFill="1" applyBorder="1" applyAlignment="1">
      <alignment vertical="center" wrapText="1"/>
    </xf>
    <xf numFmtId="0" fontId="23" fillId="13" borderId="0" xfId="2" applyFont="1" applyFill="1" applyAlignment="1">
      <alignment horizontal="center" vertical="center"/>
    </xf>
    <xf numFmtId="0" fontId="23" fillId="9" borderId="0" xfId="2" applyFont="1" applyFill="1" applyAlignment="1">
      <alignment horizontal="center" vertical="center"/>
    </xf>
    <xf numFmtId="38" fontId="4" fillId="3" borderId="50" xfId="1" applyFont="1" applyFill="1" applyBorder="1" applyAlignment="1">
      <alignment horizontal="center" vertical="center" wrapText="1"/>
    </xf>
    <xf numFmtId="0" fontId="4" fillId="0" borderId="0" xfId="0" applyFont="1" applyFill="1" applyBorder="1" applyAlignment="1">
      <alignment vertical="center"/>
    </xf>
    <xf numFmtId="0" fontId="48" fillId="0" borderId="0" xfId="0" applyFont="1" applyFill="1">
      <alignment vertical="center"/>
    </xf>
    <xf numFmtId="0" fontId="49" fillId="0" borderId="0" xfId="0" applyFont="1" applyFill="1" applyAlignment="1">
      <alignment vertical="center"/>
    </xf>
    <xf numFmtId="58" fontId="49" fillId="0" borderId="0" xfId="0" applyNumberFormat="1" applyFont="1" applyFill="1" applyAlignment="1">
      <alignment horizontal="right" vertical="center"/>
    </xf>
    <xf numFmtId="0" fontId="0" fillId="0" borderId="0" xfId="0" applyBorder="1" applyAlignment="1">
      <alignment horizontal="right" vertical="center"/>
    </xf>
    <xf numFmtId="0" fontId="50" fillId="0" borderId="0" xfId="0" applyFont="1">
      <alignment vertical="center"/>
    </xf>
    <xf numFmtId="0" fontId="5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50" fillId="0" borderId="1" xfId="0" applyFont="1" applyFill="1" applyBorder="1" applyAlignment="1">
      <alignment horizontal="center" vertical="center" wrapText="1"/>
    </xf>
    <xf numFmtId="38" fontId="52" fillId="0" borderId="1" xfId="1" applyFont="1" applyFill="1" applyBorder="1" applyAlignment="1">
      <alignment horizontal="center" vertical="center" wrapText="1"/>
    </xf>
    <xf numFmtId="0" fontId="0" fillId="0" borderId="0" xfId="0" applyFill="1">
      <alignment vertical="center"/>
    </xf>
    <xf numFmtId="0" fontId="0" fillId="0" borderId="1" xfId="0" applyBorder="1">
      <alignment vertical="center"/>
    </xf>
    <xf numFmtId="38" fontId="0" fillId="0" borderId="1" xfId="1" applyFont="1" applyBorder="1">
      <alignment vertical="center"/>
    </xf>
    <xf numFmtId="38" fontId="53" fillId="0" borderId="1" xfId="1" applyFont="1" applyBorder="1">
      <alignment vertical="center"/>
    </xf>
    <xf numFmtId="0" fontId="0" fillId="0" borderId="0" xfId="0" applyBorder="1">
      <alignment vertical="center"/>
    </xf>
    <xf numFmtId="0" fontId="54" fillId="0" borderId="0" xfId="0" applyFont="1">
      <alignment vertical="center"/>
    </xf>
    <xf numFmtId="0" fontId="0" fillId="0" borderId="0" xfId="0" applyAlignment="1">
      <alignment vertical="center"/>
    </xf>
    <xf numFmtId="49" fontId="0" fillId="0" borderId="0" xfId="0" applyNumberFormat="1">
      <alignment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35" fillId="0" borderId="43" xfId="0" applyFont="1" applyFill="1" applyBorder="1" applyAlignment="1">
      <alignment horizontal="center" vertical="center"/>
    </xf>
    <xf numFmtId="0" fontId="7" fillId="0" borderId="43" xfId="0" applyFont="1" applyFill="1" applyBorder="1" applyAlignment="1">
      <alignment vertical="center"/>
    </xf>
    <xf numFmtId="0" fontId="5" fillId="0" borderId="55" xfId="0" applyFont="1" applyBorder="1" applyAlignment="1">
      <alignment vertical="center"/>
    </xf>
    <xf numFmtId="38" fontId="4" fillId="0" borderId="55" xfId="1" applyFont="1" applyFill="1" applyBorder="1" applyAlignment="1">
      <alignment horizontal="center" vertical="center" wrapText="1"/>
    </xf>
    <xf numFmtId="38" fontId="31" fillId="0" borderId="55" xfId="1" applyFont="1" applyFill="1" applyBorder="1" applyAlignment="1">
      <alignment horizontal="right" vertical="center" shrinkToFit="1"/>
    </xf>
    <xf numFmtId="0" fontId="19" fillId="7" borderId="7" xfId="0" applyFont="1" applyFill="1" applyBorder="1" applyAlignment="1">
      <alignment horizontal="center" vertical="center" wrapText="1"/>
    </xf>
    <xf numFmtId="38" fontId="19" fillId="7" borderId="7" xfId="1" applyFont="1" applyFill="1" applyBorder="1" applyAlignment="1">
      <alignment horizontal="right" vertical="center"/>
    </xf>
    <xf numFmtId="38" fontId="19" fillId="7" borderId="44" xfId="1" applyFont="1" applyFill="1" applyBorder="1" applyAlignment="1">
      <alignment horizontal="right" vertical="center"/>
    </xf>
    <xf numFmtId="38" fontId="19" fillId="7" borderId="1" xfId="1" applyFont="1" applyFill="1" applyBorder="1" applyAlignment="1">
      <alignment horizontal="right" vertical="center"/>
    </xf>
    <xf numFmtId="38" fontId="19" fillId="7" borderId="54" xfId="1" applyFont="1" applyFill="1" applyBorder="1" applyAlignment="1">
      <alignment horizontal="right" vertical="center"/>
    </xf>
    <xf numFmtId="176" fontId="19" fillId="7" borderId="54" xfId="1" applyNumberFormat="1" applyFont="1" applyFill="1" applyBorder="1" applyAlignment="1">
      <alignment horizontal="right" vertical="center"/>
    </xf>
    <xf numFmtId="38" fontId="19" fillId="0" borderId="1" xfId="1" applyFont="1" applyFill="1" applyBorder="1" applyAlignment="1">
      <alignment horizontal="right" vertical="center"/>
    </xf>
    <xf numFmtId="38" fontId="19" fillId="0" borderId="54" xfId="1" applyFont="1" applyFill="1" applyBorder="1" applyAlignment="1">
      <alignment horizontal="right" vertical="center"/>
    </xf>
    <xf numFmtId="38" fontId="19"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0" borderId="0" xfId="1" applyNumberFormat="1" applyFont="1" applyFill="1" applyBorder="1" applyAlignment="1">
      <alignment horizontal="right" vertical="center"/>
    </xf>
    <xf numFmtId="38" fontId="8" fillId="3" borderId="40" xfId="1" applyFont="1" applyFill="1" applyBorder="1" applyAlignment="1">
      <alignment horizontal="center" vertical="center" wrapText="1"/>
    </xf>
    <xf numFmtId="38" fontId="8" fillId="3" borderId="4" xfId="1" applyFont="1" applyFill="1" applyBorder="1" applyAlignment="1">
      <alignment horizontal="center" vertical="center" wrapText="1"/>
    </xf>
    <xf numFmtId="38" fontId="8" fillId="0" borderId="5" xfId="1" applyFont="1" applyFill="1" applyBorder="1" applyAlignment="1">
      <alignment horizontal="center" vertical="center" wrapText="1" shrinkToFit="1"/>
    </xf>
    <xf numFmtId="38" fontId="31" fillId="4" borderId="1" xfId="1" applyFont="1" applyFill="1" applyBorder="1" applyAlignment="1">
      <alignment horizontal="right" vertical="center" shrinkToFit="1"/>
    </xf>
    <xf numFmtId="38" fontId="4" fillId="0" borderId="0" xfId="1" applyFont="1" applyFill="1" applyBorder="1" applyAlignment="1">
      <alignment horizontal="center" vertical="center" wrapText="1"/>
    </xf>
    <xf numFmtId="38" fontId="31" fillId="0" borderId="0" xfId="1" applyFont="1" applyFill="1" applyBorder="1" applyAlignment="1">
      <alignment horizontal="right" vertical="center" shrinkToFit="1"/>
    </xf>
    <xf numFmtId="38" fontId="4" fillId="3" borderId="30" xfId="1" applyFont="1" applyFill="1" applyBorder="1" applyAlignment="1">
      <alignment horizontal="center" vertical="center" wrapText="1"/>
    </xf>
    <xf numFmtId="38" fontId="4" fillId="3" borderId="18" xfId="1" applyFont="1" applyFill="1" applyBorder="1" applyAlignment="1">
      <alignment horizontal="center" vertical="center" wrapText="1"/>
    </xf>
    <xf numFmtId="38" fontId="8" fillId="0" borderId="64" xfId="1" applyFont="1" applyFill="1" applyBorder="1" applyAlignment="1">
      <alignment horizontal="center" vertical="center" wrapText="1" shrinkToFit="1"/>
    </xf>
    <xf numFmtId="38" fontId="31" fillId="4" borderId="65" xfId="1" applyFont="1" applyFill="1" applyBorder="1" applyAlignment="1">
      <alignment horizontal="right" vertical="center" shrinkToFit="1"/>
    </xf>
    <xf numFmtId="38" fontId="8" fillId="3" borderId="20" xfId="1" applyFont="1" applyFill="1" applyBorder="1" applyAlignment="1">
      <alignment horizontal="center" vertical="center" wrapText="1"/>
    </xf>
    <xf numFmtId="0" fontId="3" fillId="0" borderId="13" xfId="0" applyFont="1" applyBorder="1" applyAlignment="1">
      <alignment vertical="center"/>
    </xf>
    <xf numFmtId="0" fontId="3" fillId="0" borderId="14" xfId="0" applyFont="1" applyBorder="1" applyAlignment="1">
      <alignment vertical="center"/>
    </xf>
    <xf numFmtId="0" fontId="5" fillId="0" borderId="14" xfId="0" applyFont="1" applyBorder="1">
      <alignment vertical="center"/>
    </xf>
    <xf numFmtId="0" fontId="5" fillId="0" borderId="15" xfId="0" applyFont="1" applyBorder="1">
      <alignment vertical="center"/>
    </xf>
    <xf numFmtId="0" fontId="4" fillId="0" borderId="55" xfId="0" applyFont="1" applyBorder="1">
      <alignment vertical="center"/>
    </xf>
    <xf numFmtId="0" fontId="4" fillId="0" borderId="38" xfId="0" applyFont="1" applyBorder="1">
      <alignment vertical="center"/>
    </xf>
    <xf numFmtId="0" fontId="4" fillId="4" borderId="1" xfId="0" applyFont="1" applyFill="1" applyBorder="1">
      <alignment vertical="center"/>
    </xf>
    <xf numFmtId="0" fontId="4" fillId="2" borderId="1" xfId="0" applyFont="1" applyFill="1" applyBorder="1">
      <alignment vertical="center"/>
    </xf>
    <xf numFmtId="0" fontId="4" fillId="2" borderId="1" xfId="0" applyNumberFormat="1" applyFont="1" applyFill="1" applyBorder="1">
      <alignment vertical="center"/>
    </xf>
    <xf numFmtId="0" fontId="4" fillId="0" borderId="16" xfId="0" applyFont="1" applyBorder="1">
      <alignment vertical="center"/>
    </xf>
    <xf numFmtId="0" fontId="4" fillId="0" borderId="12" xfId="0" applyFont="1" applyBorder="1">
      <alignment vertical="center"/>
    </xf>
    <xf numFmtId="0" fontId="4" fillId="0" borderId="17" xfId="0" applyFont="1" applyBorder="1">
      <alignment vertical="center"/>
    </xf>
    <xf numFmtId="0" fontId="5" fillId="0" borderId="66" xfId="0" applyFont="1" applyBorder="1">
      <alignment vertical="center"/>
    </xf>
    <xf numFmtId="0" fontId="65" fillId="0" borderId="13" xfId="0" applyFont="1" applyBorder="1">
      <alignment vertical="center"/>
    </xf>
    <xf numFmtId="0" fontId="3" fillId="0" borderId="14" xfId="0" applyFont="1" applyBorder="1">
      <alignment vertical="center"/>
    </xf>
    <xf numFmtId="0" fontId="4" fillId="4" borderId="0" xfId="0" applyFont="1" applyFill="1" applyBorder="1">
      <alignment vertical="center"/>
    </xf>
    <xf numFmtId="0" fontId="4" fillId="2" borderId="0" xfId="0" applyFont="1" applyFill="1" applyBorder="1">
      <alignment vertical="center"/>
    </xf>
    <xf numFmtId="0" fontId="4" fillId="2" borderId="0" xfId="0" applyNumberFormat="1" applyFont="1" applyFill="1" applyBorder="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2" xfId="0" applyBorder="1" applyAlignment="1">
      <alignment horizontal="left" vertical="top" wrapText="1"/>
    </xf>
    <xf numFmtId="0" fontId="0" fillId="0" borderId="24" xfId="0" applyBorder="1" applyAlignment="1">
      <alignment horizontal="left" vertical="top" wrapText="1"/>
    </xf>
    <xf numFmtId="0" fontId="0" fillId="0" borderId="3" xfId="0" applyBorder="1" applyAlignment="1">
      <alignment horizontal="left" vertical="top" wrapText="1"/>
    </xf>
    <xf numFmtId="0" fontId="0" fillId="0" borderId="2" xfId="0" applyFill="1" applyBorder="1" applyAlignment="1">
      <alignment horizontal="left" vertical="top" wrapText="1"/>
    </xf>
    <xf numFmtId="0" fontId="0" fillId="0" borderId="24" xfId="0" applyFill="1" applyBorder="1" applyAlignment="1">
      <alignment horizontal="left" vertical="top" wrapText="1"/>
    </xf>
    <xf numFmtId="0" fontId="0" fillId="0" borderId="3" xfId="0" applyFill="1" applyBorder="1" applyAlignment="1">
      <alignment horizontal="left" vertical="top" wrapText="1"/>
    </xf>
    <xf numFmtId="0" fontId="0" fillId="0" borderId="1" xfId="0" applyBorder="1" applyAlignment="1">
      <alignment horizontal="left" vertical="top" wrapText="1"/>
    </xf>
    <xf numFmtId="0" fontId="55" fillId="0" borderId="0" xfId="0" applyFont="1" applyBorder="1" applyAlignment="1">
      <alignment horizontal="left" vertical="center" wrapText="1"/>
    </xf>
    <xf numFmtId="0" fontId="56" fillId="0" borderId="0" xfId="0" applyFont="1" applyBorder="1" applyAlignment="1">
      <alignment horizontal="left" vertical="center" wrapText="1"/>
    </xf>
    <xf numFmtId="0" fontId="5" fillId="0" borderId="22" xfId="0" applyFont="1" applyBorder="1" applyAlignment="1">
      <alignment horizontal="center" vertical="center"/>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32" fillId="4" borderId="53"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24"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49"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1" xfId="0" applyFont="1" applyFill="1" applyBorder="1" applyAlignment="1">
      <alignment horizontal="center" vertical="center"/>
    </xf>
    <xf numFmtId="58" fontId="32" fillId="4" borderId="26" xfId="0" applyNumberFormat="1" applyFont="1" applyFill="1" applyBorder="1" applyAlignment="1">
      <alignment horizontal="center" vertical="center" shrinkToFit="1"/>
    </xf>
    <xf numFmtId="58" fontId="32" fillId="4" borderId="24" xfId="0" applyNumberFormat="1" applyFont="1" applyFill="1" applyBorder="1" applyAlignment="1">
      <alignment horizontal="center" vertical="center" shrinkToFit="1"/>
    </xf>
    <xf numFmtId="58" fontId="32" fillId="4" borderId="28" xfId="0" applyNumberFormat="1" applyFont="1" applyFill="1" applyBorder="1" applyAlignment="1">
      <alignment horizontal="center" vertical="center" shrinkToFit="1"/>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0" fontId="32" fillId="4" borderId="19"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4" borderId="29"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0" borderId="24" xfId="0" applyFont="1" applyFill="1" applyBorder="1" applyAlignment="1">
      <alignment horizontal="left" vertical="center"/>
    </xf>
    <xf numFmtId="0" fontId="7" fillId="0" borderId="3" xfId="0" applyFont="1" applyFill="1" applyBorder="1" applyAlignment="1">
      <alignment horizontal="left" vertical="center"/>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2" xfId="0" applyFont="1" applyFill="1" applyBorder="1" applyAlignment="1">
      <alignment horizontal="center" vertical="center"/>
    </xf>
    <xf numFmtId="0" fontId="9" fillId="6" borderId="24" xfId="0" applyFont="1" applyFill="1" applyBorder="1" applyAlignment="1">
      <alignment horizontal="center" vertical="center"/>
    </xf>
    <xf numFmtId="0" fontId="7" fillId="3" borderId="35" xfId="0" applyFont="1" applyFill="1" applyBorder="1" applyAlignment="1">
      <alignment horizontal="center" vertical="center"/>
    </xf>
    <xf numFmtId="0" fontId="32" fillId="11" borderId="26" xfId="0" applyFont="1" applyFill="1" applyBorder="1" applyAlignment="1">
      <alignment horizontal="center" vertical="center"/>
    </xf>
    <xf numFmtId="0" fontId="32" fillId="11" borderId="24" xfId="0" applyFont="1" applyFill="1" applyBorder="1" applyAlignment="1">
      <alignment horizontal="center" vertical="center"/>
    </xf>
    <xf numFmtId="0" fontId="32" fillId="11" borderId="34"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49"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30" xfId="0" applyFont="1" applyFill="1" applyBorder="1" applyAlignment="1">
      <alignment horizontal="center" vertical="center"/>
    </xf>
    <xf numFmtId="38" fontId="5" fillId="2" borderId="42" xfId="1" applyFont="1" applyFill="1" applyBorder="1" applyAlignment="1">
      <alignment horizontal="right" vertical="center" shrinkToFit="1"/>
    </xf>
    <xf numFmtId="38" fontId="5" fillId="2" borderId="41" xfId="1" applyFont="1" applyFill="1" applyBorder="1" applyAlignment="1">
      <alignment horizontal="right" vertical="center" shrinkToFit="1"/>
    </xf>
    <xf numFmtId="38" fontId="5" fillId="2" borderId="8" xfId="1" applyFont="1" applyFill="1" applyBorder="1" applyAlignment="1">
      <alignment horizontal="right" vertical="center" shrinkToFit="1"/>
    </xf>
    <xf numFmtId="38" fontId="5" fillId="2" borderId="21" xfId="1" applyFont="1" applyFill="1" applyBorder="1" applyAlignment="1">
      <alignment horizontal="right" vertical="center" shrinkToFit="1"/>
    </xf>
    <xf numFmtId="38" fontId="8" fillId="5" borderId="42" xfId="1" applyFont="1" applyFill="1" applyBorder="1" applyAlignment="1">
      <alignment horizontal="right" vertical="center" shrinkToFit="1"/>
    </xf>
    <xf numFmtId="38" fontId="8" fillId="5" borderId="43" xfId="1" applyFont="1" applyFill="1" applyBorder="1" applyAlignment="1">
      <alignment horizontal="right" vertical="center" shrinkToFit="1"/>
    </xf>
    <xf numFmtId="38" fontId="8" fillId="5" borderId="8" xfId="1" applyFont="1" applyFill="1" applyBorder="1" applyAlignment="1">
      <alignment horizontal="right" vertical="center" shrinkToFit="1"/>
    </xf>
    <xf numFmtId="38" fontId="8" fillId="5" borderId="40" xfId="1" applyFont="1" applyFill="1" applyBorder="1" applyAlignment="1">
      <alignment horizontal="right" vertical="center" shrinkToFit="1"/>
    </xf>
    <xf numFmtId="0" fontId="7" fillId="12" borderId="2" xfId="0" applyFont="1" applyFill="1" applyBorder="1" applyAlignment="1">
      <alignment horizontal="center" vertical="center"/>
    </xf>
    <xf numFmtId="0" fontId="7" fillId="12" borderId="24" xfId="0" applyFont="1" applyFill="1" applyBorder="1" applyAlignment="1">
      <alignment horizontal="center" vertical="center"/>
    </xf>
    <xf numFmtId="0" fontId="7" fillId="12"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3" borderId="18" xfId="1" applyFont="1" applyFill="1" applyBorder="1" applyAlignment="1">
      <alignment horizontal="center" vertical="center" wrapText="1"/>
    </xf>
    <xf numFmtId="38" fontId="8" fillId="3" borderId="20" xfId="1" applyFont="1" applyFill="1" applyBorder="1" applyAlignment="1">
      <alignment horizontal="center" vertical="center" wrapText="1"/>
    </xf>
    <xf numFmtId="38" fontId="5" fillId="3" borderId="18" xfId="1" applyFont="1" applyFill="1" applyBorder="1" applyAlignment="1">
      <alignment horizontal="center" vertical="center" wrapText="1"/>
    </xf>
    <xf numFmtId="38" fontId="5" fillId="3" borderId="30" xfId="1" applyFont="1" applyFill="1" applyBorder="1" applyAlignment="1">
      <alignment horizontal="center" vertical="center" wrapText="1"/>
    </xf>
    <xf numFmtId="38" fontId="5" fillId="5" borderId="42" xfId="1" applyFont="1" applyFill="1" applyBorder="1" applyAlignment="1">
      <alignment horizontal="right" vertical="center" shrinkToFit="1"/>
    </xf>
    <xf numFmtId="38" fontId="5" fillId="5" borderId="41" xfId="1" applyFont="1" applyFill="1" applyBorder="1" applyAlignment="1">
      <alignment horizontal="right" vertical="center" shrinkToFit="1"/>
    </xf>
    <xf numFmtId="38" fontId="5" fillId="5" borderId="31" xfId="1" applyFont="1" applyFill="1" applyBorder="1" applyAlignment="1">
      <alignment horizontal="right" vertical="center" shrinkToFit="1"/>
    </xf>
    <xf numFmtId="38" fontId="5" fillId="5" borderId="32" xfId="1" applyFont="1" applyFill="1" applyBorder="1" applyAlignment="1">
      <alignment horizontal="right" vertical="center" shrinkToFit="1"/>
    </xf>
    <xf numFmtId="38" fontId="8" fillId="2" borderId="42" xfId="1" applyFont="1" applyFill="1" applyBorder="1" applyAlignment="1">
      <alignment horizontal="right" vertical="center" shrinkToFit="1"/>
    </xf>
    <xf numFmtId="38" fontId="8" fillId="2" borderId="63" xfId="1" applyFont="1" applyFill="1" applyBorder="1" applyAlignment="1">
      <alignment horizontal="right" vertical="center" shrinkToFit="1"/>
    </xf>
    <xf numFmtId="38" fontId="8" fillId="2" borderId="31" xfId="1" applyFont="1" applyFill="1" applyBorder="1" applyAlignment="1">
      <alignment horizontal="right" vertical="center" shrinkToFit="1"/>
    </xf>
    <xf numFmtId="38" fontId="8" fillId="2" borderId="17" xfId="1" applyFont="1" applyFill="1" applyBorder="1" applyAlignment="1">
      <alignment horizontal="right" vertical="center" shrinkToFi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55"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3" fillId="0" borderId="0" xfId="0" applyFont="1" applyAlignment="1">
      <alignment horizontal="center" vertical="center" wrapText="1"/>
    </xf>
    <xf numFmtId="0" fontId="3" fillId="0" borderId="38" xfId="0" applyFont="1" applyBorder="1" applyAlignment="1">
      <alignment horizontal="center" vertical="center" wrapText="1"/>
    </xf>
    <xf numFmtId="38" fontId="30" fillId="4" borderId="57" xfId="1" applyFont="1" applyFill="1" applyBorder="1" applyAlignment="1">
      <alignment horizontal="center" vertical="center" wrapText="1" shrinkToFit="1"/>
    </xf>
    <xf numFmtId="38" fontId="30" fillId="4" borderId="43" xfId="1" applyFont="1" applyFill="1" applyBorder="1" applyAlignment="1">
      <alignment horizontal="center" vertical="center" wrapText="1" shrinkToFit="1"/>
    </xf>
    <xf numFmtId="38" fontId="30" fillId="4" borderId="41" xfId="1" applyFont="1" applyFill="1" applyBorder="1" applyAlignment="1">
      <alignment horizontal="center" vertical="center" wrapText="1" shrinkToFit="1"/>
    </xf>
    <xf numFmtId="38" fontId="30" fillId="4" borderId="16" xfId="1" applyFont="1" applyFill="1" applyBorder="1" applyAlignment="1">
      <alignment horizontal="center" vertical="center" wrapText="1" shrinkToFit="1"/>
    </xf>
    <xf numFmtId="38" fontId="30" fillId="4" borderId="12" xfId="1" applyFont="1" applyFill="1" applyBorder="1" applyAlignment="1">
      <alignment horizontal="center" vertical="center" wrapText="1" shrinkToFit="1"/>
    </xf>
    <xf numFmtId="38" fontId="30" fillId="4" borderId="32" xfId="1" applyFont="1" applyFill="1" applyBorder="1" applyAlignment="1">
      <alignment horizontal="center" vertical="center" wrapText="1" shrinkToFit="1"/>
    </xf>
    <xf numFmtId="38" fontId="30" fillId="11" borderId="42" xfId="1" applyFont="1" applyFill="1" applyBorder="1" applyAlignment="1">
      <alignment horizontal="center" vertical="center" wrapText="1" shrinkToFit="1"/>
    </xf>
    <xf numFmtId="38" fontId="30" fillId="11" borderId="43" xfId="1" applyFont="1" applyFill="1" applyBorder="1" applyAlignment="1">
      <alignment horizontal="center" vertical="center" wrapText="1" shrinkToFit="1"/>
    </xf>
    <xf numFmtId="38" fontId="30" fillId="11" borderId="41" xfId="1" applyFont="1" applyFill="1" applyBorder="1" applyAlignment="1">
      <alignment horizontal="center" vertical="center" wrapText="1" shrinkToFit="1"/>
    </xf>
    <xf numFmtId="38" fontId="30" fillId="11" borderId="31" xfId="1" applyFont="1" applyFill="1" applyBorder="1" applyAlignment="1">
      <alignment horizontal="center" vertical="center" wrapText="1" shrinkToFit="1"/>
    </xf>
    <xf numFmtId="38" fontId="30" fillId="11" borderId="12" xfId="1" applyFont="1" applyFill="1" applyBorder="1" applyAlignment="1">
      <alignment horizontal="center" vertical="center" wrapText="1" shrinkToFit="1"/>
    </xf>
    <xf numFmtId="38" fontId="30" fillId="11" borderId="32" xfId="1" applyFont="1" applyFill="1" applyBorder="1" applyAlignment="1">
      <alignment horizontal="center" vertical="center" wrapText="1" shrinkToFit="1"/>
    </xf>
    <xf numFmtId="38" fontId="30" fillId="4" borderId="42" xfId="1" applyFont="1" applyFill="1" applyBorder="1" applyAlignment="1">
      <alignment horizontal="center" vertical="center" wrapText="1" shrinkToFit="1"/>
    </xf>
    <xf numFmtId="38" fontId="30" fillId="4" borderId="31" xfId="1" applyFont="1" applyFill="1" applyBorder="1" applyAlignment="1">
      <alignment horizontal="center" vertical="center" wrapText="1" shrinkToFit="1"/>
    </xf>
    <xf numFmtId="38" fontId="30" fillId="10" borderId="42" xfId="1" applyFont="1" applyFill="1" applyBorder="1" applyAlignment="1" applyProtection="1">
      <alignment horizontal="right" vertical="center" shrinkToFit="1"/>
    </xf>
    <xf numFmtId="38" fontId="30" fillId="10" borderId="41" xfId="1" applyFont="1" applyFill="1" applyBorder="1" applyAlignment="1" applyProtection="1">
      <alignment horizontal="right" vertical="center" shrinkToFit="1"/>
    </xf>
    <xf numFmtId="38" fontId="30" fillId="10" borderId="31" xfId="1" applyFont="1" applyFill="1" applyBorder="1" applyAlignment="1" applyProtection="1">
      <alignment horizontal="right" vertical="center" shrinkToFit="1"/>
    </xf>
    <xf numFmtId="38" fontId="30" fillId="10" borderId="32" xfId="1" applyFont="1" applyFill="1" applyBorder="1" applyAlignment="1" applyProtection="1">
      <alignment horizontal="right" vertical="center" shrinkToFit="1"/>
    </xf>
    <xf numFmtId="38" fontId="30" fillId="4" borderId="42" xfId="1" applyFont="1" applyFill="1" applyBorder="1" applyAlignment="1">
      <alignment horizontal="right" vertical="center" shrinkToFit="1"/>
    </xf>
    <xf numFmtId="38" fontId="30" fillId="4" borderId="41" xfId="1" applyFont="1" applyFill="1" applyBorder="1" applyAlignment="1">
      <alignment horizontal="right" vertical="center" shrinkToFit="1"/>
    </xf>
    <xf numFmtId="38" fontId="30" fillId="4" borderId="31" xfId="1" applyFont="1" applyFill="1" applyBorder="1" applyAlignment="1">
      <alignment horizontal="right" vertical="center" shrinkToFit="1"/>
    </xf>
    <xf numFmtId="38" fontId="30" fillId="4" borderId="32" xfId="1" applyFont="1" applyFill="1" applyBorder="1" applyAlignment="1">
      <alignment horizontal="right" vertical="center" shrinkToFit="1"/>
    </xf>
    <xf numFmtId="38" fontId="30" fillId="4" borderId="58" xfId="1" applyFont="1" applyFill="1" applyBorder="1" applyAlignment="1">
      <alignment horizontal="center" vertical="center" wrapText="1" shrinkToFit="1"/>
    </xf>
    <xf numFmtId="38" fontId="30" fillId="4" borderId="40" xfId="1" applyFont="1" applyFill="1" applyBorder="1" applyAlignment="1">
      <alignment horizontal="center" vertical="center" wrapText="1" shrinkToFit="1"/>
    </xf>
    <xf numFmtId="38" fontId="30" fillId="4" borderId="21" xfId="1" applyFont="1" applyFill="1" applyBorder="1" applyAlignment="1">
      <alignment horizontal="center" vertical="center" wrapText="1" shrinkToFit="1"/>
    </xf>
    <xf numFmtId="38" fontId="30" fillId="11" borderId="8" xfId="1" applyFont="1" applyFill="1" applyBorder="1" applyAlignment="1">
      <alignment horizontal="center" vertical="center" wrapText="1" shrinkToFit="1"/>
    </xf>
    <xf numFmtId="38" fontId="30" fillId="11" borderId="40" xfId="1" applyFont="1" applyFill="1" applyBorder="1" applyAlignment="1">
      <alignment horizontal="center" vertical="center" wrapText="1" shrinkToFit="1"/>
    </xf>
    <xf numFmtId="38" fontId="30" fillId="11" borderId="21" xfId="1" applyFont="1" applyFill="1" applyBorder="1" applyAlignment="1">
      <alignment horizontal="center" vertical="center" wrapText="1" shrinkToFit="1"/>
    </xf>
    <xf numFmtId="38" fontId="30" fillId="4" borderId="8" xfId="1" applyFont="1" applyFill="1" applyBorder="1" applyAlignment="1">
      <alignment horizontal="center" vertical="center" wrapText="1" shrinkToFit="1"/>
    </xf>
    <xf numFmtId="38" fontId="30" fillId="10" borderId="8" xfId="1" applyFont="1" applyFill="1" applyBorder="1" applyAlignment="1" applyProtection="1">
      <alignment horizontal="right" vertical="center" shrinkToFit="1"/>
    </xf>
    <xf numFmtId="38" fontId="30" fillId="10" borderId="21" xfId="1" applyFont="1" applyFill="1" applyBorder="1" applyAlignment="1" applyProtection="1">
      <alignment horizontal="right" vertical="center" shrinkToFit="1"/>
    </xf>
    <xf numFmtId="38" fontId="30" fillId="4" borderId="59" xfId="1" applyFont="1" applyFill="1" applyBorder="1" applyAlignment="1">
      <alignment horizontal="center" vertical="center" shrinkToFit="1"/>
    </xf>
    <xf numFmtId="38" fontId="30" fillId="4" borderId="60" xfId="1" applyFont="1" applyFill="1" applyBorder="1" applyAlignment="1">
      <alignment horizontal="center" vertical="center" shrinkToFit="1"/>
    </xf>
    <xf numFmtId="38" fontId="30" fillId="4" borderId="61" xfId="1" applyFont="1" applyFill="1" applyBorder="1" applyAlignment="1">
      <alignment horizontal="center" vertical="center" shrinkToFit="1"/>
    </xf>
    <xf numFmtId="38" fontId="30" fillId="4" borderId="62" xfId="1" applyFont="1" applyFill="1" applyBorder="1" applyAlignment="1">
      <alignment horizontal="center" vertical="center" shrinkToFit="1"/>
    </xf>
    <xf numFmtId="38" fontId="30" fillId="4" borderId="42" xfId="1" applyFont="1" applyFill="1" applyBorder="1" applyAlignment="1">
      <alignment horizontal="center" vertical="center" shrinkToFit="1"/>
    </xf>
    <xf numFmtId="38" fontId="30" fillId="4" borderId="41" xfId="1" applyFont="1" applyFill="1" applyBorder="1" applyAlignment="1">
      <alignment horizontal="center" vertical="center" shrinkToFit="1"/>
    </xf>
    <xf numFmtId="38" fontId="30" fillId="4" borderId="31" xfId="1" applyFont="1" applyFill="1" applyBorder="1" applyAlignment="1">
      <alignment horizontal="center" vertical="center" shrinkToFit="1"/>
    </xf>
    <xf numFmtId="38" fontId="30" fillId="4" borderId="32" xfId="1" applyFont="1" applyFill="1" applyBorder="1" applyAlignment="1">
      <alignment horizontal="center" vertical="center" shrinkToFit="1"/>
    </xf>
    <xf numFmtId="38" fontId="8" fillId="3" borderId="23" xfId="1" applyFont="1" applyFill="1" applyBorder="1" applyAlignment="1">
      <alignment horizontal="center" vertical="center" wrapText="1"/>
    </xf>
    <xf numFmtId="38" fontId="8" fillId="5" borderId="63" xfId="1" applyFont="1" applyFill="1" applyBorder="1" applyAlignment="1">
      <alignment horizontal="right" vertical="center" shrinkToFit="1"/>
    </xf>
    <xf numFmtId="38" fontId="8" fillId="5" borderId="56" xfId="1" applyFont="1" applyFill="1" applyBorder="1" applyAlignment="1">
      <alignment horizontal="right" vertical="center" shrinkToFit="1"/>
    </xf>
    <xf numFmtId="0" fontId="5" fillId="0" borderId="16"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18" fillId="8" borderId="2" xfId="0" applyFont="1" applyFill="1" applyBorder="1" applyAlignment="1">
      <alignment horizontal="center" vertical="center"/>
    </xf>
    <xf numFmtId="0" fontId="18" fillId="8" borderId="24" xfId="0" applyFont="1" applyFill="1" applyBorder="1" applyAlignment="1">
      <alignment horizontal="center" vertical="center"/>
    </xf>
    <xf numFmtId="0" fontId="18" fillId="8"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2"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41"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0" xfId="0" applyFont="1" applyFill="1" applyBorder="1" applyAlignment="1">
      <alignment horizontal="center" vertical="center"/>
    </xf>
    <xf numFmtId="0" fontId="18" fillId="8" borderId="21" xfId="0" applyFont="1" applyFill="1" applyBorder="1" applyAlignment="1">
      <alignment horizontal="center" vertical="center"/>
    </xf>
    <xf numFmtId="38" fontId="17" fillId="0" borderId="42" xfId="1" applyFont="1" applyFill="1" applyBorder="1" applyAlignment="1">
      <alignment horizontal="left" vertical="top" wrapText="1"/>
    </xf>
    <xf numFmtId="38" fontId="17" fillId="0" borderId="41"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7" fillId="0" borderId="1" xfId="0" applyFont="1" applyBorder="1">
      <alignment vertical="center"/>
    </xf>
    <xf numFmtId="0" fontId="22" fillId="9" borderId="2" xfId="0" applyFont="1" applyFill="1" applyBorder="1" applyAlignment="1">
      <alignment horizontal="left" vertical="center"/>
    </xf>
    <xf numFmtId="0" fontId="22" fillId="9" borderId="24" xfId="0" applyFont="1" applyFill="1" applyBorder="1" applyAlignment="1">
      <alignment horizontal="left" vertical="center"/>
    </xf>
    <xf numFmtId="0" fontId="22" fillId="9" borderId="3" xfId="0" applyFont="1" applyFill="1" applyBorder="1" applyAlignment="1">
      <alignment horizontal="left" vertical="center"/>
    </xf>
    <xf numFmtId="0" fontId="21" fillId="0" borderId="48" xfId="0" applyFont="1" applyBorder="1" applyAlignment="1">
      <alignment horizontal="center" vertical="top" wrapText="1"/>
    </xf>
    <xf numFmtId="0" fontId="21" fillId="0" borderId="48" xfId="0" applyFont="1" applyBorder="1" applyAlignment="1">
      <alignment horizontal="center" vertical="top"/>
    </xf>
    <xf numFmtId="0" fontId="21" fillId="0" borderId="47" xfId="0" applyFont="1" applyBorder="1" applyAlignment="1">
      <alignment horizontal="center" vertical="top"/>
    </xf>
    <xf numFmtId="0" fontId="21" fillId="0" borderId="46" xfId="0" applyFont="1" applyBorder="1" applyAlignment="1">
      <alignment horizontal="center" vertical="top"/>
    </xf>
    <xf numFmtId="0" fontId="21" fillId="0" borderId="45" xfId="0" applyFont="1" applyBorder="1" applyAlignment="1">
      <alignment horizontal="center" vertical="top"/>
    </xf>
    <xf numFmtId="0" fontId="19" fillId="7" borderId="1" xfId="0" applyFont="1" applyFill="1" applyBorder="1" applyAlignment="1">
      <alignment horizontal="center" vertical="top" wrapText="1"/>
    </xf>
    <xf numFmtId="0" fontId="22" fillId="0" borderId="2" xfId="0" applyFont="1" applyFill="1" applyBorder="1" applyAlignment="1">
      <alignment horizontal="left" vertical="top" wrapText="1"/>
    </xf>
    <xf numFmtId="0" fontId="22" fillId="0" borderId="24" xfId="0" applyFont="1" applyFill="1" applyBorder="1" applyAlignment="1">
      <alignment horizontal="left" vertical="top" wrapText="1"/>
    </xf>
    <xf numFmtId="0" fontId="22" fillId="0" borderId="42" xfId="0" applyFont="1" applyFill="1" applyBorder="1" applyAlignment="1">
      <alignment horizontal="left" vertical="top" wrapText="1"/>
    </xf>
    <xf numFmtId="0" fontId="22" fillId="0" borderId="41" xfId="0" applyFont="1" applyFill="1" applyBorder="1" applyAlignment="1">
      <alignment horizontal="left" vertical="top" wrapText="1"/>
    </xf>
    <xf numFmtId="0" fontId="22" fillId="0" borderId="8" xfId="0" applyFont="1" applyFill="1" applyBorder="1" applyAlignment="1">
      <alignment horizontal="left" vertical="top" wrapText="1"/>
    </xf>
    <xf numFmtId="0" fontId="22" fillId="0" borderId="21" xfId="0" applyFont="1" applyFill="1" applyBorder="1" applyAlignment="1">
      <alignment horizontal="left" vertical="top" wrapText="1"/>
    </xf>
    <xf numFmtId="0" fontId="22" fillId="0" borderId="1" xfId="0" applyFont="1" applyFill="1" applyBorder="1" applyAlignment="1">
      <alignment horizontal="left" vertical="top"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Border="1" applyAlignment="1">
      <alignment horizontal="left" vertical="center" shrinkToFi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6" xfId="0" applyFont="1" applyBorder="1" applyAlignment="1">
      <alignment horizontal="center" vertical="center" textRotation="255"/>
    </xf>
    <xf numFmtId="0" fontId="9" fillId="0" borderId="22" xfId="0" applyFont="1" applyFill="1" applyBorder="1" applyAlignment="1">
      <alignment vertical="center" wrapText="1"/>
    </xf>
    <xf numFmtId="0" fontId="9" fillId="0" borderId="20" xfId="0" applyFont="1" applyFill="1" applyBorder="1" applyAlignment="1">
      <alignment vertical="center" wrapText="1"/>
    </xf>
    <xf numFmtId="0" fontId="9" fillId="0" borderId="23"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59" fillId="0" borderId="26" xfId="0" applyFont="1" applyFill="1" applyBorder="1" applyAlignment="1">
      <alignment vertical="center" wrapText="1"/>
    </xf>
    <xf numFmtId="0" fontId="59" fillId="0" borderId="24" xfId="0" applyFont="1" applyFill="1" applyBorder="1" applyAlignment="1">
      <alignment vertical="center" wrapText="1"/>
    </xf>
    <xf numFmtId="0" fontId="59" fillId="0" borderId="28" xfId="0" applyFont="1" applyFill="1" applyBorder="1" applyAlignment="1">
      <alignment vertical="center" wrapText="1"/>
    </xf>
    <xf numFmtId="0" fontId="9" fillId="0" borderId="24"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9" fillId="0" borderId="26" xfId="0" applyFont="1" applyFill="1" applyBorder="1" applyAlignment="1">
      <alignment vertical="center" wrapText="1"/>
    </xf>
    <xf numFmtId="0" fontId="9" fillId="0" borderId="24" xfId="0" applyFont="1" applyFill="1" applyBorder="1" applyAlignment="1">
      <alignment vertical="center" wrapText="1"/>
    </xf>
    <xf numFmtId="0" fontId="9" fillId="0" borderId="28" xfId="0" applyFont="1" applyFill="1" applyBorder="1" applyAlignment="1">
      <alignmen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6" xfId="0" applyFont="1" applyBorder="1" applyAlignment="1">
      <alignment vertical="center" wrapText="1"/>
    </xf>
    <xf numFmtId="0" fontId="9" fillId="0" borderId="24" xfId="0" applyFont="1" applyBorder="1" applyAlignment="1">
      <alignment vertical="center" wrapText="1"/>
    </xf>
    <xf numFmtId="0" fontId="9" fillId="0" borderId="28" xfId="0" applyFont="1" applyBorder="1" applyAlignment="1">
      <alignmen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6" xfId="0" applyFont="1" applyBorder="1" applyAlignment="1">
      <alignment horizontal="center" vertical="center"/>
    </xf>
    <xf numFmtId="0" fontId="3" fillId="0" borderId="15" xfId="0" applyFont="1" applyBorder="1" applyAlignment="1">
      <alignment vertical="center"/>
    </xf>
    <xf numFmtId="0" fontId="3" fillId="0" borderId="0" xfId="0" applyFont="1" applyBorder="1">
      <alignment vertical="center"/>
    </xf>
    <xf numFmtId="0" fontId="3" fillId="0" borderId="66" xfId="0" applyFont="1" applyBorder="1" applyAlignment="1">
      <alignment vertical="center"/>
    </xf>
  </cellXfs>
  <cellStyles count="4">
    <cellStyle name="桁区切り" xfId="1" builtinId="6"/>
    <cellStyle name="桁区切り 3" xfId="3"/>
    <cellStyle name="標準" xfId="0" builtinId="0"/>
    <cellStyle name="標準 3" xfId="2"/>
  </cellStyles>
  <dxfs count="39">
    <dxf>
      <fill>
        <patternFill>
          <bgColor theme="0"/>
        </patternFill>
      </fill>
    </dxf>
    <dxf>
      <fill>
        <patternFill>
          <bgColor rgb="FFFF00FF"/>
        </patternFill>
      </fill>
    </dxf>
    <dxf>
      <fill>
        <patternFill>
          <bgColor rgb="FFFF3300"/>
        </patternFill>
      </fill>
    </dxf>
    <dxf>
      <fill>
        <patternFill>
          <bgColor rgb="FFFF00FF"/>
        </patternFill>
      </fill>
    </dxf>
    <dxf>
      <fill>
        <patternFill>
          <bgColor rgb="FFFF3300"/>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tint="-0.499984740745262"/>
        </patternFill>
      </fill>
    </dxf>
    <dxf>
      <fill>
        <patternFill>
          <bgColor theme="0" tint="-0.499984740745262"/>
        </patternFill>
      </fill>
    </dxf>
    <dxf>
      <fill>
        <patternFill>
          <bgColor rgb="FFFF00FF"/>
        </patternFill>
      </fill>
    </dxf>
    <dxf>
      <fill>
        <patternFill>
          <bgColor rgb="FFFF3300"/>
        </patternFill>
      </fill>
    </dxf>
    <dxf>
      <fill>
        <patternFill>
          <bgColor rgb="FFFF00FF"/>
        </patternFill>
      </fill>
    </dxf>
    <dxf>
      <fill>
        <patternFill>
          <bgColor rgb="FFFF3300"/>
        </patternFill>
      </fill>
    </dxf>
    <dxf>
      <fill>
        <patternFill>
          <bgColor theme="0" tint="-0.499984740745262"/>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tint="-0.499984740745262"/>
        </patternFill>
      </fill>
    </dxf>
    <dxf>
      <fill>
        <patternFill>
          <bgColor theme="0" tint="-0.499984740745262"/>
        </patternFill>
      </fill>
    </dxf>
    <dxf>
      <fill>
        <patternFill>
          <bgColor rgb="FFFF00FF"/>
        </patternFill>
      </fill>
    </dxf>
    <dxf>
      <fill>
        <patternFill>
          <bgColor rgb="FFFF3300"/>
        </patternFill>
      </fill>
    </dxf>
    <dxf>
      <fill>
        <patternFill>
          <bgColor theme="0" tint="-0.499984740745262"/>
        </patternFill>
      </fill>
    </dxf>
    <dxf>
      <fill>
        <patternFill>
          <bgColor rgb="FFFF00FF"/>
        </patternFill>
      </fill>
    </dxf>
    <dxf>
      <fill>
        <patternFill>
          <bgColor rgb="FFFF3300"/>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37</xdr:row>
          <xdr:rowOff>390525</xdr:rowOff>
        </xdr:from>
        <xdr:to>
          <xdr:col>17</xdr:col>
          <xdr:colOff>676275</xdr:colOff>
          <xdr:row>39</xdr:row>
          <xdr:rowOff>66675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39</xdr:row>
          <xdr:rowOff>428625</xdr:rowOff>
        </xdr:from>
        <xdr:to>
          <xdr:col>17</xdr:col>
          <xdr:colOff>676275</xdr:colOff>
          <xdr:row>41</xdr:row>
          <xdr:rowOff>66675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39</xdr:row>
          <xdr:rowOff>428625</xdr:rowOff>
        </xdr:from>
        <xdr:to>
          <xdr:col>17</xdr:col>
          <xdr:colOff>676275</xdr:colOff>
          <xdr:row>41</xdr:row>
          <xdr:rowOff>66675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37</xdr:row>
          <xdr:rowOff>390525</xdr:rowOff>
        </xdr:from>
        <xdr:to>
          <xdr:col>17</xdr:col>
          <xdr:colOff>676275</xdr:colOff>
          <xdr:row>39</xdr:row>
          <xdr:rowOff>76200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76200</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76200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39</xdr:row>
          <xdr:rowOff>428625</xdr:rowOff>
        </xdr:from>
        <xdr:to>
          <xdr:col>17</xdr:col>
          <xdr:colOff>676275</xdr:colOff>
          <xdr:row>41</xdr:row>
          <xdr:rowOff>76200</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39</xdr:row>
          <xdr:rowOff>428625</xdr:rowOff>
        </xdr:from>
        <xdr:to>
          <xdr:col>17</xdr:col>
          <xdr:colOff>676275</xdr:colOff>
          <xdr:row>41</xdr:row>
          <xdr:rowOff>76200</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37</xdr:row>
          <xdr:rowOff>390525</xdr:rowOff>
        </xdr:from>
        <xdr:to>
          <xdr:col>17</xdr:col>
          <xdr:colOff>676275</xdr:colOff>
          <xdr:row>39</xdr:row>
          <xdr:rowOff>66675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39</xdr:row>
          <xdr:rowOff>428625</xdr:rowOff>
        </xdr:from>
        <xdr:to>
          <xdr:col>17</xdr:col>
          <xdr:colOff>676275</xdr:colOff>
          <xdr:row>41</xdr:row>
          <xdr:rowOff>66675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39</xdr:row>
          <xdr:rowOff>428625</xdr:rowOff>
        </xdr:from>
        <xdr:to>
          <xdr:col>17</xdr:col>
          <xdr:colOff>676275</xdr:colOff>
          <xdr:row>41</xdr:row>
          <xdr:rowOff>66675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187702</xdr:colOff>
      <xdr:row>13</xdr:row>
      <xdr:rowOff>464345</xdr:rowOff>
    </xdr:from>
    <xdr:to>
      <xdr:col>21</xdr:col>
      <xdr:colOff>546290</xdr:colOff>
      <xdr:row>23</xdr:row>
      <xdr:rowOff>49025</xdr:rowOff>
    </xdr:to>
    <xdr:sp macro="" textlink="">
      <xdr:nvSpPr>
        <xdr:cNvPr id="7" name="正方形/長方形 6"/>
        <xdr:cNvSpPr/>
      </xdr:nvSpPr>
      <xdr:spPr>
        <a:xfrm>
          <a:off x="6069390" y="6524626"/>
          <a:ext cx="11419494" cy="3406587"/>
        </a:xfrm>
        <a:prstGeom prst="rect">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記載方法は個別協議ア（ア）分と同じです。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20"/>
  <sheetViews>
    <sheetView view="pageBreakPreview" zoomScaleNormal="100" zoomScaleSheetLayoutView="100" workbookViewId="0">
      <selection activeCell="B9" sqref="B9"/>
    </sheetView>
  </sheetViews>
  <sheetFormatPr defaultRowHeight="18.75"/>
  <cols>
    <col min="1" max="1" width="15.75" customWidth="1"/>
    <col min="2" max="2" width="25.125" customWidth="1"/>
    <col min="3" max="3" width="26.625" customWidth="1"/>
    <col min="4" max="4" width="26.75" customWidth="1"/>
    <col min="5" max="5" width="5.375" customWidth="1"/>
  </cols>
  <sheetData>
    <row r="1" spans="1:5" ht="29.25" customHeight="1">
      <c r="A1" t="s">
        <v>215</v>
      </c>
    </row>
    <row r="2" spans="1:5" ht="43.5" customHeight="1">
      <c r="A2" s="216" t="s">
        <v>216</v>
      </c>
      <c r="B2" s="217"/>
      <c r="C2" s="217"/>
      <c r="D2" s="217"/>
    </row>
    <row r="3" spans="1:5" s="147" customFormat="1" ht="23.25" customHeight="1">
      <c r="B3" s="148"/>
      <c r="D3" s="149" t="s">
        <v>217</v>
      </c>
      <c r="E3" s="148"/>
    </row>
    <row r="4" spans="1:5" ht="25.5" customHeight="1">
      <c r="C4" s="150" t="s">
        <v>218</v>
      </c>
    </row>
    <row r="5" spans="1:5" ht="26.25" customHeight="1">
      <c r="C5" s="150" t="s">
        <v>219</v>
      </c>
    </row>
    <row r="6" spans="1:5" ht="26.25" customHeight="1">
      <c r="C6" s="150" t="s">
        <v>220</v>
      </c>
    </row>
    <row r="7" spans="1:5">
      <c r="A7" s="151" t="s">
        <v>221</v>
      </c>
    </row>
    <row r="8" spans="1:5" s="156" customFormat="1" ht="56.25" customHeight="1">
      <c r="A8" s="152" t="s">
        <v>222</v>
      </c>
      <c r="B8" s="153" t="s">
        <v>223</v>
      </c>
      <c r="C8" s="154" t="s">
        <v>224</v>
      </c>
      <c r="D8" s="155" t="s">
        <v>225</v>
      </c>
    </row>
    <row r="9" spans="1:5" ht="30" customHeight="1">
      <c r="A9" s="157"/>
      <c r="B9" s="158"/>
      <c r="C9" s="158"/>
      <c r="D9" s="159"/>
    </row>
    <row r="10" spans="1:5" ht="16.5" customHeight="1">
      <c r="A10" s="160"/>
      <c r="B10" s="160"/>
      <c r="C10" s="160"/>
      <c r="D10" s="160"/>
    </row>
    <row r="11" spans="1:5">
      <c r="A11" s="161" t="s">
        <v>226</v>
      </c>
    </row>
    <row r="12" spans="1:5" ht="69.75" customHeight="1">
      <c r="A12" s="218"/>
      <c r="B12" s="219"/>
      <c r="C12" s="219"/>
      <c r="D12" s="220"/>
    </row>
    <row r="13" spans="1:5" ht="16.5" customHeight="1">
      <c r="A13" s="160"/>
      <c r="B13" s="160"/>
      <c r="C13" s="160"/>
      <c r="D13" s="160"/>
    </row>
    <row r="14" spans="1:5">
      <c r="A14" t="s">
        <v>227</v>
      </c>
    </row>
    <row r="15" spans="1:5" ht="60" customHeight="1">
      <c r="A15" s="221"/>
      <c r="B15" s="222"/>
      <c r="C15" s="222"/>
      <c r="D15" s="223"/>
    </row>
    <row r="16" spans="1:5" ht="16.5" customHeight="1"/>
    <row r="17" spans="1:5">
      <c r="A17" s="162" t="s">
        <v>228</v>
      </c>
    </row>
    <row r="18" spans="1:5" ht="193.5" customHeight="1">
      <c r="A18" s="224"/>
      <c r="B18" s="224"/>
      <c r="C18" s="224"/>
      <c r="D18" s="224"/>
    </row>
    <row r="20" spans="1:5" ht="135.75" customHeight="1">
      <c r="A20" s="225" t="s">
        <v>229</v>
      </c>
      <c r="B20" s="226"/>
      <c r="C20" s="226"/>
      <c r="D20" s="226"/>
      <c r="E20" s="163"/>
    </row>
  </sheetData>
  <mergeCells count="5">
    <mergeCell ref="A2:D2"/>
    <mergeCell ref="A12:D12"/>
    <mergeCell ref="A15:D15"/>
    <mergeCell ref="A18:D18"/>
    <mergeCell ref="A20:D20"/>
  </mergeCells>
  <phoneticPr fontId="1"/>
  <dataValidations count="1">
    <dataValidation type="list" allowBlank="1" showInputMessage="1" showErrorMessage="1" sqref="A9">
      <formula1>" ,①,②,③,④,⑤"</formula1>
    </dataValidation>
  </dataValidations>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BJ56"/>
  <sheetViews>
    <sheetView tabSelected="1" view="pageBreakPreview" zoomScale="80" zoomScaleNormal="85" zoomScaleSheetLayoutView="80" workbookViewId="0">
      <selection activeCell="Z12" sqref="Z12"/>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7" style="5" customWidth="1"/>
    <col min="12" max="12" width="14.625" style="5" customWidth="1"/>
    <col min="13" max="14" width="10.625" style="5" customWidth="1"/>
    <col min="15" max="15" width="7.125" style="5" customWidth="1"/>
    <col min="16" max="16" width="14.125" style="5" customWidth="1"/>
    <col min="17" max="19" width="10.625" style="5" customWidth="1"/>
    <col min="20" max="21" width="10.625" style="4" customWidth="1"/>
    <col min="22" max="37" width="9.625" style="5" customWidth="1"/>
    <col min="38" max="42" width="8.25" style="5" customWidth="1"/>
    <col min="43" max="43" width="6.625" style="5" customWidth="1"/>
    <col min="44" max="46" width="6.375" style="5" customWidth="1"/>
    <col min="47" max="55" width="9" style="5"/>
    <col min="56" max="56" width="9" style="5" customWidth="1"/>
    <col min="57" max="16384" width="9" style="5"/>
  </cols>
  <sheetData>
    <row r="1" spans="1:44" s="18" customFormat="1" ht="42" customHeight="1">
      <c r="A1" s="17" t="s">
        <v>177</v>
      </c>
      <c r="B1" s="17"/>
      <c r="C1" s="17"/>
      <c r="D1" s="17"/>
      <c r="E1" s="17"/>
      <c r="F1" s="17"/>
      <c r="G1" s="17"/>
      <c r="H1" s="17"/>
      <c r="I1" s="17"/>
      <c r="J1" s="17"/>
      <c r="K1" s="17"/>
      <c r="L1" s="17"/>
      <c r="M1" s="17"/>
      <c r="N1" s="17"/>
      <c r="O1" s="17"/>
      <c r="P1" s="17"/>
      <c r="Q1" s="17"/>
      <c r="R1" s="17"/>
      <c r="S1" s="17"/>
      <c r="T1" s="17"/>
      <c r="U1" s="17"/>
      <c r="V1" s="17"/>
    </row>
    <row r="2" spans="1:44" s="18" customFormat="1" ht="18" customHeight="1">
      <c r="A2" s="17"/>
      <c r="B2" s="17"/>
      <c r="C2" s="17"/>
      <c r="D2" s="17"/>
      <c r="E2" s="17"/>
      <c r="F2" s="17"/>
      <c r="G2" s="17"/>
      <c r="H2" s="17"/>
      <c r="I2" s="17"/>
      <c r="J2" s="17"/>
      <c r="K2" s="17"/>
      <c r="L2" s="17"/>
      <c r="M2" s="17"/>
      <c r="N2" s="17"/>
      <c r="O2" s="17"/>
      <c r="P2" s="17"/>
      <c r="Q2" s="17"/>
      <c r="R2" s="17"/>
      <c r="S2" s="17"/>
      <c r="T2" s="17"/>
      <c r="U2" s="17"/>
      <c r="V2" s="17"/>
    </row>
    <row r="3" spans="1:44" s="1" customFormat="1" ht="27.75" customHeight="1">
      <c r="A3" s="88" t="s">
        <v>182</v>
      </c>
      <c r="B3" s="87"/>
      <c r="C3" s="87"/>
      <c r="D3" s="87"/>
      <c r="E3" s="87"/>
      <c r="F3" s="87"/>
      <c r="G3" s="87"/>
      <c r="H3" s="11"/>
      <c r="I3" s="92" t="s">
        <v>188</v>
      </c>
      <c r="J3" s="93"/>
      <c r="K3" s="93"/>
      <c r="L3" s="93"/>
      <c r="M3" s="93"/>
      <c r="N3" s="93"/>
      <c r="O3" s="93"/>
      <c r="P3" s="93"/>
      <c r="Q3" s="6"/>
      <c r="T3" s="18"/>
      <c r="U3" s="18"/>
      <c r="V3" s="18"/>
      <c r="W3" s="18"/>
      <c r="X3" s="18"/>
      <c r="Y3" s="18"/>
      <c r="Z3" s="18"/>
      <c r="AA3" s="18"/>
      <c r="AB3" s="18"/>
      <c r="AC3" s="18"/>
      <c r="AD3" s="18"/>
      <c r="AE3" s="18"/>
      <c r="AF3" s="18"/>
      <c r="AG3" s="18"/>
      <c r="AH3" s="18"/>
      <c r="AI3" s="18"/>
      <c r="AJ3" s="18"/>
      <c r="AK3" s="18"/>
    </row>
    <row r="4" spans="1:44"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c r="AK4" s="18"/>
    </row>
    <row r="5" spans="1:44" s="1" customFormat="1" ht="27.75" customHeight="1">
      <c r="A5" s="11"/>
      <c r="B5" s="285" t="s">
        <v>181</v>
      </c>
      <c r="C5" s="286"/>
      <c r="D5" s="286"/>
      <c r="E5" s="286"/>
      <c r="F5" s="286"/>
      <c r="G5" s="286"/>
      <c r="H5" s="286"/>
      <c r="I5" s="287"/>
      <c r="J5" s="94"/>
      <c r="L5" s="288" t="s">
        <v>202</v>
      </c>
      <c r="M5" s="289"/>
      <c r="N5" s="118"/>
      <c r="O5" s="119"/>
      <c r="P5" s="119"/>
      <c r="Q5" s="120"/>
      <c r="R5" s="1" t="s">
        <v>203</v>
      </c>
      <c r="T5" s="18"/>
      <c r="U5" s="18"/>
      <c r="V5" s="18"/>
      <c r="W5" s="18"/>
      <c r="X5" s="18"/>
      <c r="Y5" s="18"/>
      <c r="Z5" s="18"/>
      <c r="AA5" s="18"/>
      <c r="AB5" s="18"/>
      <c r="AC5" s="18"/>
      <c r="AD5" s="18"/>
      <c r="AE5" s="18"/>
      <c r="AF5" s="18"/>
      <c r="AG5" s="18"/>
      <c r="AH5" s="18"/>
      <c r="AI5" s="18"/>
      <c r="AJ5" s="18"/>
      <c r="AK5" s="18"/>
    </row>
    <row r="6" spans="1:44" s="1" customFormat="1" ht="27.75" customHeight="1">
      <c r="A6" s="11"/>
      <c r="B6" s="169"/>
      <c r="C6" s="169"/>
      <c r="D6" s="169"/>
      <c r="E6" s="169"/>
      <c r="F6" s="169"/>
      <c r="G6" s="169"/>
      <c r="H6" s="169"/>
      <c r="I6" s="169"/>
      <c r="J6" s="168"/>
      <c r="L6" s="288" t="s">
        <v>63</v>
      </c>
      <c r="M6" s="289"/>
      <c r="N6" s="118"/>
      <c r="O6" s="119"/>
      <c r="P6" s="119"/>
      <c r="Q6" s="120"/>
      <c r="T6" s="18"/>
      <c r="U6" s="18"/>
      <c r="V6" s="18"/>
      <c r="W6" s="18"/>
      <c r="X6" s="18"/>
      <c r="Y6" s="18"/>
      <c r="Z6" s="18"/>
      <c r="AA6" s="18"/>
      <c r="AB6" s="18"/>
      <c r="AC6" s="18"/>
      <c r="AD6" s="18"/>
      <c r="AE6" s="18"/>
      <c r="AF6" s="18"/>
      <c r="AG6" s="18"/>
      <c r="AH6" s="18"/>
      <c r="AI6" s="18"/>
      <c r="AJ6" s="18"/>
      <c r="AK6" s="18"/>
    </row>
    <row r="7" spans="1:44" s="1" customFormat="1" ht="18" customHeight="1"/>
    <row r="8" spans="1:44" s="1" customFormat="1" ht="18" customHeight="1"/>
    <row r="9" spans="1:44" s="1" customFormat="1" ht="32.25" customHeight="1" thickBot="1">
      <c r="A9" s="11" t="s">
        <v>80</v>
      </c>
      <c r="Q9" s="13"/>
      <c r="S9" s="2"/>
      <c r="T9" s="3"/>
      <c r="U9" s="3"/>
      <c r="AJ9" s="8"/>
      <c r="AK9" s="8"/>
      <c r="AL9" s="8"/>
    </row>
    <row r="10" spans="1:44" s="1" customFormat="1" ht="20.25" customHeight="1">
      <c r="E10" s="290" t="s">
        <v>10</v>
      </c>
      <c r="F10" s="291"/>
      <c r="G10" s="291"/>
      <c r="H10" s="291"/>
      <c r="I10" s="291"/>
      <c r="J10" s="291"/>
      <c r="K10" s="291"/>
      <c r="L10" s="291"/>
      <c r="M10" s="291"/>
      <c r="N10" s="291"/>
      <c r="O10" s="291"/>
      <c r="P10" s="291"/>
      <c r="Q10" s="291"/>
      <c r="R10" s="291"/>
      <c r="S10" s="291"/>
      <c r="T10" s="292"/>
      <c r="U10" s="308" t="s">
        <v>83</v>
      </c>
      <c r="V10" s="309"/>
      <c r="W10" s="309"/>
      <c r="X10" s="309"/>
      <c r="Y10" s="309"/>
      <c r="Z10" s="309"/>
      <c r="AA10" s="309"/>
      <c r="AB10" s="309"/>
      <c r="AC10" s="309"/>
      <c r="AD10" s="309"/>
      <c r="AE10" s="309"/>
      <c r="AF10" s="309"/>
      <c r="AG10" s="309"/>
      <c r="AH10" s="309"/>
      <c r="AI10" s="309"/>
      <c r="AJ10" s="310"/>
      <c r="AK10" s="170"/>
      <c r="AL10" s="8"/>
      <c r="AM10" s="8"/>
      <c r="AN10" s="10"/>
      <c r="AO10" s="10"/>
      <c r="AP10" s="10"/>
      <c r="AQ10" s="10"/>
      <c r="AR10" s="10"/>
    </row>
    <row r="11" spans="1:44" s="1" customFormat="1" ht="24" customHeight="1" thickBot="1">
      <c r="D11" s="7"/>
      <c r="E11" s="293"/>
      <c r="F11" s="294"/>
      <c r="G11" s="294"/>
      <c r="H11" s="294"/>
      <c r="I11" s="294"/>
      <c r="J11" s="294"/>
      <c r="K11" s="294"/>
      <c r="L11" s="294"/>
      <c r="M11" s="294"/>
      <c r="N11" s="294"/>
      <c r="O11" s="294"/>
      <c r="P11" s="294"/>
      <c r="Q11" s="294"/>
      <c r="R11" s="294"/>
      <c r="S11" s="294"/>
      <c r="T11" s="295"/>
      <c r="U11" s="311" t="s">
        <v>11</v>
      </c>
      <c r="V11" s="312"/>
      <c r="W11" s="312"/>
      <c r="X11" s="312"/>
      <c r="Y11" s="312"/>
      <c r="Z11" s="312"/>
      <c r="AA11" s="312"/>
      <c r="AB11" s="312"/>
      <c r="AC11" s="312"/>
      <c r="AD11" s="312"/>
      <c r="AE11" s="312"/>
      <c r="AF11" s="312"/>
      <c r="AG11" s="312"/>
      <c r="AH11" s="312"/>
      <c r="AI11" s="312"/>
      <c r="AJ11" s="313"/>
      <c r="AK11" s="170"/>
      <c r="AL11" s="8"/>
      <c r="AM11" s="8"/>
    </row>
    <row r="12" spans="1:44" s="1" customFormat="1" ht="105.75" customHeight="1">
      <c r="E12" s="268" t="s">
        <v>1</v>
      </c>
      <c r="F12" s="269"/>
      <c r="G12" s="269"/>
      <c r="H12" s="272" t="s">
        <v>0</v>
      </c>
      <c r="I12" s="272"/>
      <c r="J12" s="272"/>
      <c r="K12" s="270" t="s">
        <v>204</v>
      </c>
      <c r="L12" s="271"/>
      <c r="M12" s="270" t="s">
        <v>64</v>
      </c>
      <c r="N12" s="271"/>
      <c r="O12" s="270" t="s">
        <v>102</v>
      </c>
      <c r="P12" s="271"/>
      <c r="Q12" s="298" t="s">
        <v>65</v>
      </c>
      <c r="R12" s="299"/>
      <c r="S12" s="296" t="s">
        <v>66</v>
      </c>
      <c r="T12" s="297"/>
      <c r="U12" s="188"/>
      <c r="V12" s="193" t="s">
        <v>2</v>
      </c>
      <c r="W12" s="122" t="s">
        <v>3</v>
      </c>
      <c r="X12" s="122" t="s">
        <v>4</v>
      </c>
      <c r="Y12" s="122" t="s">
        <v>58</v>
      </c>
      <c r="Z12" s="122" t="s">
        <v>59</v>
      </c>
      <c r="AA12" s="122" t="s">
        <v>60</v>
      </c>
      <c r="AB12" s="122" t="s">
        <v>183</v>
      </c>
      <c r="AC12" s="122" t="s">
        <v>6</v>
      </c>
      <c r="AD12" s="122" t="s">
        <v>61</v>
      </c>
      <c r="AE12" s="194" t="s">
        <v>13</v>
      </c>
      <c r="AF12" s="194" t="s">
        <v>50</v>
      </c>
      <c r="AG12" s="194" t="s">
        <v>185</v>
      </c>
      <c r="AH12" s="194" t="s">
        <v>52</v>
      </c>
      <c r="AI12" s="194" t="s">
        <v>184</v>
      </c>
      <c r="AJ12" s="145" t="s">
        <v>184</v>
      </c>
      <c r="AK12" s="191"/>
      <c r="AL12" s="8"/>
      <c r="AM12" s="8"/>
    </row>
    <row r="13" spans="1:44" s="1" customFormat="1" ht="37.5" customHeight="1">
      <c r="B13" s="314" t="s">
        <v>85</v>
      </c>
      <c r="C13" s="314"/>
      <c r="D13" s="315"/>
      <c r="E13" s="316"/>
      <c r="F13" s="317"/>
      <c r="G13" s="318"/>
      <c r="H13" s="322"/>
      <c r="I13" s="323"/>
      <c r="J13" s="324"/>
      <c r="K13" s="328"/>
      <c r="L13" s="318"/>
      <c r="M13" s="330" t="e">
        <f>VLOOKUP(H13,【非表示】基準額!C4:D38,2,FALSE)*K13</f>
        <v>#N/A</v>
      </c>
      <c r="N13" s="331"/>
      <c r="O13" s="347"/>
      <c r="P13" s="348"/>
      <c r="Q13" s="277">
        <f>SUM(V13:AJ14)</f>
        <v>0</v>
      </c>
      <c r="R13" s="278"/>
      <c r="S13" s="281" t="e">
        <f>Q13-MAX(M13:P14)</f>
        <v>#N/A</v>
      </c>
      <c r="T13" s="282"/>
      <c r="U13" s="189" t="s">
        <v>241</v>
      </c>
      <c r="V13" s="80"/>
      <c r="W13" s="55"/>
      <c r="X13" s="55"/>
      <c r="Y13" s="55"/>
      <c r="Z13" s="55"/>
      <c r="AA13" s="55"/>
      <c r="AB13" s="55"/>
      <c r="AC13" s="55"/>
      <c r="AD13" s="55"/>
      <c r="AE13" s="55"/>
      <c r="AF13" s="55"/>
      <c r="AG13" s="55"/>
      <c r="AH13" s="55"/>
      <c r="AI13" s="55"/>
      <c r="AJ13" s="56"/>
      <c r="AK13" s="192"/>
      <c r="AL13" s="8"/>
      <c r="AM13" s="8"/>
    </row>
    <row r="14" spans="1:44" s="1" customFormat="1" ht="37.5" customHeight="1">
      <c r="B14" s="314"/>
      <c r="C14" s="314"/>
      <c r="D14" s="315"/>
      <c r="E14" s="338"/>
      <c r="F14" s="339"/>
      <c r="G14" s="340"/>
      <c r="H14" s="341"/>
      <c r="I14" s="342"/>
      <c r="J14" s="343"/>
      <c r="K14" s="344"/>
      <c r="L14" s="340"/>
      <c r="M14" s="345"/>
      <c r="N14" s="346"/>
      <c r="O14" s="349"/>
      <c r="P14" s="350"/>
      <c r="Q14" s="279"/>
      <c r="R14" s="280"/>
      <c r="S14" s="283"/>
      <c r="T14" s="284"/>
      <c r="U14" s="189" t="s">
        <v>242</v>
      </c>
      <c r="V14" s="80"/>
      <c r="W14" s="55"/>
      <c r="X14" s="55"/>
      <c r="Y14" s="55"/>
      <c r="Z14" s="55"/>
      <c r="AA14" s="55"/>
      <c r="AB14" s="55"/>
      <c r="AC14" s="55"/>
      <c r="AD14" s="55"/>
      <c r="AE14" s="55"/>
      <c r="AF14" s="55"/>
      <c r="AG14" s="55"/>
      <c r="AH14" s="55"/>
      <c r="AI14" s="55"/>
      <c r="AJ14" s="56"/>
      <c r="AK14" s="192"/>
      <c r="AL14" s="8"/>
      <c r="AM14" s="8"/>
    </row>
    <row r="15" spans="1:44" s="1" customFormat="1" ht="37.5" customHeight="1">
      <c r="B15" s="314" t="s">
        <v>86</v>
      </c>
      <c r="C15" s="314"/>
      <c r="D15" s="315"/>
      <c r="E15" s="316"/>
      <c r="F15" s="317"/>
      <c r="G15" s="318"/>
      <c r="H15" s="322"/>
      <c r="I15" s="323"/>
      <c r="J15" s="324"/>
      <c r="K15" s="328"/>
      <c r="L15" s="318"/>
      <c r="M15" s="330" t="e">
        <f>VLOOKUP(H15,【非表示】基準額!C4:D38,2,FALSE)*K15</f>
        <v>#N/A</v>
      </c>
      <c r="N15" s="331"/>
      <c r="O15" s="334"/>
      <c r="P15" s="335"/>
      <c r="Q15" s="300">
        <f>O15+S15</f>
        <v>0</v>
      </c>
      <c r="R15" s="301"/>
      <c r="S15" s="304">
        <f>SUM(V15:AJ16)</f>
        <v>0</v>
      </c>
      <c r="T15" s="305"/>
      <c r="U15" s="189" t="s">
        <v>241</v>
      </c>
      <c r="V15" s="80"/>
      <c r="W15" s="55"/>
      <c r="X15" s="55"/>
      <c r="Y15" s="55"/>
      <c r="Z15" s="55"/>
      <c r="AA15" s="55"/>
      <c r="AB15" s="55"/>
      <c r="AC15" s="55"/>
      <c r="AD15" s="55"/>
      <c r="AE15" s="55"/>
      <c r="AF15" s="55"/>
      <c r="AG15" s="55"/>
      <c r="AH15" s="55"/>
      <c r="AI15" s="55"/>
      <c r="AJ15" s="56"/>
      <c r="AK15" s="192"/>
      <c r="AL15" s="8"/>
      <c r="AM15" s="8"/>
    </row>
    <row r="16" spans="1:44" s="1" customFormat="1" ht="37.5" customHeight="1" thickBot="1">
      <c r="B16" s="314"/>
      <c r="C16" s="314"/>
      <c r="D16" s="315"/>
      <c r="E16" s="319"/>
      <c r="F16" s="320"/>
      <c r="G16" s="321"/>
      <c r="H16" s="325"/>
      <c r="I16" s="326"/>
      <c r="J16" s="327"/>
      <c r="K16" s="329"/>
      <c r="L16" s="321"/>
      <c r="M16" s="332"/>
      <c r="N16" s="333"/>
      <c r="O16" s="336"/>
      <c r="P16" s="337"/>
      <c r="Q16" s="302"/>
      <c r="R16" s="303"/>
      <c r="S16" s="306"/>
      <c r="T16" s="307"/>
      <c r="U16" s="195" t="s">
        <v>242</v>
      </c>
      <c r="V16" s="81"/>
      <c r="W16" s="58"/>
      <c r="X16" s="58"/>
      <c r="Y16" s="58"/>
      <c r="Z16" s="58"/>
      <c r="AA16" s="58"/>
      <c r="AB16" s="58"/>
      <c r="AC16" s="58"/>
      <c r="AD16" s="58"/>
      <c r="AE16" s="58"/>
      <c r="AF16" s="58"/>
      <c r="AG16" s="58"/>
      <c r="AH16" s="58"/>
      <c r="AI16" s="58"/>
      <c r="AJ16" s="59"/>
      <c r="AK16" s="192"/>
      <c r="AL16" s="8"/>
      <c r="AM16" s="8"/>
    </row>
    <row r="17" spans="1:62" ht="21" customHeight="1">
      <c r="A17" s="1"/>
      <c r="B17" s="110"/>
      <c r="C17" s="110"/>
      <c r="D17" s="110"/>
      <c r="E17" s="6"/>
      <c r="F17" s="6"/>
      <c r="G17" s="6"/>
      <c r="H17" s="6"/>
      <c r="I17" s="6"/>
      <c r="J17" s="146"/>
      <c r="K17" s="146"/>
      <c r="L17" s="146"/>
      <c r="M17" s="146"/>
      <c r="N17" s="146"/>
      <c r="O17" s="146"/>
      <c r="P17" s="146"/>
      <c r="Q17" s="146"/>
      <c r="R17" s="6"/>
      <c r="S17" s="6"/>
      <c r="AJ17" s="8"/>
      <c r="AK17" s="8"/>
      <c r="AL17" s="8"/>
    </row>
    <row r="18" spans="1:62" ht="32.25" customHeight="1" thickBot="1">
      <c r="A18" s="11" t="s">
        <v>82</v>
      </c>
      <c r="N18" s="82"/>
      <c r="O18" s="82"/>
      <c r="W18" s="8"/>
      <c r="X18" s="8"/>
      <c r="Y18" s="8"/>
      <c r="Z18" s="8"/>
      <c r="AA18" s="8"/>
      <c r="AB18" s="8"/>
      <c r="AC18" s="8"/>
      <c r="AD18" s="8"/>
      <c r="AE18" s="8"/>
      <c r="AF18" s="8"/>
      <c r="AG18" s="8"/>
      <c r="AH18" s="8"/>
      <c r="AI18" s="8"/>
      <c r="AL18" s="8"/>
      <c r="AM18" s="8"/>
      <c r="AN18" s="8"/>
      <c r="AO18" s="8"/>
      <c r="AP18" s="8"/>
      <c r="AQ18" s="8"/>
    </row>
    <row r="19" spans="1:62" ht="24" customHeight="1">
      <c r="A19" s="11"/>
      <c r="B19" s="236" t="s">
        <v>192</v>
      </c>
      <c r="C19" s="236"/>
      <c r="D19" s="236"/>
      <c r="E19" s="237"/>
      <c r="F19" s="238" t="s">
        <v>179</v>
      </c>
      <c r="G19" s="239"/>
      <c r="H19" s="113" t="s">
        <v>200</v>
      </c>
      <c r="I19" s="114" t="s">
        <v>197</v>
      </c>
      <c r="J19" s="115"/>
      <c r="K19" s="198" t="s">
        <v>243</v>
      </c>
      <c r="L19" s="199"/>
      <c r="M19" s="199"/>
      <c r="N19" s="199"/>
      <c r="O19" s="199"/>
      <c r="P19" s="199"/>
      <c r="Q19" s="200"/>
      <c r="R19" s="201"/>
      <c r="S19" s="210"/>
      <c r="T19" s="275" t="s">
        <v>180</v>
      </c>
      <c r="U19" s="276"/>
      <c r="V19" s="113" t="s">
        <v>198</v>
      </c>
      <c r="W19" s="114" t="s">
        <v>199</v>
      </c>
      <c r="X19" s="7"/>
      <c r="Y19" s="211" t="s">
        <v>257</v>
      </c>
      <c r="Z19" s="212"/>
      <c r="AA19" s="212"/>
      <c r="AB19" s="212"/>
      <c r="AC19" s="212"/>
      <c r="AD19" s="212"/>
      <c r="AE19" s="200"/>
      <c r="AF19" s="200"/>
      <c r="AG19" s="201"/>
      <c r="AH19" s="210"/>
      <c r="AI19" s="227" t="s">
        <v>178</v>
      </c>
      <c r="AJ19" s="228"/>
      <c r="AK19" s="228"/>
      <c r="AL19" s="228"/>
      <c r="AM19" s="228"/>
      <c r="AN19" s="228"/>
      <c r="AO19" s="228"/>
      <c r="AP19" s="228"/>
      <c r="AQ19" s="228"/>
      <c r="AR19" s="229"/>
      <c r="AX19" s="8"/>
      <c r="AY19" s="8"/>
      <c r="AZ19" s="8"/>
      <c r="BA19" s="8"/>
      <c r="BB19" s="8"/>
      <c r="BE19" s="8"/>
      <c r="BF19" s="8"/>
      <c r="BG19" s="8"/>
      <c r="BH19" s="8"/>
      <c r="BI19" s="8"/>
      <c r="BJ19" s="8"/>
    </row>
    <row r="20" spans="1:62" ht="24" customHeight="1">
      <c r="A20" s="12"/>
      <c r="B20" s="240" t="s">
        <v>193</v>
      </c>
      <c r="C20" s="241"/>
      <c r="D20" s="273" t="s">
        <v>55</v>
      </c>
      <c r="E20" s="274"/>
      <c r="F20" s="60"/>
      <c r="G20" s="111" t="s">
        <v>67</v>
      </c>
      <c r="H20" s="83"/>
      <c r="I20" s="84"/>
      <c r="K20" s="202" t="s">
        <v>244</v>
      </c>
      <c r="R20" s="203"/>
      <c r="S20" s="12"/>
      <c r="T20" s="60"/>
      <c r="U20" s="111" t="s">
        <v>67</v>
      </c>
      <c r="V20" s="83"/>
      <c r="W20" s="84"/>
      <c r="Y20" s="202" t="s">
        <v>244</v>
      </c>
      <c r="Z20" s="12"/>
      <c r="AA20" s="12"/>
      <c r="AB20" s="12"/>
      <c r="AC20" s="12"/>
      <c r="AD20" s="12"/>
      <c r="AE20" s="12"/>
      <c r="AF20" s="12"/>
      <c r="AG20" s="203"/>
      <c r="AH20" s="12"/>
      <c r="AI20" s="243"/>
      <c r="AJ20" s="244"/>
      <c r="AK20" s="244"/>
      <c r="AL20" s="244"/>
      <c r="AM20" s="244"/>
      <c r="AN20" s="244"/>
      <c r="AO20" s="244"/>
      <c r="AP20" s="244"/>
      <c r="AQ20" s="244"/>
      <c r="AR20" s="245"/>
      <c r="AX20" s="8"/>
      <c r="AY20" s="8"/>
      <c r="AZ20" s="8"/>
      <c r="BA20" s="8"/>
      <c r="BB20" s="8"/>
      <c r="BE20" s="8"/>
      <c r="BF20" s="8"/>
      <c r="BG20" s="8"/>
    </row>
    <row r="21" spans="1:62" ht="24" customHeight="1">
      <c r="A21" s="12"/>
      <c r="B21" s="242"/>
      <c r="C21" s="242"/>
      <c r="D21" s="260" t="s">
        <v>56</v>
      </c>
      <c r="E21" s="261"/>
      <c r="F21" s="60"/>
      <c r="G21" s="111" t="s">
        <v>67</v>
      </c>
      <c r="H21" s="83"/>
      <c r="I21" s="84"/>
      <c r="K21" s="202"/>
      <c r="L21" s="204"/>
      <c r="M21" s="5" t="s">
        <v>245</v>
      </c>
      <c r="N21" s="5" t="s">
        <v>246</v>
      </c>
      <c r="R21" s="203"/>
      <c r="S21" s="12"/>
      <c r="T21" s="60"/>
      <c r="U21" s="111" t="s">
        <v>67</v>
      </c>
      <c r="V21" s="83"/>
      <c r="W21" s="84"/>
      <c r="Y21" s="202"/>
      <c r="Z21" s="213"/>
      <c r="AA21" s="12" t="s">
        <v>245</v>
      </c>
      <c r="AB21" s="12" t="s">
        <v>246</v>
      </c>
      <c r="AC21" s="12"/>
      <c r="AD21" s="12"/>
      <c r="AE21" s="12"/>
      <c r="AF21" s="12"/>
      <c r="AG21" s="203"/>
      <c r="AH21" s="12"/>
      <c r="AI21" s="243"/>
      <c r="AJ21" s="244"/>
      <c r="AK21" s="244"/>
      <c r="AL21" s="244"/>
      <c r="AM21" s="244"/>
      <c r="AN21" s="244"/>
      <c r="AO21" s="244"/>
      <c r="AP21" s="244"/>
      <c r="AQ21" s="244"/>
      <c r="AR21" s="245"/>
      <c r="AX21" s="8"/>
      <c r="AY21" s="8"/>
      <c r="AZ21" s="8"/>
      <c r="BA21" s="8"/>
      <c r="BB21" s="8"/>
      <c r="BE21" s="8"/>
      <c r="BF21" s="8"/>
      <c r="BG21" s="8"/>
    </row>
    <row r="22" spans="1:62" ht="24" customHeight="1">
      <c r="A22" s="12"/>
      <c r="B22" s="259" t="s">
        <v>230</v>
      </c>
      <c r="C22" s="242"/>
      <c r="D22" s="260" t="s">
        <v>55</v>
      </c>
      <c r="E22" s="261"/>
      <c r="F22" s="60"/>
      <c r="G22" s="111" t="s">
        <v>67</v>
      </c>
      <c r="H22" s="83"/>
      <c r="I22" s="84"/>
      <c r="K22" s="202"/>
      <c r="R22" s="203"/>
      <c r="S22" s="12"/>
      <c r="T22" s="60"/>
      <c r="U22" s="111" t="s">
        <v>67</v>
      </c>
      <c r="V22" s="83"/>
      <c r="W22" s="84"/>
      <c r="Y22" s="202"/>
      <c r="Z22" s="12"/>
      <c r="AA22" s="12"/>
      <c r="AB22" s="12"/>
      <c r="AC22" s="12"/>
      <c r="AD22" s="12"/>
      <c r="AE22" s="12"/>
      <c r="AF22" s="12"/>
      <c r="AG22" s="203"/>
      <c r="AH22" s="12"/>
      <c r="AI22" s="243"/>
      <c r="AJ22" s="244"/>
      <c r="AK22" s="244"/>
      <c r="AL22" s="244"/>
      <c r="AM22" s="244"/>
      <c r="AN22" s="244"/>
      <c r="AO22" s="244"/>
      <c r="AP22" s="244"/>
      <c r="AQ22" s="244"/>
      <c r="AR22" s="245"/>
      <c r="AX22" s="8"/>
      <c r="AY22" s="8"/>
      <c r="AZ22" s="8"/>
      <c r="BA22" s="8"/>
      <c r="BB22" s="8"/>
      <c r="BC22" s="8"/>
      <c r="BD22" s="8"/>
      <c r="BE22" s="8"/>
      <c r="BF22" s="8"/>
      <c r="BG22" s="8"/>
    </row>
    <row r="23" spans="1:62" ht="38.25" customHeight="1" thickBot="1">
      <c r="A23" s="12"/>
      <c r="B23" s="242"/>
      <c r="C23" s="242"/>
      <c r="D23" s="260" t="s">
        <v>56</v>
      </c>
      <c r="E23" s="261"/>
      <c r="F23" s="61"/>
      <c r="G23" s="112" t="s">
        <v>67</v>
      </c>
      <c r="H23" s="85"/>
      <c r="I23" s="86"/>
      <c r="K23" s="202" t="s">
        <v>247</v>
      </c>
      <c r="L23" s="5" t="s">
        <v>248</v>
      </c>
      <c r="M23" s="205">
        <f>2*N25*Q25</f>
        <v>0</v>
      </c>
      <c r="N23" s="5" t="s">
        <v>249</v>
      </c>
      <c r="R23" s="203"/>
      <c r="S23" s="12"/>
      <c r="T23" s="61"/>
      <c r="U23" s="112" t="s">
        <v>67</v>
      </c>
      <c r="V23" s="85"/>
      <c r="W23" s="86"/>
      <c r="Y23" s="202" t="s">
        <v>247</v>
      </c>
      <c r="Z23" s="12"/>
      <c r="AA23" s="12" t="s">
        <v>248</v>
      </c>
      <c r="AB23" s="214">
        <f>2*AB25*AE25</f>
        <v>0</v>
      </c>
      <c r="AC23" s="12" t="s">
        <v>249</v>
      </c>
      <c r="AD23" s="12"/>
      <c r="AE23" s="12"/>
      <c r="AF23" s="12"/>
      <c r="AG23" s="203"/>
      <c r="AH23" s="12"/>
      <c r="AI23" s="246"/>
      <c r="AJ23" s="247"/>
      <c r="AK23" s="247"/>
      <c r="AL23" s="247"/>
      <c r="AM23" s="247"/>
      <c r="AN23" s="247"/>
      <c r="AO23" s="247"/>
      <c r="AP23" s="247"/>
      <c r="AQ23" s="247"/>
      <c r="AR23" s="248"/>
    </row>
    <row r="24" spans="1:62" ht="21" customHeight="1">
      <c r="B24" s="115" t="s">
        <v>201</v>
      </c>
      <c r="C24" s="14"/>
      <c r="D24" s="14"/>
      <c r="E24" s="14"/>
      <c r="F24" s="14"/>
      <c r="G24" s="14"/>
      <c r="H24" s="14"/>
      <c r="I24" s="14"/>
      <c r="J24" s="14"/>
      <c r="K24" s="202"/>
      <c r="N24" s="5" t="s">
        <v>250</v>
      </c>
      <c r="Q24" s="5" t="s">
        <v>251</v>
      </c>
      <c r="R24" s="203"/>
      <c r="S24" s="12"/>
      <c r="T24" s="14"/>
      <c r="U24" s="14"/>
      <c r="V24" s="14"/>
      <c r="W24" s="14"/>
      <c r="X24" s="14"/>
      <c r="Y24" s="202"/>
      <c r="Z24" s="12"/>
      <c r="AA24" s="12"/>
      <c r="AB24" s="12" t="s">
        <v>250</v>
      </c>
      <c r="AC24" s="12"/>
      <c r="AD24" s="12"/>
      <c r="AE24" s="12" t="s">
        <v>251</v>
      </c>
      <c r="AF24" s="12"/>
      <c r="AG24" s="203"/>
      <c r="AH24" s="12"/>
    </row>
    <row r="25" spans="1:62" ht="21" customHeight="1">
      <c r="B25" s="115" t="s">
        <v>255</v>
      </c>
      <c r="C25" s="14"/>
      <c r="D25" s="14"/>
      <c r="E25" s="14"/>
      <c r="F25" s="14"/>
      <c r="G25" s="14"/>
      <c r="H25" s="14"/>
      <c r="I25" s="14"/>
      <c r="J25" s="14"/>
      <c r="K25" s="202"/>
      <c r="L25" s="5" t="s">
        <v>252</v>
      </c>
      <c r="M25" s="5" t="s">
        <v>253</v>
      </c>
      <c r="N25" s="204"/>
      <c r="O25" s="5" t="s">
        <v>67</v>
      </c>
      <c r="P25" s="5" t="s">
        <v>253</v>
      </c>
      <c r="Q25" s="206">
        <f>MAX(DATEDIF(H21,I21,"ｍ")+1,DATEDIF(H20,I20,"ｍ")+1)</f>
        <v>1</v>
      </c>
      <c r="R25" s="203" t="s">
        <v>254</v>
      </c>
      <c r="S25" s="12"/>
      <c r="T25" s="14"/>
      <c r="U25" s="14"/>
      <c r="V25" s="14"/>
      <c r="W25" s="14"/>
      <c r="X25" s="14"/>
      <c r="Y25" s="202"/>
      <c r="Z25" s="12" t="s">
        <v>252</v>
      </c>
      <c r="AA25" s="12" t="s">
        <v>253</v>
      </c>
      <c r="AB25" s="213"/>
      <c r="AC25" s="12" t="s">
        <v>67</v>
      </c>
      <c r="AD25" s="12" t="s">
        <v>253</v>
      </c>
      <c r="AE25" s="215">
        <f>MAX(DATEDIF(V21,W21,"ｍ")+1,DATEDIF(V20,W20,"ｍ")+1)</f>
        <v>1</v>
      </c>
      <c r="AF25" s="12" t="s">
        <v>254</v>
      </c>
      <c r="AG25" s="203"/>
      <c r="AH25" s="12"/>
    </row>
    <row r="26" spans="1:62" ht="21" customHeight="1">
      <c r="B26" s="115" t="s">
        <v>256</v>
      </c>
      <c r="C26" s="14"/>
      <c r="D26" s="14"/>
      <c r="E26" s="14"/>
      <c r="F26" s="14"/>
      <c r="G26" s="14"/>
      <c r="H26" s="14"/>
      <c r="I26" s="14"/>
      <c r="J26" s="14"/>
      <c r="K26" s="202"/>
      <c r="R26" s="203"/>
      <c r="S26" s="12"/>
      <c r="T26" s="14"/>
      <c r="U26" s="14"/>
      <c r="V26" s="14"/>
      <c r="W26" s="14"/>
      <c r="X26" s="14"/>
      <c r="Y26" s="202"/>
      <c r="Z26" s="12"/>
      <c r="AA26" s="12"/>
      <c r="AB26" s="12"/>
      <c r="AC26" s="12"/>
      <c r="AD26" s="12"/>
      <c r="AE26" s="12"/>
      <c r="AF26" s="12"/>
      <c r="AG26" s="203"/>
    </row>
    <row r="27" spans="1:62" ht="21" customHeight="1" thickBot="1">
      <c r="B27" s="115"/>
      <c r="C27" s="14"/>
      <c r="D27" s="14"/>
      <c r="E27" s="14"/>
      <c r="F27" s="14"/>
      <c r="G27" s="14"/>
      <c r="H27" s="14"/>
      <c r="I27" s="14"/>
      <c r="J27" s="14"/>
      <c r="K27" s="207"/>
      <c r="L27" s="208"/>
      <c r="M27" s="208"/>
      <c r="N27" s="208"/>
      <c r="O27" s="208"/>
      <c r="P27" s="208"/>
      <c r="Q27" s="208"/>
      <c r="R27" s="209"/>
      <c r="S27" s="12"/>
      <c r="T27" s="14"/>
      <c r="U27" s="14"/>
      <c r="V27" s="14"/>
      <c r="W27" s="14"/>
      <c r="X27" s="14"/>
      <c r="Y27" s="207"/>
      <c r="Z27" s="208"/>
      <c r="AA27" s="208"/>
      <c r="AB27" s="208"/>
      <c r="AC27" s="208"/>
      <c r="AD27" s="208"/>
      <c r="AE27" s="208"/>
      <c r="AF27" s="208"/>
      <c r="AG27" s="209"/>
    </row>
    <row r="28" spans="1:62" ht="21" customHeight="1">
      <c r="B28" s="115"/>
      <c r="C28" s="14"/>
      <c r="D28" s="14"/>
      <c r="E28" s="14"/>
      <c r="F28" s="14"/>
      <c r="G28" s="14"/>
      <c r="H28" s="14"/>
      <c r="I28" s="14"/>
      <c r="J28" s="14"/>
      <c r="K28" s="14"/>
      <c r="L28" s="14"/>
      <c r="M28" s="14"/>
      <c r="N28" s="14"/>
      <c r="O28" s="14"/>
      <c r="T28" s="5"/>
      <c r="U28" s="5"/>
    </row>
    <row r="29" spans="1:62" ht="32.25" customHeight="1">
      <c r="A29" s="11" t="s">
        <v>194</v>
      </c>
      <c r="B29" s="14"/>
      <c r="C29" s="14"/>
      <c r="D29" s="14"/>
      <c r="E29" s="14"/>
      <c r="F29" s="14"/>
      <c r="G29" s="14"/>
      <c r="H29" s="14"/>
      <c r="I29" s="14"/>
      <c r="J29" s="14"/>
      <c r="K29" s="14"/>
      <c r="L29" s="14"/>
      <c r="M29" s="14"/>
      <c r="N29" s="14"/>
      <c r="O29" s="14"/>
    </row>
    <row r="30" spans="1:62" ht="32.25" customHeight="1" thickBot="1">
      <c r="A30" s="11" t="s">
        <v>195</v>
      </c>
      <c r="B30" s="14"/>
      <c r="C30" s="14"/>
      <c r="D30" s="14"/>
      <c r="E30" s="14"/>
      <c r="F30" s="14"/>
      <c r="G30" s="14"/>
      <c r="H30" s="14"/>
      <c r="I30" s="14"/>
      <c r="J30" s="14"/>
      <c r="K30" s="14"/>
      <c r="L30" s="14"/>
      <c r="M30" s="14"/>
      <c r="N30" s="14"/>
      <c r="O30" s="14"/>
    </row>
    <row r="31" spans="1:62" ht="35.25" customHeight="1" thickBot="1">
      <c r="B31" s="252" t="s">
        <v>68</v>
      </c>
      <c r="C31" s="253"/>
      <c r="D31" s="253"/>
      <c r="E31" s="262" t="s">
        <v>74</v>
      </c>
      <c r="F31" s="253"/>
      <c r="G31" s="253"/>
      <c r="H31" s="253"/>
      <c r="I31" s="253"/>
      <c r="J31" s="253"/>
      <c r="K31" s="253"/>
      <c r="L31" s="253"/>
      <c r="M31" s="253"/>
      <c r="N31" s="253"/>
      <c r="O31" s="253"/>
      <c r="P31" s="253"/>
      <c r="Q31" s="253"/>
      <c r="R31" s="253"/>
      <c r="S31" s="252" t="s">
        <v>75</v>
      </c>
      <c r="T31" s="253"/>
      <c r="U31" s="253"/>
      <c r="V31" s="253"/>
      <c r="W31" s="253"/>
      <c r="X31" s="253"/>
      <c r="Y31" s="253"/>
      <c r="Z31" s="253"/>
      <c r="AA31" s="253"/>
      <c r="AB31" s="253"/>
      <c r="AC31" s="253"/>
      <c r="AD31" s="253"/>
      <c r="AE31" s="253"/>
      <c r="AF31" s="253"/>
      <c r="AG31" s="253"/>
      <c r="AH31" s="253"/>
      <c r="AI31" s="253"/>
      <c r="AJ31" s="253"/>
      <c r="AK31" s="254"/>
    </row>
    <row r="32" spans="1:62" ht="60" customHeight="1">
      <c r="A32" s="5">
        <v>1</v>
      </c>
      <c r="B32" s="265"/>
      <c r="C32" s="266"/>
      <c r="D32" s="267"/>
      <c r="E32" s="230"/>
      <c r="F32" s="231"/>
      <c r="G32" s="231"/>
      <c r="H32" s="231"/>
      <c r="I32" s="231"/>
      <c r="J32" s="231"/>
      <c r="K32" s="231"/>
      <c r="L32" s="231"/>
      <c r="M32" s="231"/>
      <c r="N32" s="231"/>
      <c r="O32" s="231"/>
      <c r="P32" s="231"/>
      <c r="Q32" s="231"/>
      <c r="R32" s="231"/>
      <c r="S32" s="230"/>
      <c r="T32" s="231"/>
      <c r="U32" s="231"/>
      <c r="V32" s="231"/>
      <c r="W32" s="231"/>
      <c r="X32" s="231"/>
      <c r="Y32" s="231"/>
      <c r="Z32" s="231"/>
      <c r="AA32" s="231"/>
      <c r="AB32" s="231"/>
      <c r="AC32" s="231"/>
      <c r="AD32" s="231"/>
      <c r="AE32" s="231"/>
      <c r="AF32" s="231"/>
      <c r="AG32" s="231"/>
      <c r="AH32" s="231"/>
      <c r="AI32" s="231"/>
      <c r="AJ32" s="231"/>
      <c r="AK32" s="232"/>
    </row>
    <row r="33" spans="1:37" ht="60" customHeight="1">
      <c r="A33" s="5">
        <v>2</v>
      </c>
      <c r="B33" s="263"/>
      <c r="C33" s="264"/>
      <c r="D33" s="264"/>
      <c r="E33" s="233"/>
      <c r="F33" s="234"/>
      <c r="G33" s="234"/>
      <c r="H33" s="234"/>
      <c r="I33" s="234"/>
      <c r="J33" s="234"/>
      <c r="K33" s="234"/>
      <c r="L33" s="234"/>
      <c r="M33" s="234"/>
      <c r="N33" s="234"/>
      <c r="O33" s="234"/>
      <c r="P33" s="234"/>
      <c r="Q33" s="234"/>
      <c r="R33" s="234"/>
      <c r="S33" s="233"/>
      <c r="T33" s="234"/>
      <c r="U33" s="234"/>
      <c r="V33" s="234"/>
      <c r="W33" s="234"/>
      <c r="X33" s="234"/>
      <c r="Y33" s="234"/>
      <c r="Z33" s="234"/>
      <c r="AA33" s="234"/>
      <c r="AB33" s="234"/>
      <c r="AC33" s="234"/>
      <c r="AD33" s="234"/>
      <c r="AE33" s="234"/>
      <c r="AF33" s="234"/>
      <c r="AG33" s="234"/>
      <c r="AH33" s="234"/>
      <c r="AI33" s="234"/>
      <c r="AJ33" s="234"/>
      <c r="AK33" s="235"/>
    </row>
    <row r="34" spans="1:37" ht="60" customHeight="1">
      <c r="A34" s="5">
        <v>3</v>
      </c>
      <c r="B34" s="263"/>
      <c r="C34" s="264"/>
      <c r="D34" s="264"/>
      <c r="E34" s="233"/>
      <c r="F34" s="234"/>
      <c r="G34" s="234"/>
      <c r="H34" s="234"/>
      <c r="I34" s="234"/>
      <c r="J34" s="234"/>
      <c r="K34" s="234"/>
      <c r="L34" s="234"/>
      <c r="M34" s="234"/>
      <c r="N34" s="234"/>
      <c r="O34" s="234"/>
      <c r="P34" s="234"/>
      <c r="Q34" s="234"/>
      <c r="R34" s="234"/>
      <c r="S34" s="233"/>
      <c r="T34" s="234"/>
      <c r="U34" s="234"/>
      <c r="V34" s="234"/>
      <c r="W34" s="234"/>
      <c r="X34" s="234"/>
      <c r="Y34" s="234"/>
      <c r="Z34" s="234"/>
      <c r="AA34" s="234"/>
      <c r="AB34" s="234"/>
      <c r="AC34" s="234"/>
      <c r="AD34" s="234"/>
      <c r="AE34" s="234"/>
      <c r="AF34" s="234"/>
      <c r="AG34" s="234"/>
      <c r="AH34" s="234"/>
      <c r="AI34" s="234"/>
      <c r="AJ34" s="234"/>
      <c r="AK34" s="235"/>
    </row>
    <row r="35" spans="1:37" ht="60" customHeight="1">
      <c r="A35" s="5">
        <v>4</v>
      </c>
      <c r="B35" s="263"/>
      <c r="C35" s="264"/>
      <c r="D35" s="264"/>
      <c r="E35" s="233"/>
      <c r="F35" s="234"/>
      <c r="G35" s="234"/>
      <c r="H35" s="234"/>
      <c r="I35" s="234"/>
      <c r="J35" s="234"/>
      <c r="K35" s="234"/>
      <c r="L35" s="234"/>
      <c r="M35" s="234"/>
      <c r="N35" s="234"/>
      <c r="O35" s="234"/>
      <c r="P35" s="234"/>
      <c r="Q35" s="234"/>
      <c r="R35" s="234"/>
      <c r="S35" s="233"/>
      <c r="T35" s="234"/>
      <c r="U35" s="234"/>
      <c r="V35" s="234"/>
      <c r="W35" s="234"/>
      <c r="X35" s="234"/>
      <c r="Y35" s="234"/>
      <c r="Z35" s="234"/>
      <c r="AA35" s="234"/>
      <c r="AB35" s="234"/>
      <c r="AC35" s="234"/>
      <c r="AD35" s="234"/>
      <c r="AE35" s="234"/>
      <c r="AF35" s="234"/>
      <c r="AG35" s="234"/>
      <c r="AH35" s="234"/>
      <c r="AI35" s="234"/>
      <c r="AJ35" s="234"/>
      <c r="AK35" s="235"/>
    </row>
    <row r="36" spans="1:37" ht="60" customHeight="1" thickBot="1">
      <c r="A36" s="5">
        <v>5</v>
      </c>
      <c r="B36" s="257"/>
      <c r="C36" s="258"/>
      <c r="D36" s="258"/>
      <c r="E36" s="249"/>
      <c r="F36" s="250"/>
      <c r="G36" s="250"/>
      <c r="H36" s="250"/>
      <c r="I36" s="250"/>
      <c r="J36" s="250"/>
      <c r="K36" s="250"/>
      <c r="L36" s="250"/>
      <c r="M36" s="250"/>
      <c r="N36" s="250"/>
      <c r="O36" s="250"/>
      <c r="P36" s="250"/>
      <c r="Q36" s="250"/>
      <c r="R36" s="250"/>
      <c r="S36" s="249"/>
      <c r="T36" s="250"/>
      <c r="U36" s="250"/>
      <c r="V36" s="250"/>
      <c r="W36" s="250"/>
      <c r="X36" s="250"/>
      <c r="Y36" s="250"/>
      <c r="Z36" s="250"/>
      <c r="AA36" s="250"/>
      <c r="AB36" s="250"/>
      <c r="AC36" s="250"/>
      <c r="AD36" s="250"/>
      <c r="AE36" s="250"/>
      <c r="AF36" s="250"/>
      <c r="AG36" s="250"/>
      <c r="AH36" s="250"/>
      <c r="AI36" s="250"/>
      <c r="AJ36" s="250"/>
      <c r="AK36" s="251"/>
    </row>
    <row r="37" spans="1:37" ht="24.75" customHeight="1"/>
    <row r="38" spans="1:37" ht="28.5" customHeight="1">
      <c r="A38" s="15" t="s">
        <v>165</v>
      </c>
      <c r="B38" s="14"/>
      <c r="C38" s="14"/>
      <c r="D38" s="14"/>
      <c r="E38" s="14"/>
      <c r="F38" s="14"/>
      <c r="G38" s="14"/>
      <c r="H38" s="14"/>
      <c r="I38" s="14"/>
      <c r="J38" s="14"/>
      <c r="K38" s="14"/>
      <c r="L38" s="14"/>
      <c r="R38" s="16" t="s">
        <v>14</v>
      </c>
      <c r="T38" s="5"/>
      <c r="U38" s="5"/>
    </row>
    <row r="39" spans="1:37" ht="28.5" customHeight="1">
      <c r="A39" s="26">
        <v>1</v>
      </c>
      <c r="B39" s="255" t="s">
        <v>54</v>
      </c>
      <c r="C39" s="255"/>
      <c r="D39" s="255"/>
      <c r="E39" s="255"/>
      <c r="F39" s="255"/>
      <c r="G39" s="255"/>
      <c r="H39" s="255"/>
      <c r="I39" s="255"/>
      <c r="J39" s="255"/>
      <c r="K39" s="255"/>
      <c r="L39" s="255"/>
      <c r="M39" s="255"/>
      <c r="N39" s="255"/>
      <c r="O39" s="255"/>
      <c r="P39" s="255"/>
      <c r="Q39" s="256"/>
      <c r="R39" s="25"/>
      <c r="T39" s="5"/>
      <c r="U39" s="5"/>
    </row>
    <row r="40" spans="1:37" ht="28.5" customHeight="1">
      <c r="A40" s="26">
        <v>2</v>
      </c>
      <c r="B40" s="255" t="s">
        <v>99</v>
      </c>
      <c r="C40" s="255"/>
      <c r="D40" s="255"/>
      <c r="E40" s="255"/>
      <c r="F40" s="255"/>
      <c r="G40" s="255"/>
      <c r="H40" s="255"/>
      <c r="I40" s="255"/>
      <c r="J40" s="255"/>
      <c r="K40" s="255"/>
      <c r="L40" s="255"/>
      <c r="M40" s="255"/>
      <c r="N40" s="255"/>
      <c r="O40" s="255"/>
      <c r="P40" s="255"/>
      <c r="Q40" s="256"/>
      <c r="R40" s="25"/>
      <c r="T40" s="5"/>
      <c r="U40" s="5"/>
    </row>
    <row r="41" spans="1:37" ht="28.5" customHeight="1">
      <c r="A41" s="26">
        <v>3</v>
      </c>
      <c r="B41" s="255" t="s">
        <v>53</v>
      </c>
      <c r="C41" s="255"/>
      <c r="D41" s="255"/>
      <c r="E41" s="255"/>
      <c r="F41" s="255"/>
      <c r="G41" s="255"/>
      <c r="H41" s="255"/>
      <c r="I41" s="255"/>
      <c r="J41" s="255"/>
      <c r="K41" s="255"/>
      <c r="L41" s="255"/>
      <c r="M41" s="255"/>
      <c r="N41" s="255"/>
      <c r="O41" s="255"/>
      <c r="P41" s="255"/>
      <c r="Q41" s="256"/>
      <c r="R41" s="25"/>
      <c r="T41" s="5"/>
      <c r="U41" s="5"/>
    </row>
    <row r="42" spans="1:37" ht="24.75" customHeight="1"/>
    <row r="43" spans="1:37" ht="24.75" customHeight="1"/>
    <row r="44" spans="1:37" ht="24.75" customHeight="1"/>
    <row r="45" spans="1:37" ht="24.75" customHeight="1"/>
    <row r="46" spans="1:37" ht="24.75" customHeight="1"/>
    <row r="47" spans="1:37" ht="24.75" customHeight="1"/>
    <row r="48" spans="1:37" ht="24.75" customHeight="1"/>
    <row r="49" ht="24.75" customHeight="1"/>
    <row r="50" ht="24.75" customHeight="1"/>
    <row r="51" ht="24.75" customHeight="1"/>
    <row r="52" ht="24.75" customHeight="1"/>
    <row r="53" ht="24.75" customHeight="1"/>
    <row r="54" ht="24.75" customHeight="1"/>
    <row r="55" ht="24.75" customHeight="1"/>
    <row r="56" ht="24.75" customHeight="1"/>
  </sheetData>
  <sheetProtection formatCells="0" formatRows="0" insertRows="0" insertHyperlinks="0" deleteRows="0" sort="0"/>
  <protectedRanges>
    <protectedRange sqref="AS19:BE23 A19:E23 L5:Q6 L1:R4 L7:R12 R5 A1:K12 S1:T12 W1:AL12 U1:V9 U10:U11 U12:V12 A13:AL18 A24:J340 T28:AK28 K28:S340 T29:AL340 T24:X27 Y26:AU27 AI24:BE25" name="範囲1"/>
    <protectedRange sqref="F19:J23 T19:X23 AI19:AR23" name="範囲1_1"/>
    <protectedRange sqref="K22:M22 K27:P27 Q26:S27" name="範囲1_2"/>
    <protectedRange sqref="N26:P26 K23:M26 K19:M21 N19:S25" name="範囲1_1_1"/>
    <protectedRange sqref="Y22:AA22 AG24:AH25" name="範囲1_2_1"/>
    <protectedRange sqref="Y19:AA21 AB19:AG22 Y23:Y25 Z24:AF25 Z23:AG23 AH19:AH23" name="範囲1_1_1_1"/>
  </protectedRanges>
  <mergeCells count="64">
    <mergeCell ref="Q15:R16"/>
    <mergeCell ref="S15:T16"/>
    <mergeCell ref="U10:AJ10"/>
    <mergeCell ref="U11:AJ11"/>
    <mergeCell ref="B15:D16"/>
    <mergeCell ref="E15:G16"/>
    <mergeCell ref="H15:J16"/>
    <mergeCell ref="K15:L16"/>
    <mergeCell ref="M15:N16"/>
    <mergeCell ref="O15:P16"/>
    <mergeCell ref="B13:D14"/>
    <mergeCell ref="E13:G14"/>
    <mergeCell ref="H13:J14"/>
    <mergeCell ref="K13:L14"/>
    <mergeCell ref="M13:N14"/>
    <mergeCell ref="O13:P14"/>
    <mergeCell ref="Q13:R14"/>
    <mergeCell ref="S13:T14"/>
    <mergeCell ref="B5:I5"/>
    <mergeCell ref="L6:M6"/>
    <mergeCell ref="L5:M5"/>
    <mergeCell ref="E10:T11"/>
    <mergeCell ref="S12:T12"/>
    <mergeCell ref="Q12:R12"/>
    <mergeCell ref="O12:P12"/>
    <mergeCell ref="E12:G12"/>
    <mergeCell ref="K12:L12"/>
    <mergeCell ref="M12:N12"/>
    <mergeCell ref="H12:J12"/>
    <mergeCell ref="D20:E20"/>
    <mergeCell ref="E34:R34"/>
    <mergeCell ref="E35:R35"/>
    <mergeCell ref="B41:Q41"/>
    <mergeCell ref="B36:D36"/>
    <mergeCell ref="B22:C23"/>
    <mergeCell ref="D22:E22"/>
    <mergeCell ref="D23:E23"/>
    <mergeCell ref="B31:D31"/>
    <mergeCell ref="E31:R31"/>
    <mergeCell ref="E32:R32"/>
    <mergeCell ref="E33:R33"/>
    <mergeCell ref="B39:Q39"/>
    <mergeCell ref="B40:Q40"/>
    <mergeCell ref="B34:D34"/>
    <mergeCell ref="B35:D35"/>
    <mergeCell ref="E36:R36"/>
    <mergeCell ref="S36:AK36"/>
    <mergeCell ref="S34:AK34"/>
    <mergeCell ref="S35:AK35"/>
    <mergeCell ref="AI22:AR22"/>
    <mergeCell ref="S31:AK31"/>
    <mergeCell ref="AI19:AR19"/>
    <mergeCell ref="S32:AK32"/>
    <mergeCell ref="S33:AK33"/>
    <mergeCell ref="B19:E19"/>
    <mergeCell ref="F19:G19"/>
    <mergeCell ref="B20:C21"/>
    <mergeCell ref="AI20:AR20"/>
    <mergeCell ref="AI21:AR21"/>
    <mergeCell ref="AI23:AR23"/>
    <mergeCell ref="B33:D33"/>
    <mergeCell ref="B32:D32"/>
    <mergeCell ref="D21:E21"/>
    <mergeCell ref="T19:U19"/>
  </mergeCells>
  <phoneticPr fontId="1"/>
  <conditionalFormatting sqref="J6">
    <cfRule type="containsText" dxfId="38" priority="16" operator="containsText" text="○">
      <formula>NOT(ISERROR(SEARCH("○",J6)))</formula>
    </cfRule>
    <cfRule type="containsText" dxfId="37" priority="19" operator="containsText" text="○">
      <formula>NOT(ISERROR(SEARCH("○",J6)))</formula>
    </cfRule>
  </conditionalFormatting>
  <conditionalFormatting sqref="AK14 AK16">
    <cfRule type="expression" dxfId="36" priority="12">
      <formula>$J$6="○"</formula>
    </cfRule>
  </conditionalFormatting>
  <conditionalFormatting sqref="J5">
    <cfRule type="containsText" dxfId="35" priority="9" operator="containsText" text="○">
      <formula>NOT(ISERROR(SEARCH("○",J5)))</formula>
    </cfRule>
    <cfRule type="containsText" dxfId="34" priority="10" operator="containsText" text="○">
      <formula>NOT(ISERROR(SEARCH("○",J5)))</formula>
    </cfRule>
  </conditionalFormatting>
  <conditionalFormatting sqref="AK13">
    <cfRule type="expression" dxfId="33" priority="5">
      <formula>$J$6="○"</formula>
    </cfRule>
  </conditionalFormatting>
  <conditionalFormatting sqref="AK15">
    <cfRule type="expression" dxfId="32" priority="1">
      <formula>$J$6="○"</formula>
    </cfRule>
  </conditionalFormatting>
  <dataValidations count="2">
    <dataValidation imeMode="halfAlpha" allowBlank="1" showInputMessage="1" showErrorMessage="1" sqref="M15 V13:AK16 M13 O13 O15"/>
    <dataValidation type="list" allowBlank="1" showInputMessage="1" showErrorMessage="1" sqref="J5">
      <formula1>"○"</formula1>
    </dataValidation>
  </dataValidations>
  <printOptions horizontalCentered="1" verticalCentered="1"/>
  <pageMargins left="0.25" right="0.25" top="0.75" bottom="0.75" header="0.3" footer="0.3"/>
  <pageSetup paperSize="9" scale="30"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17</xdr:col>
                    <xdr:colOff>304800</xdr:colOff>
                    <xdr:row>37</xdr:row>
                    <xdr:rowOff>390525</xdr:rowOff>
                  </from>
                  <to>
                    <xdr:col>17</xdr:col>
                    <xdr:colOff>676275</xdr:colOff>
                    <xdr:row>39</xdr:row>
                    <xdr:rowOff>66675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17</xdr:col>
                    <xdr:colOff>295275</xdr:colOff>
                    <xdr:row>39</xdr:row>
                    <xdr:rowOff>428625</xdr:rowOff>
                  </from>
                  <to>
                    <xdr:col>17</xdr:col>
                    <xdr:colOff>676275</xdr:colOff>
                    <xdr:row>41</xdr:row>
                    <xdr:rowOff>66675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17</xdr:col>
                    <xdr:colOff>295275</xdr:colOff>
                    <xdr:row>39</xdr:row>
                    <xdr:rowOff>428625</xdr:rowOff>
                  </from>
                  <to>
                    <xdr:col>17</xdr:col>
                    <xdr:colOff>676275</xdr:colOff>
                    <xdr:row>41</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3" operator="containsText" id="{490D6970-76CB-459F-A967-B8DE81607CDF}">
            <xm:f>NOT(ISERROR(SEARCH($J$6="○",AK14)))</xm:f>
            <xm:f>$J$6="○"</xm:f>
            <x14:dxf>
              <fill>
                <patternFill>
                  <bgColor rgb="FFFF0000"/>
                </patternFill>
              </fill>
            </x14:dxf>
          </x14:cfRule>
          <x14:cfRule type="containsText" priority="14" operator="containsText" id="{DF205644-2A51-4DD8-AF66-3E9B42F934E9}">
            <xm:f>NOT(ISERROR(SEARCH($J$6="○",AK14)))</xm:f>
            <xm:f>$J$6="○"</xm:f>
            <x14:dxf>
              <fill>
                <patternFill>
                  <bgColor rgb="FFFFC7CE"/>
                </patternFill>
              </fill>
            </x14:dxf>
          </x14:cfRule>
          <x14:cfRule type="containsText" priority="15" operator="containsText" id="{A6423051-6F52-4C29-9FFE-729634A81B96}">
            <xm:f>NOT(ISERROR(SEARCH($J$6="〇",AK14)))</xm:f>
            <xm:f>$J$6="〇"</xm:f>
            <x14:dxf>
              <border>
                <left style="thin">
                  <color rgb="FF9C0006"/>
                </left>
                <right style="thin">
                  <color rgb="FF9C0006"/>
                </right>
                <top style="thin">
                  <color rgb="FF9C0006"/>
                </top>
                <bottom style="thin">
                  <color rgb="FF9C0006"/>
                </bottom>
              </border>
            </x14:dxf>
          </x14:cfRule>
          <xm:sqref>AK14 AK16</xm:sqref>
        </x14:conditionalFormatting>
        <x14:conditionalFormatting xmlns:xm="http://schemas.microsoft.com/office/excel/2006/main">
          <x14:cfRule type="containsText" priority="11" operator="containsText" id="{F0787B2B-0786-42BD-9BF3-419E4B8C6186}">
            <xm:f>NOT(ISERROR(SEARCH($J$5,B5)))</xm:f>
            <xm:f>$J$5</xm:f>
            <x14:dxf>
              <fill>
                <patternFill>
                  <bgColor theme="0"/>
                </patternFill>
              </fill>
            </x14:dxf>
          </x14:cfRule>
          <xm:sqref>B5:I5</xm:sqref>
        </x14:conditionalFormatting>
        <x14:conditionalFormatting xmlns:xm="http://schemas.microsoft.com/office/excel/2006/main">
          <x14:cfRule type="containsText" priority="6" operator="containsText" id="{6D62801C-A42C-4496-BD96-74DC3E27BB62}">
            <xm:f>NOT(ISERROR(SEARCH($J$6="○",AK13)))</xm:f>
            <xm:f>$J$6="○"</xm:f>
            <x14:dxf>
              <fill>
                <patternFill>
                  <bgColor rgb="FFFF0000"/>
                </patternFill>
              </fill>
            </x14:dxf>
          </x14:cfRule>
          <x14:cfRule type="containsText" priority="7" operator="containsText" id="{1E2B8441-DE8E-416E-AB4F-F07F74DD1839}">
            <xm:f>NOT(ISERROR(SEARCH($J$6="○",AK13)))</xm:f>
            <xm:f>$J$6="○"</xm:f>
            <x14:dxf>
              <fill>
                <patternFill>
                  <bgColor rgb="FFFFC7CE"/>
                </patternFill>
              </fill>
            </x14:dxf>
          </x14:cfRule>
          <x14:cfRule type="containsText" priority="8" operator="containsText" id="{BEA790C5-14E6-461A-91CB-E7AC810FC1D0}">
            <xm:f>NOT(ISERROR(SEARCH($J$6="〇",AK13)))</xm:f>
            <xm:f>$J$6="〇"</xm:f>
            <x14:dxf>
              <border>
                <left style="thin">
                  <color rgb="FF9C0006"/>
                </left>
                <right style="thin">
                  <color rgb="FF9C0006"/>
                </right>
                <top style="thin">
                  <color rgb="FF9C0006"/>
                </top>
                <bottom style="thin">
                  <color rgb="FF9C0006"/>
                </bottom>
              </border>
            </x14:dxf>
          </x14:cfRule>
          <xm:sqref>AK13</xm:sqref>
        </x14:conditionalFormatting>
        <x14:conditionalFormatting xmlns:xm="http://schemas.microsoft.com/office/excel/2006/main">
          <x14:cfRule type="containsText" priority="2" operator="containsText" id="{658E069F-8A7B-405F-A4FB-A5175232BD14}">
            <xm:f>NOT(ISERROR(SEARCH($J$6="○",AK15)))</xm:f>
            <xm:f>$J$6="○"</xm:f>
            <x14:dxf>
              <fill>
                <patternFill>
                  <bgColor rgb="FFFF0000"/>
                </patternFill>
              </fill>
            </x14:dxf>
          </x14:cfRule>
          <x14:cfRule type="containsText" priority="3" operator="containsText" id="{4E01B8BF-93A1-4321-99D1-867F4535D1D0}">
            <xm:f>NOT(ISERROR(SEARCH($J$6="○",AK15)))</xm:f>
            <xm:f>$J$6="○"</xm:f>
            <x14:dxf>
              <fill>
                <patternFill>
                  <bgColor rgb="FFFFC7CE"/>
                </patternFill>
              </fill>
            </x14:dxf>
          </x14:cfRule>
          <x14:cfRule type="containsText" priority="4" operator="containsText" id="{F3077A9F-2AA1-4728-ABC2-090C16E9DB61}">
            <xm:f>NOT(ISERROR(SEARCH($J$6="〇",AK15)))</xm:f>
            <xm:f>$J$6="〇"</xm:f>
            <x14:dxf>
              <border>
                <left style="thin">
                  <color rgb="FF9C0006"/>
                </left>
                <right style="thin">
                  <color rgb="FF9C0006"/>
                </right>
                <top style="thin">
                  <color rgb="FF9C0006"/>
                </top>
                <bottom style="thin">
                  <color rgb="FF9C0006"/>
                </bottom>
              </border>
            </x14:dxf>
          </x14:cfRule>
          <xm:sqref>AK15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'「費用の概要、積算内訳」記載例'!$C$4:$C$19</xm:f>
          </x14:formula1>
          <xm:sqref>B32:D36</xm:sqref>
        </x14:dataValidation>
        <x14:dataValidation type="list" allowBlank="1" showInputMessage="1" showErrorMessage="1">
          <x14:formula1>
            <xm:f>【非表示】基準額!$C$4:$C$38</xm:f>
          </x14:formula1>
          <xm:sqref>H13 H15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BJ56"/>
  <sheetViews>
    <sheetView view="pageBreakPreview" zoomScale="80" zoomScaleNormal="85" zoomScaleSheetLayoutView="80" workbookViewId="0">
      <selection activeCell="K12" sqref="K12:L12"/>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7" style="5" customWidth="1"/>
    <col min="12" max="12" width="14.75" style="5" customWidth="1"/>
    <col min="13" max="14" width="10.625" style="5" customWidth="1"/>
    <col min="15" max="15" width="7.125" style="5" customWidth="1"/>
    <col min="16" max="16" width="14.125" style="5" customWidth="1"/>
    <col min="17" max="19" width="10.625" style="5" customWidth="1"/>
    <col min="20" max="21" width="10.625" style="4" customWidth="1"/>
    <col min="22" max="37" width="9.625" style="5" customWidth="1"/>
    <col min="38" max="42" width="8.25" style="5" customWidth="1"/>
    <col min="43" max="43" width="6.625" style="5" customWidth="1"/>
    <col min="44" max="46" width="6.375" style="5" customWidth="1"/>
    <col min="47" max="55" width="9" style="5"/>
    <col min="56" max="56" width="9" style="5" customWidth="1"/>
    <col min="57" max="16384" width="9" style="5"/>
  </cols>
  <sheetData>
    <row r="1" spans="1:44" s="18" customFormat="1" ht="42" customHeight="1">
      <c r="A1" s="17" t="s">
        <v>177</v>
      </c>
      <c r="B1" s="17"/>
      <c r="C1" s="17"/>
      <c r="D1" s="17"/>
      <c r="E1" s="17"/>
      <c r="F1" s="17"/>
      <c r="G1" s="17"/>
      <c r="H1" s="17"/>
      <c r="I1" s="17"/>
      <c r="J1" s="17"/>
      <c r="K1" s="17"/>
      <c r="L1" s="17"/>
      <c r="M1" s="17"/>
      <c r="N1" s="17"/>
      <c r="O1" s="17"/>
      <c r="P1" s="17"/>
      <c r="Q1" s="17"/>
      <c r="R1" s="17"/>
      <c r="S1" s="17"/>
      <c r="T1" s="17"/>
      <c r="U1" s="17"/>
      <c r="V1" s="17"/>
    </row>
    <row r="2" spans="1:44" s="18" customFormat="1" ht="18" customHeight="1">
      <c r="A2" s="17"/>
      <c r="B2" s="17"/>
      <c r="C2" s="17"/>
      <c r="D2" s="17"/>
      <c r="E2" s="17"/>
      <c r="F2" s="17"/>
      <c r="G2" s="17"/>
      <c r="H2" s="17"/>
      <c r="I2" s="17"/>
      <c r="J2" s="17"/>
      <c r="K2" s="17"/>
      <c r="L2" s="17"/>
      <c r="M2" s="17"/>
      <c r="N2" s="17"/>
      <c r="O2" s="17"/>
      <c r="P2" s="17"/>
      <c r="Q2" s="17"/>
      <c r="R2" s="17"/>
      <c r="S2" s="17"/>
      <c r="T2" s="17"/>
      <c r="U2" s="17"/>
      <c r="V2" s="17"/>
    </row>
    <row r="3" spans="1:44" s="1" customFormat="1" ht="27.75" customHeight="1">
      <c r="A3" s="88" t="s">
        <v>182</v>
      </c>
      <c r="B3" s="87"/>
      <c r="C3" s="87"/>
      <c r="D3" s="87"/>
      <c r="E3" s="87"/>
      <c r="F3" s="87"/>
      <c r="G3" s="87"/>
      <c r="H3" s="11"/>
      <c r="I3" s="92" t="s">
        <v>188</v>
      </c>
      <c r="J3" s="93"/>
      <c r="K3" s="93"/>
      <c r="L3" s="93"/>
      <c r="M3" s="93"/>
      <c r="N3" s="93"/>
      <c r="O3" s="93"/>
      <c r="P3" s="93"/>
      <c r="Q3" s="6"/>
      <c r="T3" s="18"/>
      <c r="U3" s="18"/>
      <c r="V3" s="18"/>
      <c r="W3" s="18"/>
      <c r="X3" s="18"/>
      <c r="Y3" s="18"/>
      <c r="Z3" s="18"/>
      <c r="AA3" s="18"/>
      <c r="AB3" s="18"/>
      <c r="AC3" s="18"/>
      <c r="AD3" s="18"/>
      <c r="AE3" s="18"/>
      <c r="AF3" s="18"/>
      <c r="AG3" s="18"/>
      <c r="AH3" s="18"/>
      <c r="AI3" s="18"/>
      <c r="AJ3" s="18"/>
      <c r="AK3" s="18"/>
    </row>
    <row r="4" spans="1:44"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c r="AK4" s="18"/>
    </row>
    <row r="5" spans="1:44" s="1" customFormat="1" ht="27.75" customHeight="1">
      <c r="A5" s="11"/>
      <c r="B5" s="285" t="s">
        <v>181</v>
      </c>
      <c r="C5" s="286"/>
      <c r="D5" s="286"/>
      <c r="E5" s="286"/>
      <c r="F5" s="286"/>
      <c r="G5" s="286"/>
      <c r="H5" s="286"/>
      <c r="I5" s="287"/>
      <c r="J5" s="94"/>
      <c r="L5" s="288" t="s">
        <v>202</v>
      </c>
      <c r="M5" s="289"/>
      <c r="N5" s="118"/>
      <c r="O5" s="119"/>
      <c r="P5" s="119"/>
      <c r="Q5" s="120"/>
      <c r="R5" s="1" t="s">
        <v>203</v>
      </c>
      <c r="T5" s="18"/>
      <c r="U5" s="18"/>
      <c r="V5" s="18"/>
      <c r="W5" s="18"/>
      <c r="X5" s="18"/>
      <c r="Y5" s="18"/>
      <c r="Z5" s="18"/>
      <c r="AA5" s="18"/>
      <c r="AB5" s="18"/>
      <c r="AC5" s="18"/>
      <c r="AD5" s="18"/>
      <c r="AE5" s="18"/>
      <c r="AF5" s="18"/>
      <c r="AG5" s="18"/>
      <c r="AH5" s="18"/>
      <c r="AI5" s="18"/>
      <c r="AJ5" s="18"/>
      <c r="AK5" s="18"/>
    </row>
    <row r="6" spans="1:44" s="1" customFormat="1" ht="27.75" customHeight="1">
      <c r="A6" s="11"/>
      <c r="B6" s="169"/>
      <c r="C6" s="169"/>
      <c r="D6" s="169"/>
      <c r="E6" s="169"/>
      <c r="F6" s="169"/>
      <c r="G6" s="169"/>
      <c r="H6" s="169"/>
      <c r="I6" s="169"/>
      <c r="J6" s="168"/>
      <c r="L6" s="288" t="s">
        <v>63</v>
      </c>
      <c r="M6" s="289"/>
      <c r="N6" s="118"/>
      <c r="O6" s="119"/>
      <c r="P6" s="119"/>
      <c r="Q6" s="120"/>
      <c r="T6" s="18"/>
      <c r="U6" s="18"/>
      <c r="V6" s="18"/>
      <c r="W6" s="18"/>
      <c r="X6" s="18"/>
      <c r="Y6" s="18"/>
      <c r="Z6" s="18"/>
      <c r="AA6" s="18"/>
      <c r="AB6" s="18"/>
      <c r="AC6" s="18"/>
      <c r="AD6" s="18"/>
      <c r="AE6" s="18"/>
      <c r="AF6" s="18"/>
      <c r="AG6" s="18"/>
      <c r="AH6" s="18"/>
      <c r="AI6" s="18"/>
      <c r="AJ6" s="18"/>
      <c r="AK6" s="18"/>
    </row>
    <row r="7" spans="1:44" s="1" customFormat="1" ht="18" customHeight="1"/>
    <row r="8" spans="1:44" s="1" customFormat="1" ht="18" customHeight="1"/>
    <row r="9" spans="1:44" s="1" customFormat="1" ht="32.25" customHeight="1" thickBot="1">
      <c r="A9" s="11" t="s">
        <v>80</v>
      </c>
      <c r="Q9" s="13"/>
      <c r="S9" s="2"/>
      <c r="T9" s="3"/>
      <c r="U9" s="3"/>
      <c r="AJ9" s="8"/>
      <c r="AK9" s="8"/>
      <c r="AL9" s="8"/>
    </row>
    <row r="10" spans="1:44" s="1" customFormat="1" ht="20.25" customHeight="1">
      <c r="E10" s="290" t="s">
        <v>10</v>
      </c>
      <c r="F10" s="291"/>
      <c r="G10" s="291"/>
      <c r="H10" s="291"/>
      <c r="I10" s="291"/>
      <c r="J10" s="291"/>
      <c r="K10" s="291"/>
      <c r="L10" s="291"/>
      <c r="M10" s="291"/>
      <c r="N10" s="291"/>
      <c r="O10" s="291"/>
      <c r="P10" s="291"/>
      <c r="Q10" s="291"/>
      <c r="R10" s="291"/>
      <c r="S10" s="291"/>
      <c r="T10" s="292"/>
      <c r="U10" s="308" t="s">
        <v>83</v>
      </c>
      <c r="V10" s="309"/>
      <c r="W10" s="309"/>
      <c r="X10" s="309"/>
      <c r="Y10" s="309"/>
      <c r="Z10" s="309"/>
      <c r="AA10" s="309"/>
      <c r="AB10" s="309"/>
      <c r="AC10" s="309"/>
      <c r="AD10" s="309"/>
      <c r="AE10" s="309"/>
      <c r="AF10" s="309"/>
      <c r="AG10" s="309"/>
      <c r="AH10" s="309"/>
      <c r="AI10" s="309"/>
      <c r="AJ10" s="310"/>
      <c r="AK10" s="170"/>
      <c r="AL10" s="8"/>
      <c r="AM10" s="8"/>
      <c r="AN10" s="10"/>
      <c r="AO10" s="10"/>
      <c r="AP10" s="10"/>
      <c r="AQ10" s="10"/>
      <c r="AR10" s="10"/>
    </row>
    <row r="11" spans="1:44" s="1" customFormat="1" ht="24" customHeight="1" thickBot="1">
      <c r="D11" s="7"/>
      <c r="E11" s="293"/>
      <c r="F11" s="294"/>
      <c r="G11" s="294"/>
      <c r="H11" s="294"/>
      <c r="I11" s="294"/>
      <c r="J11" s="294"/>
      <c r="K11" s="294"/>
      <c r="L11" s="294"/>
      <c r="M11" s="294"/>
      <c r="N11" s="294"/>
      <c r="O11" s="294"/>
      <c r="P11" s="294"/>
      <c r="Q11" s="294"/>
      <c r="R11" s="294"/>
      <c r="S11" s="294"/>
      <c r="T11" s="295"/>
      <c r="U11" s="358" t="s">
        <v>11</v>
      </c>
      <c r="V11" s="312"/>
      <c r="W11" s="312"/>
      <c r="X11" s="312"/>
      <c r="Y11" s="312"/>
      <c r="Z11" s="312"/>
      <c r="AA11" s="312"/>
      <c r="AB11" s="312"/>
      <c r="AC11" s="312"/>
      <c r="AD11" s="312"/>
      <c r="AE11" s="312"/>
      <c r="AF11" s="312"/>
      <c r="AG11" s="312"/>
      <c r="AH11" s="312"/>
      <c r="AI11" s="312"/>
      <c r="AJ11" s="313"/>
      <c r="AK11" s="170"/>
      <c r="AL11" s="8"/>
      <c r="AM11" s="8"/>
    </row>
    <row r="12" spans="1:44" s="1" customFormat="1" ht="105.75" customHeight="1">
      <c r="E12" s="268" t="s">
        <v>1</v>
      </c>
      <c r="F12" s="269"/>
      <c r="G12" s="269"/>
      <c r="H12" s="272" t="s">
        <v>0</v>
      </c>
      <c r="I12" s="272"/>
      <c r="J12" s="272"/>
      <c r="K12" s="270" t="s">
        <v>204</v>
      </c>
      <c r="L12" s="271"/>
      <c r="M12" s="270" t="s">
        <v>64</v>
      </c>
      <c r="N12" s="271"/>
      <c r="O12" s="270" t="s">
        <v>102</v>
      </c>
      <c r="P12" s="271"/>
      <c r="Q12" s="298" t="s">
        <v>65</v>
      </c>
      <c r="R12" s="299"/>
      <c r="S12" s="296" t="s">
        <v>66</v>
      </c>
      <c r="T12" s="355"/>
      <c r="U12" s="187"/>
      <c r="V12" s="122" t="s">
        <v>2</v>
      </c>
      <c r="W12" s="89" t="s">
        <v>3</v>
      </c>
      <c r="X12" s="89" t="s">
        <v>4</v>
      </c>
      <c r="Y12" s="89" t="s">
        <v>58</v>
      </c>
      <c r="Z12" s="89" t="s">
        <v>59</v>
      </c>
      <c r="AA12" s="89" t="s">
        <v>60</v>
      </c>
      <c r="AB12" s="89" t="s">
        <v>183</v>
      </c>
      <c r="AC12" s="89" t="s">
        <v>6</v>
      </c>
      <c r="AD12" s="89" t="s">
        <v>61</v>
      </c>
      <c r="AE12" s="90" t="s">
        <v>13</v>
      </c>
      <c r="AF12" s="90" t="s">
        <v>50</v>
      </c>
      <c r="AG12" s="90" t="s">
        <v>185</v>
      </c>
      <c r="AH12" s="90" t="s">
        <v>52</v>
      </c>
      <c r="AI12" s="90" t="s">
        <v>184</v>
      </c>
      <c r="AJ12" s="90" t="s">
        <v>184</v>
      </c>
      <c r="AK12" s="171"/>
      <c r="AL12" s="8"/>
      <c r="AM12" s="8"/>
    </row>
    <row r="13" spans="1:44" s="1" customFormat="1" ht="37.5" customHeight="1">
      <c r="B13" s="314" t="s">
        <v>85</v>
      </c>
      <c r="C13" s="314"/>
      <c r="D13" s="315"/>
      <c r="E13" s="316"/>
      <c r="F13" s="317"/>
      <c r="G13" s="318"/>
      <c r="H13" s="322"/>
      <c r="I13" s="323"/>
      <c r="J13" s="324"/>
      <c r="K13" s="328"/>
      <c r="L13" s="318"/>
      <c r="M13" s="330" t="e">
        <f>VLOOKUP(H13,【非表示】基準額!C4:D38,2,FALSE)*K13</f>
        <v>#N/A</v>
      </c>
      <c r="N13" s="331"/>
      <c r="O13" s="347"/>
      <c r="P13" s="348"/>
      <c r="Q13" s="277">
        <f>SUM(V13:AJ14)</f>
        <v>0</v>
      </c>
      <c r="R13" s="278"/>
      <c r="S13" s="281" t="e">
        <f>Q13-MAX(M13:P14)</f>
        <v>#N/A</v>
      </c>
      <c r="T13" s="356"/>
      <c r="U13" s="189" t="s">
        <v>241</v>
      </c>
      <c r="V13" s="190"/>
      <c r="W13" s="55"/>
      <c r="X13" s="55"/>
      <c r="Y13" s="55"/>
      <c r="Z13" s="55"/>
      <c r="AA13" s="55"/>
      <c r="AB13" s="55"/>
      <c r="AC13" s="55"/>
      <c r="AD13" s="55"/>
      <c r="AE13" s="55"/>
      <c r="AF13" s="55"/>
      <c r="AG13" s="55"/>
      <c r="AH13" s="55"/>
      <c r="AI13" s="55"/>
      <c r="AJ13" s="55"/>
      <c r="AK13" s="172"/>
      <c r="AL13" s="8"/>
      <c r="AM13" s="8"/>
    </row>
    <row r="14" spans="1:44" s="1" customFormat="1" ht="37.5" customHeight="1">
      <c r="B14" s="314"/>
      <c r="C14" s="314"/>
      <c r="D14" s="315"/>
      <c r="E14" s="338"/>
      <c r="F14" s="339"/>
      <c r="G14" s="340"/>
      <c r="H14" s="341"/>
      <c r="I14" s="342"/>
      <c r="J14" s="343"/>
      <c r="K14" s="344"/>
      <c r="L14" s="340"/>
      <c r="M14" s="345"/>
      <c r="N14" s="346"/>
      <c r="O14" s="349"/>
      <c r="P14" s="350"/>
      <c r="Q14" s="279"/>
      <c r="R14" s="280"/>
      <c r="S14" s="283"/>
      <c r="T14" s="357"/>
      <c r="U14" s="189" t="s">
        <v>242</v>
      </c>
      <c r="V14" s="190"/>
      <c r="W14" s="55"/>
      <c r="X14" s="55"/>
      <c r="Y14" s="55"/>
      <c r="Z14" s="55"/>
      <c r="AA14" s="55"/>
      <c r="AB14" s="55"/>
      <c r="AC14" s="55"/>
      <c r="AD14" s="55"/>
      <c r="AE14" s="55"/>
      <c r="AF14" s="55"/>
      <c r="AG14" s="55"/>
      <c r="AH14" s="55"/>
      <c r="AI14" s="55"/>
      <c r="AJ14" s="55"/>
      <c r="AK14" s="172"/>
      <c r="AL14" s="8"/>
      <c r="AM14" s="8"/>
    </row>
    <row r="15" spans="1:44" s="1" customFormat="1" ht="37.5" customHeight="1">
      <c r="B15" s="314" t="s">
        <v>86</v>
      </c>
      <c r="C15" s="314"/>
      <c r="D15" s="315"/>
      <c r="E15" s="316"/>
      <c r="F15" s="317"/>
      <c r="G15" s="318"/>
      <c r="H15" s="322"/>
      <c r="I15" s="323"/>
      <c r="J15" s="324"/>
      <c r="K15" s="328"/>
      <c r="L15" s="318"/>
      <c r="M15" s="330" t="e">
        <f>VLOOKUP(H15,【非表示】基準額!C4:D38,2,FALSE)*K15</f>
        <v>#N/A</v>
      </c>
      <c r="N15" s="331"/>
      <c r="O15" s="351"/>
      <c r="P15" s="352"/>
      <c r="Q15" s="300">
        <f>O15+S15</f>
        <v>0</v>
      </c>
      <c r="R15" s="301"/>
      <c r="S15" s="304">
        <f>SUM(V15:AJ16)</f>
        <v>0</v>
      </c>
      <c r="T15" s="305"/>
      <c r="U15" s="189" t="s">
        <v>241</v>
      </c>
      <c r="V15" s="190"/>
      <c r="W15" s="55"/>
      <c r="X15" s="55"/>
      <c r="Y15" s="55"/>
      <c r="Z15" s="55"/>
      <c r="AA15" s="55"/>
      <c r="AB15" s="55"/>
      <c r="AC15" s="55"/>
      <c r="AD15" s="55"/>
      <c r="AE15" s="55"/>
      <c r="AF15" s="55"/>
      <c r="AG15" s="55"/>
      <c r="AH15" s="55"/>
      <c r="AI15" s="55"/>
      <c r="AJ15" s="56"/>
      <c r="AK15" s="172"/>
      <c r="AL15" s="8"/>
      <c r="AM15" s="8"/>
    </row>
    <row r="16" spans="1:44" s="1" customFormat="1" ht="37.5" customHeight="1" thickBot="1">
      <c r="B16" s="314"/>
      <c r="C16" s="314"/>
      <c r="D16" s="315"/>
      <c r="E16" s="319"/>
      <c r="F16" s="320"/>
      <c r="G16" s="321"/>
      <c r="H16" s="325"/>
      <c r="I16" s="326"/>
      <c r="J16" s="327"/>
      <c r="K16" s="329"/>
      <c r="L16" s="321"/>
      <c r="M16" s="332"/>
      <c r="N16" s="333"/>
      <c r="O16" s="353"/>
      <c r="P16" s="354"/>
      <c r="Q16" s="302"/>
      <c r="R16" s="303"/>
      <c r="S16" s="306"/>
      <c r="T16" s="307"/>
      <c r="U16" s="195" t="s">
        <v>242</v>
      </c>
      <c r="V16" s="196"/>
      <c r="W16" s="58"/>
      <c r="X16" s="58"/>
      <c r="Y16" s="58"/>
      <c r="Z16" s="58"/>
      <c r="AA16" s="58"/>
      <c r="AB16" s="58"/>
      <c r="AC16" s="58"/>
      <c r="AD16" s="58"/>
      <c r="AE16" s="58"/>
      <c r="AF16" s="58"/>
      <c r="AG16" s="58"/>
      <c r="AH16" s="58"/>
      <c r="AI16" s="58"/>
      <c r="AJ16" s="58"/>
      <c r="AK16" s="172"/>
      <c r="AL16" s="8"/>
      <c r="AM16" s="8"/>
    </row>
    <row r="17" spans="1:62" ht="21" customHeight="1">
      <c r="A17" s="1"/>
      <c r="B17" s="110"/>
      <c r="C17" s="110"/>
      <c r="D17" s="110"/>
      <c r="E17" s="6"/>
      <c r="F17" s="6"/>
      <c r="G17" s="6"/>
      <c r="H17" s="6"/>
      <c r="I17" s="6"/>
      <c r="J17" s="146"/>
      <c r="K17" s="146"/>
      <c r="L17" s="146"/>
      <c r="M17" s="146"/>
      <c r="N17" s="146"/>
      <c r="O17" s="146"/>
      <c r="P17" s="146"/>
      <c r="Q17" s="146"/>
      <c r="R17" s="6"/>
      <c r="S17" s="6"/>
      <c r="AJ17" s="8"/>
      <c r="AK17" s="8"/>
      <c r="AL17" s="8"/>
    </row>
    <row r="18" spans="1:62" ht="32.25" customHeight="1" thickBot="1">
      <c r="A18" s="11" t="s">
        <v>82</v>
      </c>
      <c r="N18" s="82"/>
      <c r="O18" s="82"/>
      <c r="W18" s="8"/>
      <c r="X18" s="8"/>
      <c r="Y18" s="8"/>
      <c r="Z18" s="8"/>
      <c r="AA18" s="8"/>
      <c r="AB18" s="8"/>
      <c r="AC18" s="8"/>
      <c r="AD18" s="8"/>
      <c r="AE18" s="8"/>
      <c r="AF18" s="8"/>
      <c r="AG18" s="8"/>
      <c r="AH18" s="8"/>
      <c r="AI18" s="8"/>
      <c r="AL18" s="8"/>
      <c r="AM18" s="8"/>
      <c r="AN18" s="8"/>
      <c r="AO18" s="8"/>
      <c r="AP18" s="8"/>
      <c r="AQ18" s="8"/>
    </row>
    <row r="19" spans="1:62" ht="24" customHeight="1">
      <c r="A19" s="11"/>
      <c r="B19" s="236" t="s">
        <v>192</v>
      </c>
      <c r="C19" s="236"/>
      <c r="D19" s="236"/>
      <c r="E19" s="237"/>
      <c r="F19" s="238" t="s">
        <v>179</v>
      </c>
      <c r="G19" s="239"/>
      <c r="H19" s="113" t="s">
        <v>200</v>
      </c>
      <c r="I19" s="114" t="s">
        <v>197</v>
      </c>
      <c r="J19" s="115"/>
      <c r="K19" s="198" t="s">
        <v>243</v>
      </c>
      <c r="L19" s="199"/>
      <c r="M19" s="199"/>
      <c r="N19" s="199"/>
      <c r="O19" s="199"/>
      <c r="P19" s="199"/>
      <c r="Q19" s="200"/>
      <c r="R19" s="201"/>
      <c r="S19" s="210"/>
      <c r="T19" s="275" t="s">
        <v>180</v>
      </c>
      <c r="U19" s="276"/>
      <c r="V19" s="113" t="s">
        <v>198</v>
      </c>
      <c r="W19" s="114" t="s">
        <v>199</v>
      </c>
      <c r="X19" s="7"/>
      <c r="Y19" s="211" t="s">
        <v>257</v>
      </c>
      <c r="Z19" s="212"/>
      <c r="AA19" s="212"/>
      <c r="AB19" s="212"/>
      <c r="AC19" s="212"/>
      <c r="AD19" s="212"/>
      <c r="AE19" s="200"/>
      <c r="AF19" s="200"/>
      <c r="AG19" s="201"/>
      <c r="AH19" s="210"/>
      <c r="AI19" s="227" t="s">
        <v>178</v>
      </c>
      <c r="AJ19" s="228"/>
      <c r="AK19" s="228"/>
      <c r="AL19" s="228"/>
      <c r="AM19" s="228"/>
      <c r="AN19" s="228"/>
      <c r="AO19" s="228"/>
      <c r="AP19" s="228"/>
      <c r="AQ19" s="228"/>
      <c r="AR19" s="229"/>
      <c r="AX19" s="8"/>
      <c r="AY19" s="8"/>
      <c r="AZ19" s="8"/>
      <c r="BA19" s="8"/>
      <c r="BB19" s="8"/>
      <c r="BE19" s="8"/>
      <c r="BF19" s="8"/>
      <c r="BG19" s="8"/>
      <c r="BH19" s="8"/>
      <c r="BI19" s="8"/>
      <c r="BJ19" s="8"/>
    </row>
    <row r="20" spans="1:62" ht="24" customHeight="1">
      <c r="A20" s="12"/>
      <c r="B20" s="240" t="s">
        <v>193</v>
      </c>
      <c r="C20" s="241"/>
      <c r="D20" s="273" t="s">
        <v>55</v>
      </c>
      <c r="E20" s="274"/>
      <c r="F20" s="60"/>
      <c r="G20" s="116" t="s">
        <v>67</v>
      </c>
      <c r="H20" s="83"/>
      <c r="I20" s="84"/>
      <c r="K20" s="202" t="s">
        <v>244</v>
      </c>
      <c r="R20" s="203"/>
      <c r="S20" s="12"/>
      <c r="T20" s="60"/>
      <c r="U20" s="116" t="s">
        <v>67</v>
      </c>
      <c r="V20" s="83"/>
      <c r="W20" s="84"/>
      <c r="Y20" s="202" t="s">
        <v>244</v>
      </c>
      <c r="Z20" s="12"/>
      <c r="AA20" s="12"/>
      <c r="AB20" s="12"/>
      <c r="AC20" s="12"/>
      <c r="AD20" s="12"/>
      <c r="AE20" s="12"/>
      <c r="AF20" s="12"/>
      <c r="AG20" s="203"/>
      <c r="AH20" s="12"/>
      <c r="AI20" s="243"/>
      <c r="AJ20" s="244"/>
      <c r="AK20" s="244"/>
      <c r="AL20" s="244"/>
      <c r="AM20" s="244"/>
      <c r="AN20" s="244"/>
      <c r="AO20" s="244"/>
      <c r="AP20" s="244"/>
      <c r="AQ20" s="244"/>
      <c r="AR20" s="245"/>
      <c r="AX20" s="8"/>
      <c r="AY20" s="8"/>
      <c r="AZ20" s="8"/>
      <c r="BA20" s="8"/>
      <c r="BB20" s="8"/>
      <c r="BE20" s="8"/>
      <c r="BF20" s="8"/>
      <c r="BG20" s="8"/>
    </row>
    <row r="21" spans="1:62" ht="24" customHeight="1">
      <c r="A21" s="12"/>
      <c r="B21" s="242"/>
      <c r="C21" s="242"/>
      <c r="D21" s="260" t="s">
        <v>56</v>
      </c>
      <c r="E21" s="261"/>
      <c r="F21" s="60"/>
      <c r="G21" s="116" t="s">
        <v>67</v>
      </c>
      <c r="H21" s="83"/>
      <c r="I21" s="84"/>
      <c r="K21" s="202"/>
      <c r="L21" s="204"/>
      <c r="M21" s="5" t="s">
        <v>245</v>
      </c>
      <c r="N21" s="5" t="s">
        <v>246</v>
      </c>
      <c r="R21" s="203"/>
      <c r="S21" s="12"/>
      <c r="T21" s="60"/>
      <c r="U21" s="116" t="s">
        <v>67</v>
      </c>
      <c r="V21" s="83"/>
      <c r="W21" s="84"/>
      <c r="Y21" s="202"/>
      <c r="Z21" s="213"/>
      <c r="AA21" s="12" t="s">
        <v>245</v>
      </c>
      <c r="AB21" s="12" t="s">
        <v>246</v>
      </c>
      <c r="AC21" s="12"/>
      <c r="AD21" s="12"/>
      <c r="AE21" s="12"/>
      <c r="AF21" s="12"/>
      <c r="AG21" s="203"/>
      <c r="AH21" s="12"/>
      <c r="AI21" s="243"/>
      <c r="AJ21" s="244"/>
      <c r="AK21" s="244"/>
      <c r="AL21" s="244"/>
      <c r="AM21" s="244"/>
      <c r="AN21" s="244"/>
      <c r="AO21" s="244"/>
      <c r="AP21" s="244"/>
      <c r="AQ21" s="244"/>
      <c r="AR21" s="245"/>
      <c r="AX21" s="8"/>
      <c r="AY21" s="8"/>
      <c r="AZ21" s="8"/>
      <c r="BA21" s="8"/>
      <c r="BB21" s="8"/>
      <c r="BE21" s="8"/>
      <c r="BF21" s="8"/>
      <c r="BG21" s="8"/>
    </row>
    <row r="22" spans="1:62" ht="24" customHeight="1">
      <c r="A22" s="12"/>
      <c r="B22" s="259" t="s">
        <v>230</v>
      </c>
      <c r="C22" s="242"/>
      <c r="D22" s="260" t="s">
        <v>55</v>
      </c>
      <c r="E22" s="261"/>
      <c r="F22" s="60"/>
      <c r="G22" s="116" t="s">
        <v>67</v>
      </c>
      <c r="H22" s="83"/>
      <c r="I22" s="84"/>
      <c r="K22" s="202"/>
      <c r="R22" s="203"/>
      <c r="S22" s="12"/>
      <c r="T22" s="60"/>
      <c r="U22" s="116" t="s">
        <v>67</v>
      </c>
      <c r="V22" s="83"/>
      <c r="W22" s="84"/>
      <c r="Y22" s="202"/>
      <c r="Z22" s="12"/>
      <c r="AA22" s="12"/>
      <c r="AB22" s="12"/>
      <c r="AC22" s="12"/>
      <c r="AD22" s="12"/>
      <c r="AE22" s="12"/>
      <c r="AF22" s="12"/>
      <c r="AG22" s="203"/>
      <c r="AH22" s="12"/>
      <c r="AI22" s="243"/>
      <c r="AJ22" s="244"/>
      <c r="AK22" s="244"/>
      <c r="AL22" s="244"/>
      <c r="AM22" s="244"/>
      <c r="AN22" s="244"/>
      <c r="AO22" s="244"/>
      <c r="AP22" s="244"/>
      <c r="AQ22" s="244"/>
      <c r="AR22" s="245"/>
      <c r="AX22" s="8"/>
      <c r="AY22" s="8"/>
      <c r="AZ22" s="8"/>
      <c r="BA22" s="8"/>
      <c r="BB22" s="8"/>
      <c r="BC22" s="8"/>
      <c r="BD22" s="8"/>
      <c r="BE22" s="8"/>
      <c r="BF22" s="8"/>
      <c r="BG22" s="8"/>
    </row>
    <row r="23" spans="1:62" ht="38.25" customHeight="1" thickBot="1">
      <c r="A23" s="12"/>
      <c r="B23" s="242"/>
      <c r="C23" s="242"/>
      <c r="D23" s="260" t="s">
        <v>56</v>
      </c>
      <c r="E23" s="261"/>
      <c r="F23" s="61"/>
      <c r="G23" s="112" t="s">
        <v>67</v>
      </c>
      <c r="H23" s="85"/>
      <c r="I23" s="86"/>
      <c r="K23" s="202" t="s">
        <v>247</v>
      </c>
      <c r="L23" s="5" t="s">
        <v>248</v>
      </c>
      <c r="M23" s="205">
        <f>2*N25*Q25</f>
        <v>0</v>
      </c>
      <c r="N23" s="5" t="s">
        <v>249</v>
      </c>
      <c r="R23" s="203"/>
      <c r="S23" s="12"/>
      <c r="T23" s="61"/>
      <c r="U23" s="112" t="s">
        <v>67</v>
      </c>
      <c r="V23" s="85"/>
      <c r="W23" s="86"/>
      <c r="Y23" s="202" t="s">
        <v>247</v>
      </c>
      <c r="Z23" s="12"/>
      <c r="AA23" s="12" t="s">
        <v>248</v>
      </c>
      <c r="AB23" s="214">
        <f>2*AB25*AE25</f>
        <v>0</v>
      </c>
      <c r="AC23" s="12" t="s">
        <v>249</v>
      </c>
      <c r="AD23" s="12"/>
      <c r="AE23" s="12"/>
      <c r="AF23" s="12"/>
      <c r="AG23" s="203"/>
      <c r="AH23" s="12"/>
      <c r="AI23" s="246"/>
      <c r="AJ23" s="247"/>
      <c r="AK23" s="247"/>
      <c r="AL23" s="247"/>
      <c r="AM23" s="247"/>
      <c r="AN23" s="247"/>
      <c r="AO23" s="247"/>
      <c r="AP23" s="247"/>
      <c r="AQ23" s="247"/>
      <c r="AR23" s="248"/>
    </row>
    <row r="24" spans="1:62" ht="21" customHeight="1">
      <c r="B24" s="115" t="s">
        <v>201</v>
      </c>
      <c r="C24" s="14"/>
      <c r="D24" s="14"/>
      <c r="E24" s="14"/>
      <c r="F24" s="14"/>
      <c r="G24" s="14"/>
      <c r="H24" s="14"/>
      <c r="I24" s="14"/>
      <c r="J24" s="14"/>
      <c r="K24" s="202"/>
      <c r="N24" s="5" t="s">
        <v>250</v>
      </c>
      <c r="Q24" s="5" t="s">
        <v>251</v>
      </c>
      <c r="R24" s="203"/>
      <c r="S24" s="12"/>
      <c r="T24" s="14"/>
      <c r="U24" s="14"/>
      <c r="V24" s="14"/>
      <c r="W24" s="14"/>
      <c r="X24" s="14"/>
      <c r="Y24" s="202"/>
      <c r="Z24" s="12"/>
      <c r="AA24" s="12"/>
      <c r="AB24" s="12" t="s">
        <v>250</v>
      </c>
      <c r="AC24" s="12"/>
      <c r="AD24" s="12"/>
      <c r="AE24" s="12" t="s">
        <v>251</v>
      </c>
      <c r="AF24" s="12"/>
      <c r="AG24" s="203"/>
      <c r="AH24" s="12"/>
    </row>
    <row r="25" spans="1:62" ht="21" customHeight="1">
      <c r="B25" s="115" t="s">
        <v>258</v>
      </c>
      <c r="C25" s="14"/>
      <c r="D25" s="14"/>
      <c r="E25" s="14"/>
      <c r="F25" s="14"/>
      <c r="G25" s="14"/>
      <c r="H25" s="14"/>
      <c r="I25" s="14"/>
      <c r="J25" s="14"/>
      <c r="K25" s="202"/>
      <c r="L25" s="5" t="s">
        <v>252</v>
      </c>
      <c r="M25" s="5" t="s">
        <v>253</v>
      </c>
      <c r="N25" s="204"/>
      <c r="O25" s="5" t="s">
        <v>67</v>
      </c>
      <c r="P25" s="5" t="s">
        <v>253</v>
      </c>
      <c r="Q25" s="206">
        <f>MAX(DATEDIF(H21,I21,"ｍ")+1,DATEDIF(H20,I20,"ｍ")+1)</f>
        <v>1</v>
      </c>
      <c r="R25" s="203" t="s">
        <v>254</v>
      </c>
      <c r="S25" s="12"/>
      <c r="T25" s="14"/>
      <c r="U25" s="14"/>
      <c r="V25" s="14"/>
      <c r="W25" s="14"/>
      <c r="X25" s="14"/>
      <c r="Y25" s="202"/>
      <c r="Z25" s="12" t="s">
        <v>252</v>
      </c>
      <c r="AA25" s="12" t="s">
        <v>253</v>
      </c>
      <c r="AB25" s="213"/>
      <c r="AC25" s="12" t="s">
        <v>67</v>
      </c>
      <c r="AD25" s="12" t="s">
        <v>253</v>
      </c>
      <c r="AE25" s="215">
        <f>MAX(DATEDIF(V21,W21,"ｍ")+1,DATEDIF(V20,W20,"ｍ")+1)</f>
        <v>1</v>
      </c>
      <c r="AF25" s="12" t="s">
        <v>254</v>
      </c>
      <c r="AG25" s="203"/>
      <c r="AH25" s="12"/>
    </row>
    <row r="26" spans="1:62" ht="21" customHeight="1">
      <c r="B26" s="115" t="s">
        <v>259</v>
      </c>
      <c r="C26" s="14"/>
      <c r="D26" s="14"/>
      <c r="E26" s="14"/>
      <c r="F26" s="14"/>
      <c r="G26" s="14"/>
      <c r="H26" s="14"/>
      <c r="I26" s="14"/>
      <c r="J26" s="14"/>
      <c r="K26" s="202"/>
      <c r="R26" s="203"/>
      <c r="S26" s="12"/>
      <c r="T26" s="14"/>
      <c r="U26" s="14"/>
      <c r="V26" s="14"/>
      <c r="W26" s="14"/>
      <c r="X26" s="14"/>
      <c r="Y26" s="202"/>
      <c r="Z26" s="12"/>
      <c r="AA26" s="12"/>
      <c r="AB26" s="12"/>
      <c r="AC26" s="12"/>
      <c r="AD26" s="12"/>
      <c r="AE26" s="12"/>
      <c r="AF26" s="12"/>
      <c r="AG26" s="203"/>
      <c r="AH26" s="12"/>
    </row>
    <row r="27" spans="1:62" ht="21" customHeight="1" thickBot="1">
      <c r="B27" s="115"/>
      <c r="C27" s="14"/>
      <c r="D27" s="14"/>
      <c r="E27" s="14"/>
      <c r="F27" s="14"/>
      <c r="G27" s="14"/>
      <c r="H27" s="14"/>
      <c r="I27" s="14"/>
      <c r="J27" s="14"/>
      <c r="K27" s="207"/>
      <c r="L27" s="208"/>
      <c r="M27" s="208"/>
      <c r="N27" s="208"/>
      <c r="O27" s="208"/>
      <c r="P27" s="208"/>
      <c r="Q27" s="208"/>
      <c r="R27" s="209"/>
      <c r="S27" s="12"/>
      <c r="T27" s="14"/>
      <c r="U27" s="14"/>
      <c r="V27" s="14"/>
      <c r="W27" s="14"/>
      <c r="X27" s="14"/>
      <c r="Y27" s="207"/>
      <c r="Z27" s="208"/>
      <c r="AA27" s="208"/>
      <c r="AB27" s="208"/>
      <c r="AC27" s="208"/>
      <c r="AD27" s="208"/>
      <c r="AE27" s="208"/>
      <c r="AF27" s="208"/>
      <c r="AG27" s="209"/>
      <c r="AH27" s="12"/>
    </row>
    <row r="28" spans="1:62" ht="21" customHeight="1">
      <c r="B28" s="115"/>
      <c r="C28" s="14"/>
      <c r="D28" s="14"/>
      <c r="E28" s="14"/>
      <c r="F28" s="14"/>
      <c r="G28" s="14"/>
      <c r="H28" s="14"/>
      <c r="I28" s="14"/>
      <c r="J28" s="14"/>
      <c r="K28" s="14"/>
      <c r="L28" s="14"/>
      <c r="M28" s="14"/>
      <c r="N28" s="14"/>
      <c r="O28" s="14"/>
      <c r="T28" s="5"/>
      <c r="U28" s="5"/>
    </row>
    <row r="29" spans="1:62" ht="32.25" customHeight="1">
      <c r="A29" s="11" t="s">
        <v>194</v>
      </c>
      <c r="B29" s="14"/>
      <c r="C29" s="14"/>
      <c r="D29" s="14"/>
      <c r="E29" s="14"/>
      <c r="F29" s="14"/>
      <c r="G29" s="14"/>
      <c r="H29" s="14"/>
      <c r="I29" s="14"/>
      <c r="J29" s="14"/>
      <c r="K29" s="14"/>
      <c r="L29" s="14"/>
      <c r="M29" s="14"/>
      <c r="N29" s="14"/>
      <c r="O29" s="14"/>
    </row>
    <row r="30" spans="1:62" ht="32.25" customHeight="1" thickBot="1">
      <c r="A30" s="11" t="s">
        <v>195</v>
      </c>
      <c r="B30" s="14"/>
      <c r="C30" s="14"/>
      <c r="D30" s="14"/>
      <c r="E30" s="14"/>
      <c r="F30" s="14"/>
      <c r="G30" s="14"/>
      <c r="H30" s="14"/>
      <c r="I30" s="14"/>
      <c r="J30" s="14"/>
      <c r="K30" s="14"/>
      <c r="L30" s="14"/>
      <c r="M30" s="14"/>
      <c r="N30" s="14"/>
      <c r="O30" s="14"/>
    </row>
    <row r="31" spans="1:62" ht="35.25" customHeight="1" thickBot="1">
      <c r="B31" s="252" t="s">
        <v>68</v>
      </c>
      <c r="C31" s="253"/>
      <c r="D31" s="253"/>
      <c r="E31" s="262" t="s">
        <v>74</v>
      </c>
      <c r="F31" s="253"/>
      <c r="G31" s="253"/>
      <c r="H31" s="253"/>
      <c r="I31" s="253"/>
      <c r="J31" s="253"/>
      <c r="K31" s="253"/>
      <c r="L31" s="253"/>
      <c r="M31" s="253"/>
      <c r="N31" s="253"/>
      <c r="O31" s="253"/>
      <c r="P31" s="253"/>
      <c r="Q31" s="253"/>
      <c r="R31" s="253"/>
      <c r="S31" s="252" t="s">
        <v>75</v>
      </c>
      <c r="T31" s="253"/>
      <c r="U31" s="253"/>
      <c r="V31" s="253"/>
      <c r="W31" s="253"/>
      <c r="X31" s="253"/>
      <c r="Y31" s="253"/>
      <c r="Z31" s="253"/>
      <c r="AA31" s="253"/>
      <c r="AB31" s="253"/>
      <c r="AC31" s="253"/>
      <c r="AD31" s="253"/>
      <c r="AE31" s="253"/>
      <c r="AF31" s="253"/>
      <c r="AG31" s="253"/>
      <c r="AH31" s="253"/>
      <c r="AI31" s="253"/>
      <c r="AJ31" s="253"/>
      <c r="AK31" s="254"/>
    </row>
    <row r="32" spans="1:62" ht="60" customHeight="1">
      <c r="A32" s="5">
        <v>1</v>
      </c>
      <c r="B32" s="265"/>
      <c r="C32" s="266"/>
      <c r="D32" s="267"/>
      <c r="E32" s="230"/>
      <c r="F32" s="231"/>
      <c r="G32" s="231"/>
      <c r="H32" s="231"/>
      <c r="I32" s="231"/>
      <c r="J32" s="231"/>
      <c r="K32" s="231"/>
      <c r="L32" s="231"/>
      <c r="M32" s="231"/>
      <c r="N32" s="231"/>
      <c r="O32" s="231"/>
      <c r="P32" s="231"/>
      <c r="Q32" s="231"/>
      <c r="R32" s="231"/>
      <c r="S32" s="230"/>
      <c r="T32" s="231"/>
      <c r="U32" s="231"/>
      <c r="V32" s="231"/>
      <c r="W32" s="231"/>
      <c r="X32" s="231"/>
      <c r="Y32" s="231"/>
      <c r="Z32" s="231"/>
      <c r="AA32" s="231"/>
      <c r="AB32" s="231"/>
      <c r="AC32" s="231"/>
      <c r="AD32" s="231"/>
      <c r="AE32" s="231"/>
      <c r="AF32" s="231"/>
      <c r="AG32" s="231"/>
      <c r="AH32" s="231"/>
      <c r="AI32" s="231"/>
      <c r="AJ32" s="231"/>
      <c r="AK32" s="232"/>
    </row>
    <row r="33" spans="1:37" ht="60" customHeight="1">
      <c r="A33" s="5">
        <v>2</v>
      </c>
      <c r="B33" s="263"/>
      <c r="C33" s="264"/>
      <c r="D33" s="264"/>
      <c r="E33" s="233"/>
      <c r="F33" s="234"/>
      <c r="G33" s="234"/>
      <c r="H33" s="234"/>
      <c r="I33" s="234"/>
      <c r="J33" s="234"/>
      <c r="K33" s="234"/>
      <c r="L33" s="234"/>
      <c r="M33" s="234"/>
      <c r="N33" s="234"/>
      <c r="O33" s="234"/>
      <c r="P33" s="234"/>
      <c r="Q33" s="234"/>
      <c r="R33" s="234"/>
      <c r="S33" s="233"/>
      <c r="T33" s="234"/>
      <c r="U33" s="234"/>
      <c r="V33" s="234"/>
      <c r="W33" s="234"/>
      <c r="X33" s="234"/>
      <c r="Y33" s="234"/>
      <c r="Z33" s="234"/>
      <c r="AA33" s="234"/>
      <c r="AB33" s="234"/>
      <c r="AC33" s="234"/>
      <c r="AD33" s="234"/>
      <c r="AE33" s="234"/>
      <c r="AF33" s="234"/>
      <c r="AG33" s="234"/>
      <c r="AH33" s="234"/>
      <c r="AI33" s="234"/>
      <c r="AJ33" s="234"/>
      <c r="AK33" s="235"/>
    </row>
    <row r="34" spans="1:37" ht="60" customHeight="1">
      <c r="A34" s="5">
        <v>3</v>
      </c>
      <c r="B34" s="263"/>
      <c r="C34" s="264"/>
      <c r="D34" s="264"/>
      <c r="E34" s="233"/>
      <c r="F34" s="234"/>
      <c r="G34" s="234"/>
      <c r="H34" s="234"/>
      <c r="I34" s="234"/>
      <c r="J34" s="234"/>
      <c r="K34" s="234"/>
      <c r="L34" s="234"/>
      <c r="M34" s="234"/>
      <c r="N34" s="234"/>
      <c r="O34" s="234"/>
      <c r="P34" s="234"/>
      <c r="Q34" s="234"/>
      <c r="R34" s="234"/>
      <c r="S34" s="233"/>
      <c r="T34" s="234"/>
      <c r="U34" s="234"/>
      <c r="V34" s="234"/>
      <c r="W34" s="234"/>
      <c r="X34" s="234"/>
      <c r="Y34" s="234"/>
      <c r="Z34" s="234"/>
      <c r="AA34" s="234"/>
      <c r="AB34" s="234"/>
      <c r="AC34" s="234"/>
      <c r="AD34" s="234"/>
      <c r="AE34" s="234"/>
      <c r="AF34" s="234"/>
      <c r="AG34" s="234"/>
      <c r="AH34" s="234"/>
      <c r="AI34" s="234"/>
      <c r="AJ34" s="234"/>
      <c r="AK34" s="235"/>
    </row>
    <row r="35" spans="1:37" ht="60" customHeight="1">
      <c r="A35" s="5">
        <v>4</v>
      </c>
      <c r="B35" s="263"/>
      <c r="C35" s="264"/>
      <c r="D35" s="264"/>
      <c r="E35" s="233"/>
      <c r="F35" s="234"/>
      <c r="G35" s="234"/>
      <c r="H35" s="234"/>
      <c r="I35" s="234"/>
      <c r="J35" s="234"/>
      <c r="K35" s="234"/>
      <c r="L35" s="234"/>
      <c r="M35" s="234"/>
      <c r="N35" s="234"/>
      <c r="O35" s="234"/>
      <c r="P35" s="234"/>
      <c r="Q35" s="234"/>
      <c r="R35" s="234"/>
      <c r="S35" s="233"/>
      <c r="T35" s="234"/>
      <c r="U35" s="234"/>
      <c r="V35" s="234"/>
      <c r="W35" s="234"/>
      <c r="X35" s="234"/>
      <c r="Y35" s="234"/>
      <c r="Z35" s="234"/>
      <c r="AA35" s="234"/>
      <c r="AB35" s="234"/>
      <c r="AC35" s="234"/>
      <c r="AD35" s="234"/>
      <c r="AE35" s="234"/>
      <c r="AF35" s="234"/>
      <c r="AG35" s="234"/>
      <c r="AH35" s="234"/>
      <c r="AI35" s="234"/>
      <c r="AJ35" s="234"/>
      <c r="AK35" s="235"/>
    </row>
    <row r="36" spans="1:37" ht="60" customHeight="1" thickBot="1">
      <c r="A36" s="5">
        <v>5</v>
      </c>
      <c r="B36" s="257"/>
      <c r="C36" s="258"/>
      <c r="D36" s="258"/>
      <c r="E36" s="249"/>
      <c r="F36" s="250"/>
      <c r="G36" s="250"/>
      <c r="H36" s="250"/>
      <c r="I36" s="250"/>
      <c r="J36" s="250"/>
      <c r="K36" s="250"/>
      <c r="L36" s="250"/>
      <c r="M36" s="250"/>
      <c r="N36" s="250"/>
      <c r="O36" s="250"/>
      <c r="P36" s="250"/>
      <c r="Q36" s="250"/>
      <c r="R36" s="250"/>
      <c r="S36" s="249"/>
      <c r="T36" s="250"/>
      <c r="U36" s="250"/>
      <c r="V36" s="250"/>
      <c r="W36" s="250"/>
      <c r="X36" s="250"/>
      <c r="Y36" s="250"/>
      <c r="Z36" s="250"/>
      <c r="AA36" s="250"/>
      <c r="AB36" s="250"/>
      <c r="AC36" s="250"/>
      <c r="AD36" s="250"/>
      <c r="AE36" s="250"/>
      <c r="AF36" s="250"/>
      <c r="AG36" s="250"/>
      <c r="AH36" s="250"/>
      <c r="AI36" s="250"/>
      <c r="AJ36" s="250"/>
      <c r="AK36" s="251"/>
    </row>
    <row r="37" spans="1:37" ht="24.75" customHeight="1"/>
    <row r="38" spans="1:37" ht="28.5" customHeight="1">
      <c r="A38" s="15" t="s">
        <v>165</v>
      </c>
      <c r="B38" s="14"/>
      <c r="C38" s="14"/>
      <c r="D38" s="14"/>
      <c r="E38" s="14"/>
      <c r="F38" s="14"/>
      <c r="G38" s="14"/>
      <c r="H38" s="14"/>
      <c r="I38" s="14"/>
      <c r="J38" s="14"/>
      <c r="K38" s="14"/>
      <c r="L38" s="14"/>
      <c r="R38" s="16" t="s">
        <v>14</v>
      </c>
      <c r="T38" s="5"/>
      <c r="U38" s="5"/>
    </row>
    <row r="39" spans="1:37" ht="28.5" customHeight="1">
      <c r="A39" s="26">
        <v>1</v>
      </c>
      <c r="B39" s="255" t="s">
        <v>54</v>
      </c>
      <c r="C39" s="255"/>
      <c r="D39" s="255"/>
      <c r="E39" s="255"/>
      <c r="F39" s="255"/>
      <c r="G39" s="255"/>
      <c r="H39" s="255"/>
      <c r="I39" s="255"/>
      <c r="J39" s="255"/>
      <c r="K39" s="255"/>
      <c r="L39" s="255"/>
      <c r="M39" s="255"/>
      <c r="N39" s="255"/>
      <c r="O39" s="255"/>
      <c r="P39" s="255"/>
      <c r="Q39" s="256"/>
      <c r="R39" s="117"/>
      <c r="T39" s="5"/>
      <c r="U39" s="5"/>
    </row>
    <row r="40" spans="1:37" ht="28.5" customHeight="1">
      <c r="A40" s="26">
        <v>2</v>
      </c>
      <c r="B40" s="255" t="s">
        <v>99</v>
      </c>
      <c r="C40" s="255"/>
      <c r="D40" s="255"/>
      <c r="E40" s="255"/>
      <c r="F40" s="255"/>
      <c r="G40" s="255"/>
      <c r="H40" s="255"/>
      <c r="I40" s="255"/>
      <c r="J40" s="255"/>
      <c r="K40" s="255"/>
      <c r="L40" s="255"/>
      <c r="M40" s="255"/>
      <c r="N40" s="255"/>
      <c r="O40" s="255"/>
      <c r="P40" s="255"/>
      <c r="Q40" s="256"/>
      <c r="R40" s="117"/>
      <c r="T40" s="5"/>
      <c r="U40" s="5"/>
    </row>
    <row r="41" spans="1:37" ht="28.5" customHeight="1">
      <c r="A41" s="26">
        <v>3</v>
      </c>
      <c r="B41" s="255" t="s">
        <v>53</v>
      </c>
      <c r="C41" s="255"/>
      <c r="D41" s="255"/>
      <c r="E41" s="255"/>
      <c r="F41" s="255"/>
      <c r="G41" s="255"/>
      <c r="H41" s="255"/>
      <c r="I41" s="255"/>
      <c r="J41" s="255"/>
      <c r="K41" s="255"/>
      <c r="L41" s="255"/>
      <c r="M41" s="255"/>
      <c r="N41" s="255"/>
      <c r="O41" s="255"/>
      <c r="P41" s="255"/>
      <c r="Q41" s="256"/>
      <c r="R41" s="117"/>
      <c r="T41" s="5"/>
      <c r="U41" s="5"/>
    </row>
    <row r="42" spans="1:37" ht="24.75" customHeight="1"/>
    <row r="43" spans="1:37" ht="24.75" customHeight="1"/>
    <row r="44" spans="1:37" ht="24.75" customHeight="1"/>
    <row r="45" spans="1:37" ht="24.75" customHeight="1"/>
    <row r="46" spans="1:37" ht="24.75" customHeight="1"/>
    <row r="47" spans="1:37" ht="24.75" customHeight="1"/>
    <row r="48" spans="1:37" ht="24.75" customHeight="1"/>
    <row r="49" ht="24.75" customHeight="1"/>
    <row r="50" ht="24.75" customHeight="1"/>
    <row r="51" ht="24.75" customHeight="1"/>
    <row r="52" ht="24.75" customHeight="1"/>
    <row r="53" ht="24.75" customHeight="1"/>
    <row r="54" ht="24.75" customHeight="1"/>
    <row r="55" ht="24.75" customHeight="1"/>
    <row r="56" ht="24.75" customHeight="1"/>
  </sheetData>
  <sheetProtection formatCells="0" formatRows="0" insertRows="0" insertHyperlinks="0" deleteRows="0" sort="0"/>
  <protectedRanges>
    <protectedRange sqref="AS19:BE23 A19:E21 A24:J24 U10 R5 A1:R4 A7:R13 A5:A6 K5:Q6 A28:AL340 A22:A23 D22:E23 A17:AL18 S1:T13 W1:AL13 U1:V9 U11 U12:V12 A14:T16 V14:AL16 V13 T24:X24 AI24:BE24" name="範囲1"/>
    <protectedRange sqref="F19:J23 T19:X23 AI19:AR23" name="範囲1_1"/>
    <protectedRange sqref="B5:J6" name="範囲1_2"/>
    <protectedRange sqref="A25:J27 T25:X27 AI25:BE27" name="範囲1_3"/>
    <protectedRange sqref="B22:C23" name="範囲1_4"/>
    <protectedRange sqref="U13:U16" name="範囲1_5"/>
    <protectedRange sqref="K22:M22 K27:P27 Q26:R27 S26:S27" name="範囲1_2_3"/>
    <protectedRange sqref="N26:P26 K23:M26 N19:R25 K19:M21 S19:S25" name="範囲1_1_1_2"/>
    <protectedRange sqref="Y26:AG27 AH26:AH27" name="範囲1_6"/>
    <protectedRange sqref="Y22:AA22 AG24:AG25 AH24:AH25" name="範囲1_2_1"/>
    <protectedRange sqref="Y19:AA21 AB19:AG22 Y23:Y25 Z24:AF25 Z23:AG23 AH19:AH22 AH23" name="範囲1_1_1_1"/>
  </protectedRanges>
  <mergeCells count="64">
    <mergeCell ref="U10:AJ10"/>
    <mergeCell ref="U11:AJ11"/>
    <mergeCell ref="H13:J14"/>
    <mergeCell ref="Q13:R14"/>
    <mergeCell ref="Q15:R16"/>
    <mergeCell ref="S13:T14"/>
    <mergeCell ref="S15:T16"/>
    <mergeCell ref="K13:L14"/>
    <mergeCell ref="M13:N14"/>
    <mergeCell ref="B5:I5"/>
    <mergeCell ref="L5:M5"/>
    <mergeCell ref="L6:M6"/>
    <mergeCell ref="E10:T11"/>
    <mergeCell ref="S12:T12"/>
    <mergeCell ref="E12:G12"/>
    <mergeCell ref="H12:J12"/>
    <mergeCell ref="K12:L12"/>
    <mergeCell ref="M12:N12"/>
    <mergeCell ref="O12:P12"/>
    <mergeCell ref="Q12:R12"/>
    <mergeCell ref="O13:P14"/>
    <mergeCell ref="B13:D14"/>
    <mergeCell ref="E13:G14"/>
    <mergeCell ref="B19:E19"/>
    <mergeCell ref="F19:G19"/>
    <mergeCell ref="T19:U19"/>
    <mergeCell ref="AI19:AR19"/>
    <mergeCell ref="H15:J16"/>
    <mergeCell ref="K15:L16"/>
    <mergeCell ref="M15:N16"/>
    <mergeCell ref="O15:P16"/>
    <mergeCell ref="B15:D16"/>
    <mergeCell ref="E15:G16"/>
    <mergeCell ref="B22:C23"/>
    <mergeCell ref="D22:E22"/>
    <mergeCell ref="AI22:AR22"/>
    <mergeCell ref="D23:E23"/>
    <mergeCell ref="AI23:AR23"/>
    <mergeCell ref="B20:C21"/>
    <mergeCell ref="D20:E20"/>
    <mergeCell ref="AI20:AR20"/>
    <mergeCell ref="D21:E21"/>
    <mergeCell ref="AI21:AR21"/>
    <mergeCell ref="B31:D31"/>
    <mergeCell ref="E31:R31"/>
    <mergeCell ref="S31:AK31"/>
    <mergeCell ref="B32:D32"/>
    <mergeCell ref="E32:R32"/>
    <mergeCell ref="S32:AK32"/>
    <mergeCell ref="S35:AK35"/>
    <mergeCell ref="B36:D36"/>
    <mergeCell ref="E36:R36"/>
    <mergeCell ref="S36:AK36"/>
    <mergeCell ref="B33:D33"/>
    <mergeCell ref="E33:R33"/>
    <mergeCell ref="S33:AK33"/>
    <mergeCell ref="B34:D34"/>
    <mergeCell ref="E34:R34"/>
    <mergeCell ref="S34:AK34"/>
    <mergeCell ref="B39:Q39"/>
    <mergeCell ref="B40:Q40"/>
    <mergeCell ref="B41:Q41"/>
    <mergeCell ref="B35:D35"/>
    <mergeCell ref="E35:R35"/>
  </mergeCells>
  <phoneticPr fontId="1"/>
  <conditionalFormatting sqref="AK13 AK16">
    <cfRule type="expression" dxfId="21" priority="14">
      <formula>$J$6="○"</formula>
    </cfRule>
  </conditionalFormatting>
  <conditionalFormatting sqref="J6">
    <cfRule type="containsText" dxfId="20" priority="12" operator="containsText" text="○">
      <formula>NOT(ISERROR(SEARCH("○",J6)))</formula>
    </cfRule>
    <cfRule type="containsText" dxfId="19" priority="13" operator="containsText" text="○">
      <formula>NOT(ISERROR(SEARCH("○",J6)))</formula>
    </cfRule>
  </conditionalFormatting>
  <conditionalFormatting sqref="J5">
    <cfRule type="containsText" dxfId="18" priority="9" operator="containsText" text="○">
      <formula>NOT(ISERROR(SEARCH("○",J5)))</formula>
    </cfRule>
    <cfRule type="containsText" dxfId="17" priority="10" operator="containsText" text="○">
      <formula>NOT(ISERROR(SEARCH("○",J5)))</formula>
    </cfRule>
  </conditionalFormatting>
  <conditionalFormatting sqref="AK14">
    <cfRule type="expression" dxfId="16" priority="5">
      <formula>$J$6="○"</formula>
    </cfRule>
  </conditionalFormatting>
  <conditionalFormatting sqref="AK15">
    <cfRule type="expression" dxfId="15" priority="1">
      <formula>$J$6="○"</formula>
    </cfRule>
  </conditionalFormatting>
  <dataValidations count="2">
    <dataValidation type="list" allowBlank="1" showInputMessage="1" showErrorMessage="1" sqref="J5">
      <formula1>"○"</formula1>
    </dataValidation>
    <dataValidation imeMode="halfAlpha" allowBlank="1" showInputMessage="1" showErrorMessage="1" sqref="V13:AK16 M15 M13 O13 O15"/>
  </dataValidations>
  <printOptions horizontalCentered="1" verticalCentered="1"/>
  <pageMargins left="0.25" right="0.25" top="0.75" bottom="0.75" header="0.3" footer="0.3"/>
  <pageSetup paperSize="9" scale="30"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17</xdr:col>
                    <xdr:colOff>304800</xdr:colOff>
                    <xdr:row>37</xdr:row>
                    <xdr:rowOff>390525</xdr:rowOff>
                  </from>
                  <to>
                    <xdr:col>17</xdr:col>
                    <xdr:colOff>676275</xdr:colOff>
                    <xdr:row>39</xdr:row>
                    <xdr:rowOff>76200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17</xdr:col>
                    <xdr:colOff>295275</xdr:colOff>
                    <xdr:row>38</xdr:row>
                    <xdr:rowOff>428625</xdr:rowOff>
                  </from>
                  <to>
                    <xdr:col>17</xdr:col>
                    <xdr:colOff>676275</xdr:colOff>
                    <xdr:row>40</xdr:row>
                    <xdr:rowOff>76200</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17</xdr:col>
                    <xdr:colOff>295275</xdr:colOff>
                    <xdr:row>38</xdr:row>
                    <xdr:rowOff>428625</xdr:rowOff>
                  </from>
                  <to>
                    <xdr:col>17</xdr:col>
                    <xdr:colOff>676275</xdr:colOff>
                    <xdr:row>40</xdr:row>
                    <xdr:rowOff>76200</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17</xdr:col>
                    <xdr:colOff>295275</xdr:colOff>
                    <xdr:row>39</xdr:row>
                    <xdr:rowOff>428625</xdr:rowOff>
                  </from>
                  <to>
                    <xdr:col>17</xdr:col>
                    <xdr:colOff>676275</xdr:colOff>
                    <xdr:row>41</xdr:row>
                    <xdr:rowOff>76200</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17</xdr:col>
                    <xdr:colOff>295275</xdr:colOff>
                    <xdr:row>39</xdr:row>
                    <xdr:rowOff>428625</xdr:rowOff>
                  </from>
                  <to>
                    <xdr:col>17</xdr:col>
                    <xdr:colOff>676275</xdr:colOff>
                    <xdr:row>41</xdr:row>
                    <xdr:rowOff>76200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5" operator="containsText" id="{C863C2B2-F2EB-4E76-A835-10D9C4BA2F0B}">
            <xm:f>NOT(ISERROR(SEARCH($J$6="○",AK13)))</xm:f>
            <xm:f>$J$6="○"</xm:f>
            <x14:dxf>
              <fill>
                <patternFill>
                  <bgColor rgb="FFFF0000"/>
                </patternFill>
              </fill>
            </x14:dxf>
          </x14:cfRule>
          <x14:cfRule type="containsText" priority="16" operator="containsText" id="{460DF897-8535-4260-AE92-3892960E4786}">
            <xm:f>NOT(ISERROR(SEARCH($J$6="○",AK13)))</xm:f>
            <xm:f>$J$6="○"</xm:f>
            <x14:dxf>
              <fill>
                <patternFill>
                  <bgColor rgb="FFFFC7CE"/>
                </patternFill>
              </fill>
            </x14:dxf>
          </x14:cfRule>
          <x14:cfRule type="containsText" priority="17" operator="containsText" id="{F6641489-2A91-43F8-AAA9-A9625E625800}">
            <xm:f>NOT(ISERROR(SEARCH($J$6="〇",AK13)))</xm:f>
            <xm:f>$J$6="〇"</xm:f>
            <x14:dxf>
              <border>
                <left style="thin">
                  <color rgb="FF9C0006"/>
                </left>
                <right style="thin">
                  <color rgb="FF9C0006"/>
                </right>
                <top style="thin">
                  <color rgb="FF9C0006"/>
                </top>
                <bottom style="thin">
                  <color rgb="FF9C0006"/>
                </bottom>
              </border>
            </x14:dxf>
          </x14:cfRule>
          <xm:sqref>AK13 AK16</xm:sqref>
        </x14:conditionalFormatting>
        <x14:conditionalFormatting xmlns:xm="http://schemas.microsoft.com/office/excel/2006/main">
          <x14:cfRule type="containsText" priority="11" operator="containsText" id="{341DDB5C-FB67-4B0E-90E1-10B6DE7F88A2}">
            <xm:f>NOT(ISERROR(SEARCH($J$5,B5)))</xm:f>
            <xm:f>$J$5</xm:f>
            <x14:dxf>
              <fill>
                <patternFill>
                  <bgColor theme="0"/>
                </patternFill>
              </fill>
            </x14:dxf>
          </x14:cfRule>
          <xm:sqref>B5:I5</xm:sqref>
        </x14:conditionalFormatting>
        <x14:conditionalFormatting xmlns:xm="http://schemas.microsoft.com/office/excel/2006/main">
          <x14:cfRule type="containsText" priority="6" operator="containsText" id="{6BF2D004-AAA2-4593-97C0-97343BAC1AB5}">
            <xm:f>NOT(ISERROR(SEARCH($J$6="○",AK14)))</xm:f>
            <xm:f>$J$6="○"</xm:f>
            <x14:dxf>
              <fill>
                <patternFill>
                  <bgColor rgb="FFFF0000"/>
                </patternFill>
              </fill>
            </x14:dxf>
          </x14:cfRule>
          <x14:cfRule type="containsText" priority="7" operator="containsText" id="{FE4A145B-ABDE-4360-B76E-5D219B492A9B}">
            <xm:f>NOT(ISERROR(SEARCH($J$6="○",AK14)))</xm:f>
            <xm:f>$J$6="○"</xm:f>
            <x14:dxf>
              <fill>
                <patternFill>
                  <bgColor rgb="FFFFC7CE"/>
                </patternFill>
              </fill>
            </x14:dxf>
          </x14:cfRule>
          <x14:cfRule type="containsText" priority="8" operator="containsText" id="{BD45D40E-F7DD-4F70-9693-9A51F7A7FB97}">
            <xm:f>NOT(ISERROR(SEARCH($J$6="〇",AK14)))</xm:f>
            <xm:f>$J$6="〇"</xm:f>
            <x14:dxf>
              <border>
                <left style="thin">
                  <color rgb="FF9C0006"/>
                </left>
                <right style="thin">
                  <color rgb="FF9C0006"/>
                </right>
                <top style="thin">
                  <color rgb="FF9C0006"/>
                </top>
                <bottom style="thin">
                  <color rgb="FF9C0006"/>
                </bottom>
              </border>
            </x14:dxf>
          </x14:cfRule>
          <xm:sqref>AK14</xm:sqref>
        </x14:conditionalFormatting>
        <x14:conditionalFormatting xmlns:xm="http://schemas.microsoft.com/office/excel/2006/main">
          <x14:cfRule type="containsText" priority="2" operator="containsText" id="{2FABC58B-3249-47A3-92A5-060BD4BFB5A7}">
            <xm:f>NOT(ISERROR(SEARCH($J$6="○",AK15)))</xm:f>
            <xm:f>$J$6="○"</xm:f>
            <x14:dxf>
              <fill>
                <patternFill>
                  <bgColor rgb="FFFF0000"/>
                </patternFill>
              </fill>
            </x14:dxf>
          </x14:cfRule>
          <x14:cfRule type="containsText" priority="3" operator="containsText" id="{65C8A53D-43E7-4746-8B22-76CBC2EA6B30}">
            <xm:f>NOT(ISERROR(SEARCH($J$6="○",AK15)))</xm:f>
            <xm:f>$J$6="○"</xm:f>
            <x14:dxf>
              <fill>
                <patternFill>
                  <bgColor rgb="FFFFC7CE"/>
                </patternFill>
              </fill>
            </x14:dxf>
          </x14:cfRule>
          <x14:cfRule type="containsText" priority="4" operator="containsText" id="{B7B694EC-F6E1-46B7-83F7-03229675FFE2}">
            <xm:f>NOT(ISERROR(SEARCH($J$6="〇",AK15)))</xm:f>
            <xm:f>$J$6="〇"</xm:f>
            <x14:dxf>
              <border>
                <left style="thin">
                  <color rgb="FF9C0006"/>
                </left>
                <right style="thin">
                  <color rgb="FF9C0006"/>
                </right>
                <top style="thin">
                  <color rgb="FF9C0006"/>
                </top>
                <bottom style="thin">
                  <color rgb="FF9C0006"/>
                </bottom>
              </border>
            </x14:dxf>
          </x14:cfRule>
          <xm:sqref>AK15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【非表示】基準額!$C$4:$C$38</xm:f>
          </x14:formula1>
          <xm:sqref>H13 H15</xm:sqref>
        </x14:dataValidation>
        <x14:dataValidation type="list" allowBlank="1" showInputMessage="1" showErrorMessage="1">
          <x14:formula1>
            <xm:f>'「費用の概要、積算内訳」記載例'!$C$4:$C$19</xm:f>
          </x14:formula1>
          <xm:sqref>B32:D36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BK56"/>
  <sheetViews>
    <sheetView view="pageBreakPreview" zoomScale="80" zoomScaleNormal="85" zoomScaleSheetLayoutView="80" workbookViewId="0">
      <selection activeCell="AK10" sqref="AK10"/>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7" style="5" customWidth="1"/>
    <col min="12" max="12" width="14.625" style="5" customWidth="1"/>
    <col min="13" max="14" width="10.625" style="5" customWidth="1"/>
    <col min="15" max="15" width="7.125" style="5" customWidth="1"/>
    <col min="16" max="16" width="14.125" style="5" customWidth="1"/>
    <col min="17" max="19" width="10.625" style="5" customWidth="1"/>
    <col min="20" max="21" width="10.625" style="4" customWidth="1"/>
    <col min="22" max="26" width="12.625" style="5" customWidth="1"/>
    <col min="27" max="37" width="9.625" style="5" customWidth="1"/>
    <col min="38" max="42" width="8.25" style="5" customWidth="1"/>
    <col min="43" max="43" width="6.625" style="5" customWidth="1"/>
    <col min="44" max="46" width="6.375" style="5" customWidth="1"/>
    <col min="47" max="55" width="9" style="5"/>
    <col min="56" max="56" width="9" style="5" customWidth="1"/>
    <col min="57" max="16384" width="9" style="5"/>
  </cols>
  <sheetData>
    <row r="1" spans="1:44" s="18" customFormat="1" ht="42" customHeight="1">
      <c r="A1" s="17" t="s">
        <v>207</v>
      </c>
      <c r="B1" s="17"/>
      <c r="C1" s="17"/>
      <c r="D1" s="17"/>
      <c r="E1" s="17"/>
      <c r="F1" s="17"/>
      <c r="G1" s="17"/>
      <c r="H1" s="17"/>
      <c r="I1" s="17"/>
      <c r="J1" s="17"/>
      <c r="K1" s="17"/>
      <c r="L1" s="17"/>
      <c r="M1" s="17"/>
      <c r="N1" s="17"/>
      <c r="O1" s="17"/>
      <c r="P1" s="17"/>
      <c r="Q1" s="17"/>
      <c r="R1" s="17"/>
      <c r="S1" s="17"/>
      <c r="T1" s="17"/>
      <c r="U1" s="17"/>
      <c r="V1" s="17"/>
    </row>
    <row r="2" spans="1:44" s="18" customFormat="1" ht="18" customHeight="1">
      <c r="A2" s="17"/>
      <c r="B2" s="17"/>
      <c r="C2" s="17"/>
      <c r="D2" s="17"/>
      <c r="E2" s="17"/>
      <c r="F2" s="17"/>
      <c r="G2" s="17"/>
      <c r="H2" s="17"/>
      <c r="I2" s="17"/>
      <c r="J2" s="17"/>
      <c r="K2" s="17"/>
      <c r="L2" s="17"/>
      <c r="M2" s="17"/>
      <c r="N2" s="17"/>
      <c r="O2" s="17"/>
      <c r="P2" s="17"/>
      <c r="Q2" s="17"/>
      <c r="R2" s="17"/>
      <c r="S2" s="17"/>
      <c r="T2" s="17"/>
      <c r="U2" s="17"/>
      <c r="V2" s="17"/>
    </row>
    <row r="3" spans="1:44" s="1" customFormat="1" ht="27.75" customHeight="1">
      <c r="A3" s="88" t="s">
        <v>182</v>
      </c>
      <c r="B3" s="87"/>
      <c r="C3" s="87"/>
      <c r="D3" s="87"/>
      <c r="E3" s="87"/>
      <c r="F3" s="87"/>
      <c r="G3" s="87"/>
      <c r="H3" s="11"/>
      <c r="I3" s="92" t="s">
        <v>188</v>
      </c>
      <c r="J3" s="93"/>
      <c r="K3" s="93"/>
      <c r="L3" s="93"/>
      <c r="M3" s="93"/>
      <c r="N3" s="93"/>
      <c r="O3" s="93"/>
      <c r="P3" s="93"/>
      <c r="Q3" s="6"/>
      <c r="T3" s="18"/>
      <c r="U3" s="18"/>
      <c r="V3" s="18"/>
      <c r="W3" s="18"/>
      <c r="X3" s="18"/>
      <c r="Y3" s="18"/>
      <c r="Z3" s="18"/>
      <c r="AA3" s="18"/>
      <c r="AB3" s="18"/>
      <c r="AC3" s="18"/>
      <c r="AD3" s="18"/>
      <c r="AE3" s="18"/>
      <c r="AF3" s="18"/>
      <c r="AG3" s="18"/>
      <c r="AH3" s="18"/>
      <c r="AI3" s="18"/>
      <c r="AJ3" s="18"/>
      <c r="AK3" s="18"/>
    </row>
    <row r="4" spans="1:44"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c r="AK4" s="18"/>
    </row>
    <row r="5" spans="1:44" s="1" customFormat="1" ht="27.75" customHeight="1">
      <c r="A5" s="11"/>
      <c r="B5" s="285" t="s">
        <v>181</v>
      </c>
      <c r="C5" s="286"/>
      <c r="D5" s="286"/>
      <c r="E5" s="286"/>
      <c r="F5" s="286"/>
      <c r="G5" s="286"/>
      <c r="H5" s="286"/>
      <c r="I5" s="287"/>
      <c r="J5" s="94"/>
      <c r="L5" s="288" t="s">
        <v>202</v>
      </c>
      <c r="M5" s="289"/>
      <c r="N5" s="118"/>
      <c r="O5" s="119"/>
      <c r="P5" s="119"/>
      <c r="Q5" s="120"/>
      <c r="R5" s="1" t="s">
        <v>203</v>
      </c>
      <c r="T5" s="18"/>
      <c r="U5" s="18"/>
      <c r="V5" s="18"/>
      <c r="W5" s="18"/>
      <c r="X5" s="18"/>
      <c r="Y5" s="18"/>
      <c r="Z5" s="18"/>
      <c r="AA5" s="18"/>
      <c r="AB5" s="18"/>
      <c r="AC5" s="18"/>
      <c r="AD5" s="18"/>
      <c r="AE5" s="18"/>
      <c r="AF5" s="18"/>
      <c r="AG5" s="18"/>
      <c r="AH5" s="18"/>
      <c r="AI5" s="18"/>
      <c r="AJ5" s="18"/>
      <c r="AK5" s="18"/>
    </row>
    <row r="6" spans="1:44" s="1" customFormat="1" ht="27.75" customHeight="1">
      <c r="A6" s="11"/>
      <c r="B6" s="169"/>
      <c r="C6" s="169"/>
      <c r="D6" s="169"/>
      <c r="E6" s="169"/>
      <c r="F6" s="169"/>
      <c r="G6" s="169"/>
      <c r="H6" s="169"/>
      <c r="I6" s="169"/>
      <c r="J6" s="168"/>
      <c r="L6" s="288" t="s">
        <v>63</v>
      </c>
      <c r="M6" s="289"/>
      <c r="N6" s="118"/>
      <c r="O6" s="119"/>
      <c r="P6" s="119"/>
      <c r="Q6" s="120"/>
      <c r="T6" s="18"/>
      <c r="U6" s="18"/>
      <c r="V6" s="18"/>
      <c r="W6" s="18"/>
      <c r="X6" s="18"/>
      <c r="Y6" s="18"/>
      <c r="Z6" s="18"/>
      <c r="AA6" s="18"/>
      <c r="AB6" s="18"/>
      <c r="AC6" s="18"/>
      <c r="AD6" s="18"/>
      <c r="AE6" s="18"/>
      <c r="AF6" s="18"/>
      <c r="AG6" s="18"/>
      <c r="AH6" s="18"/>
      <c r="AI6" s="18"/>
      <c r="AJ6" s="18"/>
      <c r="AK6" s="18"/>
    </row>
    <row r="7" spans="1:44" s="1" customFormat="1" ht="18" customHeight="1"/>
    <row r="8" spans="1:44" s="1" customFormat="1" ht="18" customHeight="1"/>
    <row r="9" spans="1:44" s="1" customFormat="1" ht="32.25" customHeight="1" thickBot="1">
      <c r="A9" s="11" t="s">
        <v>80</v>
      </c>
      <c r="Q9" s="13"/>
      <c r="S9" s="2"/>
      <c r="T9" s="3"/>
      <c r="U9" s="3"/>
      <c r="AJ9" s="8"/>
      <c r="AK9" s="8"/>
      <c r="AL9" s="8"/>
    </row>
    <row r="10" spans="1:44" s="1" customFormat="1" ht="69.75" customHeight="1" thickBot="1">
      <c r="E10" s="290" t="s">
        <v>10</v>
      </c>
      <c r="F10" s="291"/>
      <c r="G10" s="291"/>
      <c r="H10" s="291"/>
      <c r="I10" s="291"/>
      <c r="J10" s="291"/>
      <c r="K10" s="291"/>
      <c r="L10" s="291"/>
      <c r="M10" s="291"/>
      <c r="N10" s="291"/>
      <c r="O10" s="291"/>
      <c r="P10" s="291"/>
      <c r="Q10" s="291"/>
      <c r="R10" s="291"/>
      <c r="S10" s="291"/>
      <c r="T10" s="292"/>
      <c r="U10" s="166"/>
      <c r="V10" s="362" t="s">
        <v>83</v>
      </c>
      <c r="W10" s="363"/>
      <c r="X10" s="363"/>
      <c r="Y10" s="363"/>
      <c r="Z10" s="364"/>
      <c r="AA10" s="18"/>
      <c r="AB10" s="18"/>
      <c r="AC10" s="18"/>
      <c r="AD10" s="18"/>
      <c r="AE10" s="18"/>
      <c r="AF10" s="18"/>
      <c r="AG10" s="18"/>
      <c r="AH10" s="18"/>
      <c r="AI10" s="18"/>
      <c r="AJ10" s="18"/>
      <c r="AK10" s="18"/>
      <c r="AL10" s="8"/>
      <c r="AM10" s="8"/>
      <c r="AN10" s="10"/>
      <c r="AO10" s="10"/>
      <c r="AP10" s="10"/>
      <c r="AQ10" s="10"/>
      <c r="AR10" s="10"/>
    </row>
    <row r="11" spans="1:44" s="1" customFormat="1" ht="24" customHeight="1" thickBot="1">
      <c r="D11" s="7"/>
      <c r="E11" s="293"/>
      <c r="F11" s="294"/>
      <c r="G11" s="294"/>
      <c r="H11" s="294"/>
      <c r="I11" s="294"/>
      <c r="J11" s="294"/>
      <c r="K11" s="294"/>
      <c r="L11" s="294"/>
      <c r="M11" s="294"/>
      <c r="N11" s="294"/>
      <c r="O11" s="294"/>
      <c r="P11" s="294"/>
      <c r="Q11" s="294"/>
      <c r="R11" s="294"/>
      <c r="S11" s="294"/>
      <c r="T11" s="295"/>
      <c r="U11" s="167"/>
      <c r="V11" s="359" t="s">
        <v>12</v>
      </c>
      <c r="W11" s="360"/>
      <c r="X11" s="360"/>
      <c r="Y11" s="360"/>
      <c r="Z11" s="361"/>
      <c r="AA11" s="18"/>
      <c r="AB11" s="18"/>
      <c r="AC11" s="18"/>
      <c r="AD11" s="18"/>
      <c r="AE11" s="18"/>
      <c r="AF11" s="18"/>
      <c r="AG11" s="18"/>
      <c r="AH11" s="18"/>
      <c r="AI11" s="18"/>
      <c r="AJ11" s="18"/>
      <c r="AK11" s="18"/>
      <c r="AL11" s="8"/>
      <c r="AM11" s="8"/>
    </row>
    <row r="12" spans="1:44" s="1" customFormat="1" ht="105.75" customHeight="1">
      <c r="E12" s="268" t="s">
        <v>1</v>
      </c>
      <c r="F12" s="269"/>
      <c r="G12" s="269"/>
      <c r="H12" s="272" t="s">
        <v>0</v>
      </c>
      <c r="I12" s="272"/>
      <c r="J12" s="272"/>
      <c r="K12" s="270" t="s">
        <v>204</v>
      </c>
      <c r="L12" s="271"/>
      <c r="M12" s="270" t="s">
        <v>64</v>
      </c>
      <c r="N12" s="271"/>
      <c r="O12" s="270" t="s">
        <v>102</v>
      </c>
      <c r="P12" s="271"/>
      <c r="Q12" s="298" t="s">
        <v>65</v>
      </c>
      <c r="R12" s="299"/>
      <c r="S12" s="296" t="s">
        <v>66</v>
      </c>
      <c r="T12" s="355"/>
      <c r="U12" s="197"/>
      <c r="V12" s="121" t="s">
        <v>212</v>
      </c>
      <c r="W12" s="122" t="s">
        <v>214</v>
      </c>
      <c r="X12" s="122" t="s">
        <v>211</v>
      </c>
      <c r="Y12" s="122" t="s">
        <v>210</v>
      </c>
      <c r="Z12" s="145" t="s">
        <v>62</v>
      </c>
      <c r="AA12" s="18"/>
      <c r="AB12" s="18"/>
      <c r="AC12" s="18"/>
      <c r="AD12" s="18"/>
      <c r="AE12" s="18"/>
      <c r="AF12" s="18"/>
      <c r="AG12" s="18"/>
      <c r="AH12" s="18"/>
      <c r="AI12" s="18"/>
      <c r="AJ12" s="18"/>
      <c r="AK12" s="18"/>
      <c r="AL12" s="8"/>
      <c r="AM12" s="8"/>
    </row>
    <row r="13" spans="1:44" s="1" customFormat="1" ht="37.5" customHeight="1">
      <c r="B13" s="314" t="s">
        <v>85</v>
      </c>
      <c r="C13" s="314"/>
      <c r="D13" s="315"/>
      <c r="E13" s="316"/>
      <c r="F13" s="317"/>
      <c r="G13" s="318"/>
      <c r="H13" s="322"/>
      <c r="I13" s="323"/>
      <c r="J13" s="324"/>
      <c r="K13" s="328"/>
      <c r="L13" s="318"/>
      <c r="M13" s="330" t="e">
        <f>VLOOKUP(H13,【非表示】基準額!L4:M38,2,FALSE)*K13</f>
        <v>#N/A</v>
      </c>
      <c r="N13" s="331"/>
      <c r="O13" s="347"/>
      <c r="P13" s="348"/>
      <c r="Q13" s="277">
        <f>SUM(V13:AJ14)</f>
        <v>0</v>
      </c>
      <c r="R13" s="278"/>
      <c r="S13" s="281" t="e">
        <f>Q13-MAX(M13:P14)</f>
        <v>#N/A</v>
      </c>
      <c r="T13" s="356"/>
      <c r="U13" s="189" t="s">
        <v>241</v>
      </c>
      <c r="V13" s="54"/>
      <c r="W13" s="55"/>
      <c r="X13" s="55"/>
      <c r="Y13" s="55"/>
      <c r="Z13" s="56"/>
      <c r="AA13" s="18"/>
      <c r="AB13" s="18"/>
      <c r="AC13" s="18"/>
      <c r="AD13" s="18"/>
      <c r="AE13" s="18"/>
      <c r="AF13" s="18"/>
      <c r="AG13" s="18"/>
      <c r="AH13" s="18"/>
      <c r="AI13" s="18"/>
      <c r="AJ13" s="18"/>
      <c r="AK13" s="18"/>
      <c r="AL13" s="8"/>
      <c r="AM13" s="8"/>
    </row>
    <row r="14" spans="1:44" s="1" customFormat="1" ht="37.5" customHeight="1">
      <c r="B14" s="314"/>
      <c r="C14" s="314"/>
      <c r="D14" s="315"/>
      <c r="E14" s="338"/>
      <c r="F14" s="339"/>
      <c r="G14" s="340"/>
      <c r="H14" s="341"/>
      <c r="I14" s="342"/>
      <c r="J14" s="343"/>
      <c r="K14" s="344"/>
      <c r="L14" s="340"/>
      <c r="M14" s="345"/>
      <c r="N14" s="346"/>
      <c r="O14" s="349"/>
      <c r="P14" s="350"/>
      <c r="Q14" s="279"/>
      <c r="R14" s="280"/>
      <c r="S14" s="283"/>
      <c r="T14" s="357"/>
      <c r="U14" s="189" t="s">
        <v>242</v>
      </c>
      <c r="V14" s="54"/>
      <c r="W14" s="55"/>
      <c r="X14" s="55"/>
      <c r="Y14" s="55"/>
      <c r="Z14" s="56"/>
      <c r="AA14" s="18"/>
      <c r="AB14" s="18"/>
      <c r="AC14" s="18"/>
      <c r="AD14" s="18"/>
      <c r="AE14" s="18"/>
      <c r="AF14" s="18"/>
      <c r="AG14" s="18"/>
      <c r="AH14" s="18"/>
      <c r="AI14" s="18"/>
      <c r="AJ14" s="18"/>
      <c r="AK14" s="18"/>
      <c r="AL14" s="8"/>
      <c r="AM14" s="8"/>
    </row>
    <row r="15" spans="1:44" s="1" customFormat="1" ht="37.5" customHeight="1">
      <c r="B15" s="314" t="s">
        <v>86</v>
      </c>
      <c r="C15" s="314"/>
      <c r="D15" s="315"/>
      <c r="E15" s="316"/>
      <c r="F15" s="317"/>
      <c r="G15" s="318"/>
      <c r="H15" s="322"/>
      <c r="I15" s="323"/>
      <c r="J15" s="324"/>
      <c r="K15" s="328"/>
      <c r="L15" s="318"/>
      <c r="M15" s="330" t="e">
        <f>VLOOKUP(H15,【非表示】基準額!L4:M38,2,FALSE)*K15</f>
        <v>#N/A</v>
      </c>
      <c r="N15" s="331"/>
      <c r="O15" s="351"/>
      <c r="P15" s="352"/>
      <c r="Q15" s="300">
        <f>O15+S15</f>
        <v>0</v>
      </c>
      <c r="R15" s="301"/>
      <c r="S15" s="304">
        <f>SUM(V15:AJ16)</f>
        <v>0</v>
      </c>
      <c r="T15" s="305"/>
      <c r="U15" s="189" t="s">
        <v>241</v>
      </c>
      <c r="V15" s="54"/>
      <c r="W15" s="55"/>
      <c r="X15" s="55"/>
      <c r="Y15" s="55"/>
      <c r="Z15" s="56"/>
      <c r="AA15" s="18"/>
      <c r="AB15" s="18"/>
      <c r="AC15" s="18"/>
      <c r="AD15" s="18"/>
      <c r="AE15" s="18"/>
      <c r="AF15" s="18"/>
      <c r="AG15" s="18"/>
      <c r="AH15" s="18"/>
      <c r="AI15" s="18"/>
      <c r="AJ15" s="18"/>
      <c r="AK15" s="18"/>
      <c r="AL15" s="8"/>
      <c r="AM15" s="8"/>
    </row>
    <row r="16" spans="1:44" s="1" customFormat="1" ht="37.5" customHeight="1" thickBot="1">
      <c r="B16" s="314"/>
      <c r="C16" s="314"/>
      <c r="D16" s="315"/>
      <c r="E16" s="319"/>
      <c r="F16" s="320"/>
      <c r="G16" s="321"/>
      <c r="H16" s="325"/>
      <c r="I16" s="326"/>
      <c r="J16" s="327"/>
      <c r="K16" s="329"/>
      <c r="L16" s="321"/>
      <c r="M16" s="332"/>
      <c r="N16" s="333"/>
      <c r="O16" s="353"/>
      <c r="P16" s="354"/>
      <c r="Q16" s="302"/>
      <c r="R16" s="303"/>
      <c r="S16" s="306"/>
      <c r="T16" s="307"/>
      <c r="U16" s="195" t="s">
        <v>242</v>
      </c>
      <c r="V16" s="57"/>
      <c r="W16" s="58"/>
      <c r="X16" s="58"/>
      <c r="Y16" s="58"/>
      <c r="Z16" s="59"/>
      <c r="AA16" s="18"/>
      <c r="AB16" s="18"/>
      <c r="AC16" s="18"/>
      <c r="AD16" s="18"/>
      <c r="AE16" s="18"/>
      <c r="AF16" s="18"/>
      <c r="AG16" s="18"/>
      <c r="AH16" s="18"/>
      <c r="AI16" s="18"/>
      <c r="AJ16" s="18"/>
      <c r="AK16" s="18"/>
      <c r="AL16" s="8"/>
      <c r="AM16" s="8"/>
    </row>
    <row r="17" spans="1:63" ht="21" customHeight="1">
      <c r="A17" s="1"/>
      <c r="B17" s="110"/>
      <c r="C17" s="110"/>
      <c r="D17" s="110"/>
      <c r="E17" s="6"/>
      <c r="F17" s="6"/>
      <c r="G17" s="6"/>
      <c r="H17" s="6"/>
      <c r="I17" s="6"/>
      <c r="J17" s="146"/>
      <c r="K17" s="146"/>
      <c r="L17" s="146"/>
      <c r="M17" s="146"/>
      <c r="N17" s="146"/>
      <c r="O17" s="146"/>
      <c r="P17" s="146"/>
      <c r="Q17" s="146"/>
      <c r="R17" s="6"/>
      <c r="S17" s="6"/>
      <c r="AA17" s="18"/>
      <c r="AB17" s="18"/>
      <c r="AC17" s="18"/>
      <c r="AD17" s="18"/>
      <c r="AE17" s="18"/>
      <c r="AF17" s="18"/>
      <c r="AG17" s="18"/>
      <c r="AH17" s="18"/>
      <c r="AI17" s="18"/>
      <c r="AJ17" s="18"/>
      <c r="AK17" s="18"/>
      <c r="AL17" s="8"/>
    </row>
    <row r="18" spans="1:63" ht="32.25" customHeight="1" thickBot="1">
      <c r="A18" s="11" t="s">
        <v>82</v>
      </c>
      <c r="N18" s="82"/>
      <c r="O18" s="82"/>
      <c r="W18" s="8"/>
      <c r="X18" s="8"/>
      <c r="Y18" s="8"/>
      <c r="Z18" s="8"/>
      <c r="AA18" s="18"/>
      <c r="AB18" s="8"/>
      <c r="AC18" s="8"/>
      <c r="AD18" s="8"/>
      <c r="AE18" s="8"/>
      <c r="AF18" s="8"/>
      <c r="AG18" s="8"/>
      <c r="AH18" s="8"/>
      <c r="AI18" s="8"/>
      <c r="AL18" s="8"/>
      <c r="AM18" s="8"/>
      <c r="AN18" s="8"/>
      <c r="AO18" s="8"/>
      <c r="AP18" s="8"/>
      <c r="AQ18" s="8"/>
    </row>
    <row r="19" spans="1:63" ht="24" customHeight="1">
      <c r="A19" s="11"/>
      <c r="B19" s="236" t="s">
        <v>192</v>
      </c>
      <c r="C19" s="236"/>
      <c r="D19" s="236"/>
      <c r="E19" s="237"/>
      <c r="F19" s="238" t="s">
        <v>179</v>
      </c>
      <c r="G19" s="239"/>
      <c r="H19" s="113" t="s">
        <v>200</v>
      </c>
      <c r="I19" s="114" t="s">
        <v>197</v>
      </c>
      <c r="J19" s="115"/>
      <c r="K19" s="434" t="s">
        <v>261</v>
      </c>
      <c r="L19" s="435"/>
      <c r="M19" s="435"/>
      <c r="N19" s="435"/>
      <c r="O19" s="435"/>
      <c r="P19" s="435"/>
      <c r="Q19" s="435"/>
      <c r="R19" s="436"/>
      <c r="S19" s="437"/>
      <c r="T19" s="275" t="s">
        <v>180</v>
      </c>
      <c r="U19" s="276"/>
      <c r="V19" s="113" t="s">
        <v>198</v>
      </c>
      <c r="W19" s="114" t="s">
        <v>199</v>
      </c>
      <c r="X19" s="7"/>
      <c r="Y19" s="198" t="s">
        <v>261</v>
      </c>
      <c r="Z19" s="199"/>
      <c r="AA19" s="199"/>
      <c r="AB19" s="199"/>
      <c r="AC19" s="199"/>
      <c r="AD19" s="199"/>
      <c r="AE19" s="199"/>
      <c r="AF19" s="199"/>
      <c r="AG19" s="199"/>
      <c r="AH19" s="438"/>
      <c r="AI19" s="440"/>
      <c r="AJ19" s="227" t="s">
        <v>178</v>
      </c>
      <c r="AK19" s="228"/>
      <c r="AL19" s="228"/>
      <c r="AM19" s="228"/>
      <c r="AN19" s="228"/>
      <c r="AO19" s="228"/>
      <c r="AP19" s="228"/>
      <c r="AQ19" s="228"/>
      <c r="AR19" s="228"/>
      <c r="AS19" s="229"/>
      <c r="AY19" s="8"/>
      <c r="AZ19" s="8"/>
      <c r="BA19" s="8"/>
      <c r="BB19" s="8"/>
      <c r="BC19" s="8"/>
      <c r="BF19" s="8"/>
      <c r="BG19" s="8"/>
      <c r="BH19" s="8"/>
      <c r="BI19" s="8"/>
      <c r="BJ19" s="8"/>
      <c r="BK19" s="8"/>
    </row>
    <row r="20" spans="1:63" ht="24" customHeight="1">
      <c r="A20" s="12"/>
      <c r="B20" s="240" t="s">
        <v>193</v>
      </c>
      <c r="C20" s="241"/>
      <c r="D20" s="273" t="s">
        <v>55</v>
      </c>
      <c r="E20" s="274"/>
      <c r="F20" s="60"/>
      <c r="G20" s="116" t="s">
        <v>67</v>
      </c>
      <c r="H20" s="83"/>
      <c r="I20" s="84"/>
      <c r="K20" s="202" t="s">
        <v>244</v>
      </c>
      <c r="R20" s="203"/>
      <c r="S20" s="12"/>
      <c r="T20" s="60"/>
      <c r="U20" s="116" t="s">
        <v>67</v>
      </c>
      <c r="V20" s="83"/>
      <c r="W20" s="84"/>
      <c r="Y20" s="202" t="s">
        <v>244</v>
      </c>
      <c r="Z20" s="12"/>
      <c r="AA20" s="12"/>
      <c r="AB20" s="12"/>
      <c r="AC20" s="12"/>
      <c r="AD20" s="12"/>
      <c r="AE20" s="12"/>
      <c r="AF20" s="12"/>
      <c r="AG20" s="12"/>
      <c r="AH20" s="203"/>
      <c r="AI20" s="12"/>
      <c r="AJ20" s="243"/>
      <c r="AK20" s="244"/>
      <c r="AL20" s="244"/>
      <c r="AM20" s="244"/>
      <c r="AN20" s="244"/>
      <c r="AO20" s="244"/>
      <c r="AP20" s="244"/>
      <c r="AQ20" s="244"/>
      <c r="AR20" s="244"/>
      <c r="AS20" s="245"/>
      <c r="AY20" s="8"/>
      <c r="AZ20" s="8"/>
      <c r="BA20" s="8"/>
      <c r="BB20" s="8"/>
      <c r="BC20" s="8"/>
      <c r="BF20" s="8"/>
      <c r="BG20" s="8"/>
      <c r="BH20" s="8"/>
    </row>
    <row r="21" spans="1:63" ht="24" customHeight="1">
      <c r="A21" s="12"/>
      <c r="B21" s="242"/>
      <c r="C21" s="242"/>
      <c r="D21" s="260" t="s">
        <v>56</v>
      </c>
      <c r="E21" s="261"/>
      <c r="F21" s="60"/>
      <c r="G21" s="116" t="s">
        <v>67</v>
      </c>
      <c r="H21" s="83"/>
      <c r="I21" s="84"/>
      <c r="K21" s="202"/>
      <c r="L21" s="204"/>
      <c r="M21" s="5" t="s">
        <v>245</v>
      </c>
      <c r="N21" s="5" t="s">
        <v>246</v>
      </c>
      <c r="R21" s="203"/>
      <c r="S21" s="12"/>
      <c r="T21" s="60"/>
      <c r="U21" s="116" t="s">
        <v>67</v>
      </c>
      <c r="V21" s="83"/>
      <c r="W21" s="84"/>
      <c r="Y21" s="202"/>
      <c r="Z21" s="213"/>
      <c r="AA21" s="12" t="s">
        <v>245</v>
      </c>
      <c r="AB21" s="12" t="s">
        <v>246</v>
      </c>
      <c r="AC21" s="12"/>
      <c r="AD21" s="439"/>
      <c r="AE21" s="12"/>
      <c r="AF21" s="12"/>
      <c r="AG21" s="12"/>
      <c r="AH21" s="203"/>
      <c r="AI21" s="12"/>
      <c r="AJ21" s="243"/>
      <c r="AK21" s="244"/>
      <c r="AL21" s="244"/>
      <c r="AM21" s="244"/>
      <c r="AN21" s="244"/>
      <c r="AO21" s="244"/>
      <c r="AP21" s="244"/>
      <c r="AQ21" s="244"/>
      <c r="AR21" s="244"/>
      <c r="AS21" s="245"/>
      <c r="AY21" s="8"/>
      <c r="AZ21" s="8"/>
      <c r="BA21" s="8"/>
      <c r="BB21" s="8"/>
      <c r="BC21" s="8"/>
      <c r="BF21" s="8"/>
      <c r="BG21" s="8"/>
      <c r="BH21" s="8"/>
    </row>
    <row r="22" spans="1:63" ht="24" customHeight="1">
      <c r="A22" s="12"/>
      <c r="B22" s="259" t="s">
        <v>230</v>
      </c>
      <c r="C22" s="242"/>
      <c r="D22" s="260" t="s">
        <v>55</v>
      </c>
      <c r="E22" s="261"/>
      <c r="F22" s="60"/>
      <c r="G22" s="116" t="s">
        <v>67</v>
      </c>
      <c r="H22" s="83"/>
      <c r="I22" s="84"/>
      <c r="K22" s="202"/>
      <c r="R22" s="203"/>
      <c r="S22" s="12"/>
      <c r="T22" s="60"/>
      <c r="U22" s="116" t="s">
        <v>67</v>
      </c>
      <c r="V22" s="83"/>
      <c r="W22" s="84"/>
      <c r="Y22" s="202"/>
      <c r="Z22" s="12"/>
      <c r="AA22" s="12"/>
      <c r="AB22" s="12"/>
      <c r="AC22" s="12"/>
      <c r="AD22" s="12"/>
      <c r="AE22" s="12"/>
      <c r="AF22" s="12"/>
      <c r="AG22" s="12"/>
      <c r="AH22" s="203"/>
      <c r="AI22" s="12"/>
      <c r="AJ22" s="243"/>
      <c r="AK22" s="244"/>
      <c r="AL22" s="244"/>
      <c r="AM22" s="244"/>
      <c r="AN22" s="244"/>
      <c r="AO22" s="244"/>
      <c r="AP22" s="244"/>
      <c r="AQ22" s="244"/>
      <c r="AR22" s="244"/>
      <c r="AS22" s="245"/>
      <c r="AY22" s="8"/>
      <c r="AZ22" s="8"/>
      <c r="BA22" s="8"/>
      <c r="BB22" s="8"/>
      <c r="BC22" s="8"/>
      <c r="BD22" s="8"/>
      <c r="BE22" s="8"/>
      <c r="BF22" s="8"/>
      <c r="BG22" s="8"/>
      <c r="BH22" s="8"/>
    </row>
    <row r="23" spans="1:63" ht="38.25" customHeight="1" thickBot="1">
      <c r="A23" s="12"/>
      <c r="B23" s="242"/>
      <c r="C23" s="242"/>
      <c r="D23" s="260" t="s">
        <v>56</v>
      </c>
      <c r="E23" s="261"/>
      <c r="F23" s="61"/>
      <c r="G23" s="112" t="s">
        <v>67</v>
      </c>
      <c r="H23" s="85"/>
      <c r="I23" s="86"/>
      <c r="K23" s="202" t="s">
        <v>247</v>
      </c>
      <c r="L23" s="5" t="s">
        <v>248</v>
      </c>
      <c r="M23" s="205">
        <f>2*N25*Q25</f>
        <v>0</v>
      </c>
      <c r="N23" s="5" t="s">
        <v>249</v>
      </c>
      <c r="R23" s="203"/>
      <c r="S23" s="12"/>
      <c r="T23" s="61"/>
      <c r="U23" s="112" t="s">
        <v>67</v>
      </c>
      <c r="V23" s="85"/>
      <c r="W23" s="86"/>
      <c r="Y23" s="202" t="s">
        <v>247</v>
      </c>
      <c r="Z23" s="12" t="s">
        <v>248</v>
      </c>
      <c r="AA23" s="214">
        <f>2*AB25*AE25</f>
        <v>0</v>
      </c>
      <c r="AB23" s="12" t="s">
        <v>249</v>
      </c>
      <c r="AC23" s="12"/>
      <c r="AD23" s="12"/>
      <c r="AE23" s="12"/>
      <c r="AF23" s="12"/>
      <c r="AG23" s="12"/>
      <c r="AH23" s="203"/>
      <c r="AI23" s="12"/>
      <c r="AJ23" s="246"/>
      <c r="AK23" s="247"/>
      <c r="AL23" s="247"/>
      <c r="AM23" s="247"/>
      <c r="AN23" s="247"/>
      <c r="AO23" s="247"/>
      <c r="AP23" s="247"/>
      <c r="AQ23" s="247"/>
      <c r="AR23" s="247"/>
      <c r="AS23" s="248"/>
    </row>
    <row r="24" spans="1:63" ht="21" customHeight="1">
      <c r="B24" s="115" t="s">
        <v>201</v>
      </c>
      <c r="C24" s="14"/>
      <c r="D24" s="14"/>
      <c r="E24" s="14"/>
      <c r="F24" s="14"/>
      <c r="G24" s="14"/>
      <c r="H24" s="14"/>
      <c r="I24" s="14"/>
      <c r="J24" s="14"/>
      <c r="K24" s="202"/>
      <c r="N24" s="5" t="s">
        <v>250</v>
      </c>
      <c r="Q24" s="5" t="s">
        <v>251</v>
      </c>
      <c r="R24" s="203"/>
      <c r="S24" s="12"/>
      <c r="T24" s="14"/>
      <c r="U24" s="14"/>
      <c r="V24" s="14"/>
      <c r="W24" s="14"/>
      <c r="X24" s="14"/>
      <c r="Y24" s="202"/>
      <c r="Z24" s="12"/>
      <c r="AA24" s="12"/>
      <c r="AB24" s="12" t="s">
        <v>250</v>
      </c>
      <c r="AC24" s="12"/>
      <c r="AD24" s="12"/>
      <c r="AE24" s="12" t="s">
        <v>251</v>
      </c>
      <c r="AF24" s="12"/>
      <c r="AG24" s="12"/>
      <c r="AH24" s="203"/>
      <c r="AI24" s="12"/>
    </row>
    <row r="25" spans="1:63" ht="21" customHeight="1">
      <c r="B25" s="115" t="s">
        <v>255</v>
      </c>
      <c r="C25" s="14"/>
      <c r="D25" s="14"/>
      <c r="E25" s="14"/>
      <c r="F25" s="14"/>
      <c r="G25" s="14"/>
      <c r="H25" s="14"/>
      <c r="I25" s="14"/>
      <c r="J25" s="14"/>
      <c r="K25" s="202"/>
      <c r="L25" s="5" t="s">
        <v>252</v>
      </c>
      <c r="M25" s="5" t="s">
        <v>253</v>
      </c>
      <c r="N25" s="204"/>
      <c r="O25" s="5" t="s">
        <v>67</v>
      </c>
      <c r="P25" s="5" t="s">
        <v>253</v>
      </c>
      <c r="Q25" s="206">
        <f>MAX(DATEDIF(H21,I21,"ｍ")+1,DATEDIF(H20,I20,"ｍ")+1)</f>
        <v>1</v>
      </c>
      <c r="R25" s="203" t="s">
        <v>254</v>
      </c>
      <c r="S25" s="12"/>
      <c r="T25" s="14"/>
      <c r="U25" s="14"/>
      <c r="V25" s="14"/>
      <c r="W25" s="14"/>
      <c r="X25" s="14"/>
      <c r="Y25" s="202"/>
      <c r="Z25" s="12" t="s">
        <v>252</v>
      </c>
      <c r="AA25" s="12" t="s">
        <v>253</v>
      </c>
      <c r="AB25" s="213"/>
      <c r="AC25" s="12" t="s">
        <v>67</v>
      </c>
      <c r="AD25" s="12" t="s">
        <v>253</v>
      </c>
      <c r="AE25" s="215">
        <f>MAX(DATEDIF(V21,W21,"ｍ")+1,DATEDIF(V20,W20,"ｍ")+1)</f>
        <v>1</v>
      </c>
      <c r="AF25" s="12" t="s">
        <v>254</v>
      </c>
      <c r="AG25" s="12"/>
      <c r="AH25" s="203"/>
      <c r="AI25" s="12"/>
    </row>
    <row r="26" spans="1:63" ht="21" customHeight="1" thickBot="1">
      <c r="B26" s="115" t="s">
        <v>260</v>
      </c>
      <c r="C26" s="14"/>
      <c r="D26" s="14"/>
      <c r="E26" s="14"/>
      <c r="F26" s="14"/>
      <c r="G26" s="14"/>
      <c r="H26" s="14"/>
      <c r="I26" s="14"/>
      <c r="J26" s="14"/>
      <c r="K26" s="202"/>
      <c r="R26" s="203"/>
      <c r="S26" s="12"/>
      <c r="T26" s="14"/>
      <c r="U26" s="14"/>
      <c r="V26" s="14"/>
      <c r="W26" s="14"/>
      <c r="X26" s="14"/>
      <c r="Y26" s="207"/>
      <c r="Z26" s="208"/>
      <c r="AA26" s="208"/>
      <c r="AB26" s="208"/>
      <c r="AC26" s="208"/>
      <c r="AD26" s="208"/>
      <c r="AE26" s="208"/>
      <c r="AF26" s="208"/>
      <c r="AG26" s="208"/>
      <c r="AH26" s="209"/>
      <c r="AI26" s="12"/>
    </row>
    <row r="27" spans="1:63" ht="21" customHeight="1" thickBot="1">
      <c r="B27" s="115"/>
      <c r="C27" s="14"/>
      <c r="D27" s="14"/>
      <c r="E27" s="14"/>
      <c r="F27" s="14"/>
      <c r="G27" s="14"/>
      <c r="H27" s="14"/>
      <c r="I27" s="14"/>
      <c r="J27" s="14"/>
      <c r="K27" s="207"/>
      <c r="L27" s="208"/>
      <c r="M27" s="208"/>
      <c r="N27" s="208"/>
      <c r="O27" s="208"/>
      <c r="P27" s="208"/>
      <c r="Q27" s="208"/>
      <c r="R27" s="209"/>
      <c r="S27" s="12"/>
      <c r="T27" s="14"/>
      <c r="U27" s="14"/>
      <c r="V27" s="14"/>
      <c r="W27" s="14"/>
      <c r="X27" s="14"/>
    </row>
    <row r="28" spans="1:63" ht="21" customHeight="1">
      <c r="B28" s="115"/>
      <c r="C28" s="14"/>
      <c r="D28" s="14"/>
      <c r="E28" s="14"/>
      <c r="F28" s="14"/>
      <c r="G28" s="14"/>
      <c r="H28" s="14"/>
      <c r="I28" s="14"/>
      <c r="J28" s="14"/>
      <c r="K28" s="14"/>
      <c r="L28" s="14"/>
      <c r="M28" s="14"/>
      <c r="N28" s="14"/>
      <c r="O28" s="14"/>
      <c r="T28" s="5"/>
      <c r="U28" s="5"/>
    </row>
    <row r="29" spans="1:63" ht="32.25" customHeight="1">
      <c r="A29" s="11" t="s">
        <v>213</v>
      </c>
      <c r="B29" s="14"/>
      <c r="C29" s="14"/>
      <c r="D29" s="14"/>
      <c r="E29" s="14"/>
      <c r="F29" s="14"/>
      <c r="G29" s="14"/>
      <c r="H29" s="14"/>
      <c r="I29" s="14"/>
      <c r="J29" s="14"/>
      <c r="K29" s="14"/>
      <c r="L29" s="14"/>
      <c r="M29" s="14"/>
      <c r="N29" s="14"/>
      <c r="O29" s="14"/>
    </row>
    <row r="30" spans="1:63" ht="32.25" customHeight="1" thickBot="1">
      <c r="A30" s="11" t="s">
        <v>195</v>
      </c>
      <c r="B30" s="14"/>
      <c r="C30" s="14"/>
      <c r="D30" s="14"/>
      <c r="E30" s="14"/>
      <c r="F30" s="14"/>
      <c r="G30" s="14"/>
      <c r="H30" s="14"/>
      <c r="I30" s="14"/>
      <c r="J30" s="14"/>
      <c r="K30" s="14"/>
      <c r="L30" s="14"/>
      <c r="M30" s="14"/>
      <c r="N30" s="14"/>
      <c r="O30" s="14"/>
    </row>
    <row r="31" spans="1:63" ht="35.25" customHeight="1" thickBot="1">
      <c r="B31" s="252" t="s">
        <v>68</v>
      </c>
      <c r="C31" s="253"/>
      <c r="D31" s="253"/>
      <c r="E31" s="262" t="s">
        <v>74</v>
      </c>
      <c r="F31" s="253"/>
      <c r="G31" s="253"/>
      <c r="H31" s="253"/>
      <c r="I31" s="253"/>
      <c r="J31" s="253"/>
      <c r="K31" s="253"/>
      <c r="L31" s="253"/>
      <c r="M31" s="253"/>
      <c r="N31" s="253"/>
      <c r="O31" s="253"/>
      <c r="P31" s="253"/>
      <c r="Q31" s="253"/>
      <c r="R31" s="253"/>
      <c r="S31" s="252" t="s">
        <v>75</v>
      </c>
      <c r="T31" s="253"/>
      <c r="U31" s="253"/>
      <c r="V31" s="253"/>
      <c r="W31" s="253"/>
      <c r="X31" s="253"/>
      <c r="Y31" s="253"/>
      <c r="Z31" s="253"/>
      <c r="AA31" s="253"/>
      <c r="AB31" s="253"/>
      <c r="AC31" s="253"/>
      <c r="AD31" s="253"/>
      <c r="AE31" s="253"/>
      <c r="AF31" s="253"/>
      <c r="AG31" s="253"/>
      <c r="AH31" s="253"/>
      <c r="AI31" s="253"/>
      <c r="AJ31" s="253"/>
      <c r="AK31" s="254"/>
    </row>
    <row r="32" spans="1:63" ht="60" customHeight="1">
      <c r="A32" s="5">
        <v>1</v>
      </c>
      <c r="B32" s="265"/>
      <c r="C32" s="266"/>
      <c r="D32" s="267"/>
      <c r="E32" s="230"/>
      <c r="F32" s="231"/>
      <c r="G32" s="231"/>
      <c r="H32" s="231"/>
      <c r="I32" s="231"/>
      <c r="J32" s="231"/>
      <c r="K32" s="231"/>
      <c r="L32" s="231"/>
      <c r="M32" s="231"/>
      <c r="N32" s="231"/>
      <c r="O32" s="231"/>
      <c r="P32" s="231"/>
      <c r="Q32" s="231"/>
      <c r="R32" s="231"/>
      <c r="S32" s="230"/>
      <c r="T32" s="231"/>
      <c r="U32" s="231"/>
      <c r="V32" s="231"/>
      <c r="W32" s="231"/>
      <c r="X32" s="231"/>
      <c r="Y32" s="231"/>
      <c r="Z32" s="231"/>
      <c r="AA32" s="231"/>
      <c r="AB32" s="231"/>
      <c r="AC32" s="231"/>
      <c r="AD32" s="231"/>
      <c r="AE32" s="231"/>
      <c r="AF32" s="231"/>
      <c r="AG32" s="231"/>
      <c r="AH32" s="231"/>
      <c r="AI32" s="231"/>
      <c r="AJ32" s="231"/>
      <c r="AK32" s="232"/>
    </row>
    <row r="33" spans="1:37" ht="60" customHeight="1">
      <c r="A33" s="5">
        <v>2</v>
      </c>
      <c r="B33" s="263"/>
      <c r="C33" s="264"/>
      <c r="D33" s="264"/>
      <c r="E33" s="233"/>
      <c r="F33" s="234"/>
      <c r="G33" s="234"/>
      <c r="H33" s="234"/>
      <c r="I33" s="234"/>
      <c r="J33" s="234"/>
      <c r="K33" s="234"/>
      <c r="L33" s="234"/>
      <c r="M33" s="234"/>
      <c r="N33" s="234"/>
      <c r="O33" s="234"/>
      <c r="P33" s="234"/>
      <c r="Q33" s="234"/>
      <c r="R33" s="234"/>
      <c r="S33" s="233"/>
      <c r="T33" s="234"/>
      <c r="U33" s="234"/>
      <c r="V33" s="234"/>
      <c r="W33" s="234"/>
      <c r="X33" s="234"/>
      <c r="Y33" s="234"/>
      <c r="Z33" s="234"/>
      <c r="AA33" s="234"/>
      <c r="AB33" s="234"/>
      <c r="AC33" s="234"/>
      <c r="AD33" s="234"/>
      <c r="AE33" s="234"/>
      <c r="AF33" s="234"/>
      <c r="AG33" s="234"/>
      <c r="AH33" s="234"/>
      <c r="AI33" s="234"/>
      <c r="AJ33" s="234"/>
      <c r="AK33" s="235"/>
    </row>
    <row r="34" spans="1:37" ht="60" customHeight="1">
      <c r="A34" s="5">
        <v>3</v>
      </c>
      <c r="B34" s="263"/>
      <c r="C34" s="264"/>
      <c r="D34" s="264"/>
      <c r="E34" s="233"/>
      <c r="F34" s="234"/>
      <c r="G34" s="234"/>
      <c r="H34" s="234"/>
      <c r="I34" s="234"/>
      <c r="J34" s="234"/>
      <c r="K34" s="234"/>
      <c r="L34" s="234"/>
      <c r="M34" s="234"/>
      <c r="N34" s="234"/>
      <c r="O34" s="234"/>
      <c r="P34" s="234"/>
      <c r="Q34" s="234"/>
      <c r="R34" s="234"/>
      <c r="S34" s="233"/>
      <c r="T34" s="234"/>
      <c r="U34" s="234"/>
      <c r="V34" s="234"/>
      <c r="W34" s="234"/>
      <c r="X34" s="234"/>
      <c r="Y34" s="234"/>
      <c r="Z34" s="234"/>
      <c r="AA34" s="234"/>
      <c r="AB34" s="234"/>
      <c r="AC34" s="234"/>
      <c r="AD34" s="234"/>
      <c r="AE34" s="234"/>
      <c r="AF34" s="234"/>
      <c r="AG34" s="234"/>
      <c r="AH34" s="234"/>
      <c r="AI34" s="234"/>
      <c r="AJ34" s="234"/>
      <c r="AK34" s="235"/>
    </row>
    <row r="35" spans="1:37" ht="60" customHeight="1">
      <c r="A35" s="5">
        <v>4</v>
      </c>
      <c r="B35" s="263"/>
      <c r="C35" s="264"/>
      <c r="D35" s="264"/>
      <c r="E35" s="233"/>
      <c r="F35" s="234"/>
      <c r="G35" s="234"/>
      <c r="H35" s="234"/>
      <c r="I35" s="234"/>
      <c r="J35" s="234"/>
      <c r="K35" s="234"/>
      <c r="L35" s="234"/>
      <c r="M35" s="234"/>
      <c r="N35" s="234"/>
      <c r="O35" s="234"/>
      <c r="P35" s="234"/>
      <c r="Q35" s="234"/>
      <c r="R35" s="234"/>
      <c r="S35" s="233"/>
      <c r="T35" s="234"/>
      <c r="U35" s="234"/>
      <c r="V35" s="234"/>
      <c r="W35" s="234"/>
      <c r="X35" s="234"/>
      <c r="Y35" s="234"/>
      <c r="Z35" s="234"/>
      <c r="AA35" s="234"/>
      <c r="AB35" s="234"/>
      <c r="AC35" s="234"/>
      <c r="AD35" s="234"/>
      <c r="AE35" s="234"/>
      <c r="AF35" s="234"/>
      <c r="AG35" s="234"/>
      <c r="AH35" s="234"/>
      <c r="AI35" s="234"/>
      <c r="AJ35" s="234"/>
      <c r="AK35" s="235"/>
    </row>
    <row r="36" spans="1:37" ht="60" customHeight="1" thickBot="1">
      <c r="A36" s="5">
        <v>5</v>
      </c>
      <c r="B36" s="257"/>
      <c r="C36" s="258"/>
      <c r="D36" s="258"/>
      <c r="E36" s="249"/>
      <c r="F36" s="250"/>
      <c r="G36" s="250"/>
      <c r="H36" s="250"/>
      <c r="I36" s="250"/>
      <c r="J36" s="250"/>
      <c r="K36" s="250"/>
      <c r="L36" s="250"/>
      <c r="M36" s="250"/>
      <c r="N36" s="250"/>
      <c r="O36" s="250"/>
      <c r="P36" s="250"/>
      <c r="Q36" s="250"/>
      <c r="R36" s="250"/>
      <c r="S36" s="249"/>
      <c r="T36" s="250"/>
      <c r="U36" s="250"/>
      <c r="V36" s="250"/>
      <c r="W36" s="250"/>
      <c r="X36" s="250"/>
      <c r="Y36" s="250"/>
      <c r="Z36" s="250"/>
      <c r="AA36" s="250"/>
      <c r="AB36" s="250"/>
      <c r="AC36" s="250"/>
      <c r="AD36" s="250"/>
      <c r="AE36" s="250"/>
      <c r="AF36" s="250"/>
      <c r="AG36" s="250"/>
      <c r="AH36" s="250"/>
      <c r="AI36" s="250"/>
      <c r="AJ36" s="250"/>
      <c r="AK36" s="251"/>
    </row>
    <row r="37" spans="1:37" ht="24.75" customHeight="1"/>
    <row r="38" spans="1:37" ht="28.5" customHeight="1">
      <c r="A38" s="15" t="s">
        <v>165</v>
      </c>
      <c r="B38" s="14"/>
      <c r="C38" s="14"/>
      <c r="D38" s="14"/>
      <c r="E38" s="14"/>
      <c r="F38" s="14"/>
      <c r="G38" s="14"/>
      <c r="H38" s="14"/>
      <c r="I38" s="14"/>
      <c r="J38" s="14"/>
      <c r="K38" s="14"/>
      <c r="L38" s="14"/>
      <c r="R38" s="16" t="s">
        <v>14</v>
      </c>
      <c r="T38" s="5"/>
      <c r="U38" s="5"/>
    </row>
    <row r="39" spans="1:37" ht="28.5" customHeight="1">
      <c r="A39" s="26">
        <v>1</v>
      </c>
      <c r="B39" s="255" t="s">
        <v>54</v>
      </c>
      <c r="C39" s="255"/>
      <c r="D39" s="255"/>
      <c r="E39" s="255"/>
      <c r="F39" s="255"/>
      <c r="G39" s="255"/>
      <c r="H39" s="255"/>
      <c r="I39" s="255"/>
      <c r="J39" s="255"/>
      <c r="K39" s="255"/>
      <c r="L39" s="255"/>
      <c r="M39" s="255"/>
      <c r="N39" s="255"/>
      <c r="O39" s="255"/>
      <c r="P39" s="255"/>
      <c r="Q39" s="256"/>
      <c r="R39" s="117"/>
      <c r="T39" s="5"/>
      <c r="U39" s="5"/>
    </row>
    <row r="40" spans="1:37" ht="28.5" customHeight="1">
      <c r="A40" s="26">
        <v>2</v>
      </c>
      <c r="B40" s="255" t="s">
        <v>99</v>
      </c>
      <c r="C40" s="255"/>
      <c r="D40" s="255"/>
      <c r="E40" s="255"/>
      <c r="F40" s="255"/>
      <c r="G40" s="255"/>
      <c r="H40" s="255"/>
      <c r="I40" s="255"/>
      <c r="J40" s="255"/>
      <c r="K40" s="255"/>
      <c r="L40" s="255"/>
      <c r="M40" s="255"/>
      <c r="N40" s="255"/>
      <c r="O40" s="255"/>
      <c r="P40" s="255"/>
      <c r="Q40" s="256"/>
      <c r="R40" s="117"/>
      <c r="T40" s="5"/>
      <c r="U40" s="5"/>
    </row>
    <row r="41" spans="1:37" ht="28.5" customHeight="1">
      <c r="A41" s="26">
        <v>3</v>
      </c>
      <c r="B41" s="255" t="s">
        <v>53</v>
      </c>
      <c r="C41" s="255"/>
      <c r="D41" s="255"/>
      <c r="E41" s="255"/>
      <c r="F41" s="255"/>
      <c r="G41" s="255"/>
      <c r="H41" s="255"/>
      <c r="I41" s="255"/>
      <c r="J41" s="255"/>
      <c r="K41" s="255"/>
      <c r="L41" s="255"/>
      <c r="M41" s="255"/>
      <c r="N41" s="255"/>
      <c r="O41" s="255"/>
      <c r="P41" s="255"/>
      <c r="Q41" s="256"/>
      <c r="R41" s="117"/>
      <c r="T41" s="5"/>
      <c r="U41" s="5"/>
    </row>
    <row r="42" spans="1:37" ht="24.75" customHeight="1"/>
    <row r="43" spans="1:37" ht="24.75" customHeight="1"/>
    <row r="44" spans="1:37" ht="24.75" customHeight="1"/>
    <row r="45" spans="1:37" ht="24.75" customHeight="1"/>
    <row r="46" spans="1:37" ht="24.75" customHeight="1"/>
    <row r="47" spans="1:37" ht="24.75" customHeight="1"/>
    <row r="48" spans="1:37" ht="24.75" customHeight="1"/>
    <row r="49" ht="24.75" customHeight="1"/>
    <row r="50" ht="24.75" customHeight="1"/>
    <row r="51" ht="24.75" customHeight="1"/>
    <row r="52" ht="24.75" customHeight="1"/>
    <row r="53" ht="24.75" customHeight="1"/>
    <row r="54" ht="24.75" customHeight="1"/>
    <row r="55" ht="24.75" customHeight="1"/>
    <row r="56" ht="24.75" customHeight="1"/>
  </sheetData>
  <sheetProtection formatCells="0" formatRows="0" insertRows="0" insertHyperlinks="0" deleteRows="0" sort="0"/>
  <protectedRanges>
    <protectedRange sqref="AT19:BF23 A19:E21 A24:J24 R5 S1:AL12 A1:R4 A7:R12 A5:A6 K5:Q6 A22:A23 D22:E23 A28:AL340 A17:AL18 A13:T16 V13:AL16 B26:B27 T24:X24 AJ24:BF24" name="範囲1"/>
    <protectedRange sqref="F19:J23 T19:X23 AJ19:AS23" name="範囲1_1"/>
    <protectedRange sqref="B5:J6" name="範囲1_2"/>
    <protectedRange sqref="B22:C23" name="範囲1_3"/>
    <protectedRange sqref="A25:J25 A26:A27 C26:J27 T25:X25 T26:X27 Y27:AU27 AJ26:BF26 AJ25:BF25" name="範囲1_3_1"/>
    <protectedRange sqref="U13:U16" name="範囲1_4"/>
    <protectedRange sqref="K22:M22 K27:P27 Q26:R27 S26:S27" name="範囲1_3_2"/>
    <protectedRange sqref="K19:M21 N26:P26 K23:M26 N19:R25 S19:S25" name="範囲1_1_1"/>
    <protectedRange sqref="Y22:AA22 AE26:AH26 AI26" name="範囲1_3_3"/>
    <protectedRange sqref="Y19:AA21 AB26:AD26 Y23:AA26 AB19:AH25 AI19:AI25" name="範囲1_1_1_1"/>
  </protectedRanges>
  <mergeCells count="65">
    <mergeCell ref="B13:D14"/>
    <mergeCell ref="B15:D16"/>
    <mergeCell ref="E13:G14"/>
    <mergeCell ref="E15:G16"/>
    <mergeCell ref="H13:J14"/>
    <mergeCell ref="H15:J16"/>
    <mergeCell ref="Q13:R14"/>
    <mergeCell ref="B5:I5"/>
    <mergeCell ref="L5:M5"/>
    <mergeCell ref="L6:M6"/>
    <mergeCell ref="E10:T11"/>
    <mergeCell ref="S13:T14"/>
    <mergeCell ref="S12:T12"/>
    <mergeCell ref="E12:G12"/>
    <mergeCell ref="H12:J12"/>
    <mergeCell ref="K12:L12"/>
    <mergeCell ref="M12:N12"/>
    <mergeCell ref="O12:P12"/>
    <mergeCell ref="Q12:R12"/>
    <mergeCell ref="K13:L14"/>
    <mergeCell ref="M13:N14"/>
    <mergeCell ref="O13:P14"/>
    <mergeCell ref="B19:E19"/>
    <mergeCell ref="F19:G19"/>
    <mergeCell ref="T19:U19"/>
    <mergeCell ref="AJ19:AS19"/>
    <mergeCell ref="Q15:R16"/>
    <mergeCell ref="S15:T16"/>
    <mergeCell ref="K15:L16"/>
    <mergeCell ref="M15:N16"/>
    <mergeCell ref="O15:P16"/>
    <mergeCell ref="K19:R19"/>
    <mergeCell ref="B22:C23"/>
    <mergeCell ref="D22:E22"/>
    <mergeCell ref="AJ22:AS22"/>
    <mergeCell ref="D23:E23"/>
    <mergeCell ref="AJ23:AS23"/>
    <mergeCell ref="B20:C21"/>
    <mergeCell ref="D20:E20"/>
    <mergeCell ref="AJ20:AS20"/>
    <mergeCell ref="D21:E21"/>
    <mergeCell ref="AJ21:AS21"/>
    <mergeCell ref="S34:AK34"/>
    <mergeCell ref="B31:D31"/>
    <mergeCell ref="E31:R31"/>
    <mergeCell ref="S31:AK31"/>
    <mergeCell ref="B32:D32"/>
    <mergeCell ref="E32:R32"/>
    <mergeCell ref="S32:AK32"/>
    <mergeCell ref="B39:Q39"/>
    <mergeCell ref="B40:Q40"/>
    <mergeCell ref="B41:Q41"/>
    <mergeCell ref="V11:Z11"/>
    <mergeCell ref="V10:Z10"/>
    <mergeCell ref="B35:D35"/>
    <mergeCell ref="E35:R35"/>
    <mergeCell ref="S35:AK35"/>
    <mergeCell ref="B36:D36"/>
    <mergeCell ref="E36:R36"/>
    <mergeCell ref="S36:AK36"/>
    <mergeCell ref="B33:D33"/>
    <mergeCell ref="E33:R33"/>
    <mergeCell ref="S33:AK33"/>
    <mergeCell ref="B34:D34"/>
    <mergeCell ref="E34:R34"/>
  </mergeCells>
  <phoneticPr fontId="1"/>
  <conditionalFormatting sqref="J6">
    <cfRule type="containsText" dxfId="4" priority="4" operator="containsText" text="○">
      <formula>NOT(ISERROR(SEARCH("○",J6)))</formula>
    </cfRule>
    <cfRule type="containsText" dxfId="3" priority="5" operator="containsText" text="○">
      <formula>NOT(ISERROR(SEARCH("○",J6)))</formula>
    </cfRule>
  </conditionalFormatting>
  <conditionalFormatting sqref="J5">
    <cfRule type="containsText" dxfId="2" priority="1" operator="containsText" text="○">
      <formula>NOT(ISERROR(SEARCH("○",J5)))</formula>
    </cfRule>
    <cfRule type="containsText" dxfId="1" priority="2" operator="containsText" text="○">
      <formula>NOT(ISERROR(SEARCH("○",J5)))</formula>
    </cfRule>
  </conditionalFormatting>
  <dataValidations count="2">
    <dataValidation type="list" allowBlank="1" showInputMessage="1" showErrorMessage="1" sqref="J5">
      <formula1>"○"</formula1>
    </dataValidation>
    <dataValidation imeMode="halfAlpha" allowBlank="1" showInputMessage="1" showErrorMessage="1" sqref="V13:Z16 M15 M13 O13 O15"/>
  </dataValidations>
  <printOptions horizontalCentered="1" verticalCentered="1"/>
  <pageMargins left="0.25" right="0.25" top="0.75" bottom="0.75" header="0.3" footer="0.3"/>
  <pageSetup paperSize="9" scale="29"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17</xdr:col>
                    <xdr:colOff>304800</xdr:colOff>
                    <xdr:row>37</xdr:row>
                    <xdr:rowOff>390525</xdr:rowOff>
                  </from>
                  <to>
                    <xdr:col>17</xdr:col>
                    <xdr:colOff>676275</xdr:colOff>
                    <xdr:row>39</xdr:row>
                    <xdr:rowOff>66675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17</xdr:col>
                    <xdr:colOff>295275</xdr:colOff>
                    <xdr:row>39</xdr:row>
                    <xdr:rowOff>428625</xdr:rowOff>
                  </from>
                  <to>
                    <xdr:col>17</xdr:col>
                    <xdr:colOff>676275</xdr:colOff>
                    <xdr:row>41</xdr:row>
                    <xdr:rowOff>66675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17</xdr:col>
                    <xdr:colOff>295275</xdr:colOff>
                    <xdr:row>39</xdr:row>
                    <xdr:rowOff>428625</xdr:rowOff>
                  </from>
                  <to>
                    <xdr:col>17</xdr:col>
                    <xdr:colOff>676275</xdr:colOff>
                    <xdr:row>41</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 operator="containsText" id="{13D30F49-5EA9-4201-A6A3-B14BC96035E1}">
            <xm:f>NOT(ISERROR(SEARCH($J$5,B5)))</xm:f>
            <xm:f>$J$5</xm:f>
            <x14:dxf>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'「費用の概要、積算内訳」記載例'!$C$20:$C$24</xm:f>
          </x14:formula1>
          <xm:sqref>B32:D36</xm:sqref>
        </x14:dataValidation>
        <x14:dataValidation type="list" allowBlank="1" showInputMessage="1" showErrorMessage="1">
          <x14:formula1>
            <xm:f>【非表示】基準額!$L$4:$L$38</xm:f>
          </x14:formula1>
          <xm:sqref>H13 H15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RowHeight="18.75" outlineLevelRow="1"/>
  <cols>
    <col min="1" max="1" width="4.625" style="67" customWidth="1"/>
    <col min="2" max="2" width="3.875" style="75" customWidth="1"/>
    <col min="3" max="3" width="72.75" style="76" customWidth="1"/>
    <col min="4" max="4" width="17" style="67" customWidth="1"/>
    <col min="5" max="5" width="18.875" style="67" customWidth="1"/>
    <col min="6" max="6" width="2.25" style="67" customWidth="1"/>
    <col min="7" max="7" width="12.75" style="67" hidden="1" customWidth="1"/>
    <col min="8" max="8" width="12" style="67" hidden="1" customWidth="1"/>
    <col min="9" max="9" width="0" style="67" hidden="1" customWidth="1"/>
    <col min="10" max="10" width="4.625" style="67" customWidth="1"/>
    <col min="11" max="11" width="3.875" style="75" customWidth="1"/>
    <col min="12" max="12" width="72.75" style="76" customWidth="1"/>
    <col min="13" max="13" width="17" style="67" customWidth="1"/>
    <col min="14" max="14" width="18.875" style="67" customWidth="1"/>
    <col min="15" max="15" width="2.25" style="67" customWidth="1"/>
    <col min="16" max="16" width="12.75" style="67" hidden="1" customWidth="1"/>
    <col min="17" max="17" width="12" style="67" hidden="1" customWidth="1"/>
    <col min="18" max="18" width="9" style="67" customWidth="1"/>
    <col min="19" max="16384" width="9" style="67"/>
  </cols>
  <sheetData>
    <row r="1" spans="1:17" ht="35.25" customHeight="1">
      <c r="A1" s="62"/>
      <c r="B1" s="63"/>
      <c r="C1" s="144" t="s">
        <v>208</v>
      </c>
      <c r="D1" s="65"/>
      <c r="E1" s="66"/>
      <c r="J1" s="62"/>
      <c r="K1" s="63"/>
      <c r="L1" s="143" t="s">
        <v>209</v>
      </c>
      <c r="M1" s="65"/>
      <c r="N1" s="66"/>
    </row>
    <row r="2" spans="1:17" ht="35.25" customHeight="1">
      <c r="A2" s="62" t="s">
        <v>166</v>
      </c>
      <c r="B2" s="63"/>
      <c r="C2" s="64"/>
      <c r="D2" s="65"/>
      <c r="E2" s="66"/>
      <c r="G2" s="67" t="s">
        <v>187</v>
      </c>
      <c r="H2" s="67" t="s">
        <v>186</v>
      </c>
      <c r="J2" s="62" t="s">
        <v>166</v>
      </c>
      <c r="K2" s="63"/>
      <c r="L2" s="64"/>
      <c r="M2" s="65"/>
      <c r="N2" s="66"/>
      <c r="P2" s="67" t="s">
        <v>187</v>
      </c>
      <c r="Q2" s="67" t="s">
        <v>186</v>
      </c>
    </row>
    <row r="3" spans="1:17" ht="21.75" customHeight="1">
      <c r="A3" s="125" t="s">
        <v>163</v>
      </c>
      <c r="B3" s="126"/>
      <c r="C3" s="127"/>
      <c r="D3" s="128" t="s">
        <v>174</v>
      </c>
      <c r="E3" s="129"/>
      <c r="G3" s="77" t="s">
        <v>175</v>
      </c>
      <c r="H3" s="77" t="s">
        <v>175</v>
      </c>
      <c r="J3" s="134" t="s">
        <v>163</v>
      </c>
      <c r="K3" s="135"/>
      <c r="L3" s="136"/>
      <c r="M3" s="137" t="s">
        <v>174</v>
      </c>
      <c r="N3" s="138"/>
      <c r="P3" s="77" t="s">
        <v>175</v>
      </c>
      <c r="Q3" s="77" t="s">
        <v>175</v>
      </c>
    </row>
    <row r="4" spans="1:17" ht="23.25" customHeight="1">
      <c r="A4" s="130"/>
      <c r="B4" s="68">
        <v>1</v>
      </c>
      <c r="C4" s="69" t="s">
        <v>167</v>
      </c>
      <c r="D4" s="78">
        <f>ROUND(G4*1000,0)</f>
        <v>537000</v>
      </c>
      <c r="E4" s="91" t="s">
        <v>138</v>
      </c>
      <c r="G4" s="67">
        <v>537</v>
      </c>
      <c r="H4" s="67">
        <v>537</v>
      </c>
      <c r="J4" s="139"/>
      <c r="K4" s="68">
        <v>1</v>
      </c>
      <c r="L4" s="69" t="s">
        <v>167</v>
      </c>
      <c r="M4" s="78">
        <f t="shared" ref="M4:M38" si="0">ROUND(P4*1000,0)</f>
        <v>268000</v>
      </c>
      <c r="N4" s="91" t="s">
        <v>138</v>
      </c>
      <c r="P4" s="67">
        <v>268</v>
      </c>
      <c r="Q4" s="67">
        <v>268</v>
      </c>
    </row>
    <row r="5" spans="1:17" ht="23.25" customHeight="1">
      <c r="A5" s="130"/>
      <c r="B5" s="68">
        <v>2</v>
      </c>
      <c r="C5" s="69" t="s">
        <v>168</v>
      </c>
      <c r="D5" s="79">
        <f t="shared" ref="D5:D20" si="1">ROUND(G5*1000,0)</f>
        <v>684000</v>
      </c>
      <c r="E5" s="70" t="s">
        <v>138</v>
      </c>
      <c r="G5" s="67">
        <v>684</v>
      </c>
      <c r="H5" s="67">
        <v>684</v>
      </c>
      <c r="J5" s="139"/>
      <c r="K5" s="68">
        <v>2</v>
      </c>
      <c r="L5" s="69" t="s">
        <v>168</v>
      </c>
      <c r="M5" s="79">
        <f t="shared" si="0"/>
        <v>342000</v>
      </c>
      <c r="N5" s="70" t="s">
        <v>138</v>
      </c>
      <c r="P5" s="67">
        <v>342</v>
      </c>
      <c r="Q5" s="67">
        <v>342</v>
      </c>
    </row>
    <row r="6" spans="1:17" ht="23.25" customHeight="1">
      <c r="A6" s="130"/>
      <c r="B6" s="68">
        <v>3</v>
      </c>
      <c r="C6" s="69" t="s">
        <v>169</v>
      </c>
      <c r="D6" s="79">
        <f t="shared" si="1"/>
        <v>889000</v>
      </c>
      <c r="E6" s="70" t="s">
        <v>138</v>
      </c>
      <c r="G6" s="67">
        <v>889</v>
      </c>
      <c r="H6" s="67">
        <v>889</v>
      </c>
      <c r="J6" s="139"/>
      <c r="K6" s="68">
        <v>3</v>
      </c>
      <c r="L6" s="69" t="s">
        <v>169</v>
      </c>
      <c r="M6" s="79">
        <f t="shared" si="0"/>
        <v>445000</v>
      </c>
      <c r="N6" s="70" t="s">
        <v>138</v>
      </c>
      <c r="P6" s="67">
        <v>445</v>
      </c>
      <c r="Q6" s="67">
        <v>445</v>
      </c>
    </row>
    <row r="7" spans="1:17" ht="23.25" customHeight="1">
      <c r="A7" s="130"/>
      <c r="B7" s="68">
        <v>4</v>
      </c>
      <c r="C7" s="71" t="s">
        <v>170</v>
      </c>
      <c r="D7" s="79">
        <f t="shared" si="1"/>
        <v>231000</v>
      </c>
      <c r="E7" s="70" t="s">
        <v>138</v>
      </c>
      <c r="G7" s="67">
        <v>231</v>
      </c>
      <c r="H7" s="67">
        <v>231</v>
      </c>
      <c r="J7" s="139"/>
      <c r="K7" s="68">
        <v>4</v>
      </c>
      <c r="L7" s="71" t="s">
        <v>170</v>
      </c>
      <c r="M7" s="79">
        <f t="shared" si="0"/>
        <v>115000</v>
      </c>
      <c r="N7" s="70" t="s">
        <v>138</v>
      </c>
      <c r="P7" s="67">
        <v>115</v>
      </c>
      <c r="Q7" s="67">
        <v>115</v>
      </c>
    </row>
    <row r="8" spans="1:17" ht="23.25" customHeight="1">
      <c r="A8" s="130"/>
      <c r="B8" s="68">
        <v>5</v>
      </c>
      <c r="C8" s="69" t="s">
        <v>157</v>
      </c>
      <c r="D8" s="79">
        <f t="shared" si="1"/>
        <v>226000</v>
      </c>
      <c r="E8" s="70" t="s">
        <v>138</v>
      </c>
      <c r="G8" s="67">
        <v>226</v>
      </c>
      <c r="H8" s="67">
        <v>226</v>
      </c>
      <c r="J8" s="139"/>
      <c r="K8" s="68">
        <v>5</v>
      </c>
      <c r="L8" s="69" t="s">
        <v>157</v>
      </c>
      <c r="M8" s="79">
        <f t="shared" si="0"/>
        <v>113000</v>
      </c>
      <c r="N8" s="70" t="s">
        <v>138</v>
      </c>
      <c r="P8" s="67">
        <v>113</v>
      </c>
      <c r="Q8" s="67">
        <v>113</v>
      </c>
    </row>
    <row r="9" spans="1:17" ht="23.25" customHeight="1">
      <c r="A9" s="130"/>
      <c r="B9" s="68">
        <v>6</v>
      </c>
      <c r="C9" s="69" t="s">
        <v>171</v>
      </c>
      <c r="D9" s="79">
        <f t="shared" si="1"/>
        <v>564000</v>
      </c>
      <c r="E9" s="70" t="s">
        <v>138</v>
      </c>
      <c r="G9" s="67">
        <v>564</v>
      </c>
      <c r="H9" s="67">
        <v>564</v>
      </c>
      <c r="J9" s="139"/>
      <c r="K9" s="68">
        <v>6</v>
      </c>
      <c r="L9" s="69" t="s">
        <v>171</v>
      </c>
      <c r="M9" s="79">
        <f t="shared" si="0"/>
        <v>282000</v>
      </c>
      <c r="N9" s="70" t="s">
        <v>138</v>
      </c>
      <c r="P9" s="67">
        <v>282</v>
      </c>
      <c r="Q9" s="67">
        <v>282</v>
      </c>
    </row>
    <row r="10" spans="1:17" ht="23.25" customHeight="1">
      <c r="A10" s="130"/>
      <c r="B10" s="68">
        <v>7</v>
      </c>
      <c r="C10" s="69" t="s">
        <v>172</v>
      </c>
      <c r="D10" s="79">
        <f t="shared" si="1"/>
        <v>710000</v>
      </c>
      <c r="E10" s="70" t="s">
        <v>138</v>
      </c>
      <c r="G10" s="67">
        <v>710</v>
      </c>
      <c r="H10" s="67">
        <v>710</v>
      </c>
      <c r="J10" s="139"/>
      <c r="K10" s="68">
        <v>7</v>
      </c>
      <c r="L10" s="69" t="s">
        <v>172</v>
      </c>
      <c r="M10" s="79">
        <f t="shared" si="0"/>
        <v>355000</v>
      </c>
      <c r="N10" s="70" t="s">
        <v>138</v>
      </c>
      <c r="P10" s="67">
        <v>355</v>
      </c>
      <c r="Q10" s="67">
        <v>355</v>
      </c>
    </row>
    <row r="11" spans="1:17" ht="23.25" customHeight="1">
      <c r="A11" s="131"/>
      <c r="B11" s="68">
        <v>8</v>
      </c>
      <c r="C11" s="69" t="s">
        <v>173</v>
      </c>
      <c r="D11" s="79">
        <f t="shared" si="1"/>
        <v>1133000</v>
      </c>
      <c r="E11" s="70" t="s">
        <v>138</v>
      </c>
      <c r="G11" s="67">
        <v>1133</v>
      </c>
      <c r="H11" s="67">
        <v>1133</v>
      </c>
      <c r="J11" s="140"/>
      <c r="K11" s="68">
        <v>8</v>
      </c>
      <c r="L11" s="69" t="s">
        <v>173</v>
      </c>
      <c r="M11" s="79">
        <f t="shared" si="0"/>
        <v>567000</v>
      </c>
      <c r="N11" s="70" t="s">
        <v>138</v>
      </c>
      <c r="P11" s="67">
        <v>567</v>
      </c>
      <c r="Q11" s="67">
        <v>567</v>
      </c>
    </row>
    <row r="12" spans="1:17" ht="23.25" customHeight="1">
      <c r="A12" s="130"/>
      <c r="B12" s="68">
        <v>9</v>
      </c>
      <c r="C12" s="69" t="s">
        <v>40</v>
      </c>
      <c r="D12" s="79">
        <f t="shared" si="1"/>
        <v>27000</v>
      </c>
      <c r="E12" s="70" t="s">
        <v>131</v>
      </c>
      <c r="G12" s="67">
        <v>27</v>
      </c>
      <c r="H12" s="67">
        <v>27</v>
      </c>
      <c r="J12" s="139"/>
      <c r="K12" s="68">
        <v>9</v>
      </c>
      <c r="L12" s="69" t="s">
        <v>40</v>
      </c>
      <c r="M12" s="79">
        <f t="shared" si="0"/>
        <v>13000</v>
      </c>
      <c r="N12" s="70" t="s">
        <v>131</v>
      </c>
      <c r="P12" s="67">
        <v>13</v>
      </c>
      <c r="Q12" s="67">
        <v>13</v>
      </c>
    </row>
    <row r="13" spans="1:17" ht="23.25" customHeight="1">
      <c r="A13" s="131"/>
      <c r="B13" s="68">
        <v>9</v>
      </c>
      <c r="C13" s="69" t="s">
        <v>41</v>
      </c>
      <c r="D13" s="79">
        <f t="shared" si="1"/>
        <v>27000</v>
      </c>
      <c r="E13" s="70" t="s">
        <v>131</v>
      </c>
      <c r="G13" s="67">
        <v>27</v>
      </c>
      <c r="H13" s="67">
        <v>27</v>
      </c>
      <c r="J13" s="140"/>
      <c r="K13" s="68">
        <v>9</v>
      </c>
      <c r="L13" s="69" t="s">
        <v>41</v>
      </c>
      <c r="M13" s="79">
        <f t="shared" si="0"/>
        <v>13000</v>
      </c>
      <c r="N13" s="70" t="s">
        <v>131</v>
      </c>
      <c r="P13" s="67">
        <v>13</v>
      </c>
      <c r="Q13" s="67">
        <v>13</v>
      </c>
    </row>
    <row r="14" spans="1:17" ht="23.25" customHeight="1">
      <c r="A14" s="130"/>
      <c r="B14" s="68">
        <v>10</v>
      </c>
      <c r="C14" s="69" t="s">
        <v>149</v>
      </c>
      <c r="D14" s="79">
        <f t="shared" si="1"/>
        <v>320000</v>
      </c>
      <c r="E14" s="70" t="s">
        <v>138</v>
      </c>
      <c r="G14" s="67">
        <v>320</v>
      </c>
      <c r="H14" s="67">
        <v>320</v>
      </c>
      <c r="J14" s="139"/>
      <c r="K14" s="68">
        <v>10</v>
      </c>
      <c r="L14" s="69" t="s">
        <v>149</v>
      </c>
      <c r="M14" s="79">
        <f t="shared" si="0"/>
        <v>160000</v>
      </c>
      <c r="N14" s="70" t="s">
        <v>138</v>
      </c>
      <c r="P14" s="67">
        <v>160</v>
      </c>
      <c r="Q14" s="67">
        <v>160</v>
      </c>
    </row>
    <row r="15" spans="1:17" ht="23.25" customHeight="1">
      <c r="A15" s="130"/>
      <c r="B15" s="68">
        <v>11</v>
      </c>
      <c r="C15" s="69" t="s">
        <v>148</v>
      </c>
      <c r="D15" s="79">
        <f t="shared" si="1"/>
        <v>339000</v>
      </c>
      <c r="E15" s="70" t="s">
        <v>138</v>
      </c>
      <c r="G15" s="67">
        <v>339</v>
      </c>
      <c r="H15" s="67">
        <v>339</v>
      </c>
      <c r="J15" s="139"/>
      <c r="K15" s="68">
        <v>11</v>
      </c>
      <c r="L15" s="69" t="s">
        <v>148</v>
      </c>
      <c r="M15" s="79">
        <f t="shared" si="0"/>
        <v>169000</v>
      </c>
      <c r="N15" s="70" t="s">
        <v>138</v>
      </c>
      <c r="P15" s="67">
        <v>169</v>
      </c>
      <c r="Q15" s="67">
        <v>169</v>
      </c>
    </row>
    <row r="16" spans="1:17" ht="23.25" customHeight="1">
      <c r="A16" s="130"/>
      <c r="B16" s="68">
        <v>12</v>
      </c>
      <c r="C16" s="69" t="s">
        <v>147</v>
      </c>
      <c r="D16" s="79">
        <f t="shared" si="1"/>
        <v>311000</v>
      </c>
      <c r="E16" s="70" t="s">
        <v>138</v>
      </c>
      <c r="G16" s="67">
        <v>311</v>
      </c>
      <c r="H16" s="67">
        <v>311</v>
      </c>
      <c r="J16" s="139"/>
      <c r="K16" s="68">
        <v>12</v>
      </c>
      <c r="L16" s="69" t="s">
        <v>147</v>
      </c>
      <c r="M16" s="79">
        <f t="shared" si="0"/>
        <v>156000</v>
      </c>
      <c r="N16" s="70" t="s">
        <v>138</v>
      </c>
      <c r="P16" s="67">
        <v>156</v>
      </c>
      <c r="Q16" s="67">
        <v>156</v>
      </c>
    </row>
    <row r="17" spans="1:17" ht="23.25" customHeight="1">
      <c r="A17" s="130"/>
      <c r="B17" s="68">
        <v>13</v>
      </c>
      <c r="C17" s="69" t="s">
        <v>146</v>
      </c>
      <c r="D17" s="79">
        <f t="shared" si="1"/>
        <v>137000</v>
      </c>
      <c r="E17" s="70" t="s">
        <v>138</v>
      </c>
      <c r="G17" s="67">
        <v>137</v>
      </c>
      <c r="H17" s="67">
        <v>137</v>
      </c>
      <c r="J17" s="139"/>
      <c r="K17" s="68">
        <v>13</v>
      </c>
      <c r="L17" s="69" t="s">
        <v>146</v>
      </c>
      <c r="M17" s="79">
        <f t="shared" si="0"/>
        <v>68000</v>
      </c>
      <c r="N17" s="70" t="s">
        <v>138</v>
      </c>
      <c r="P17" s="67">
        <v>68</v>
      </c>
      <c r="Q17" s="67">
        <v>68</v>
      </c>
    </row>
    <row r="18" spans="1:17" ht="23.25" customHeight="1">
      <c r="A18" s="130"/>
      <c r="B18" s="68">
        <v>14</v>
      </c>
      <c r="C18" s="69" t="s">
        <v>145</v>
      </c>
      <c r="D18" s="79">
        <f t="shared" si="1"/>
        <v>508000</v>
      </c>
      <c r="E18" s="70" t="s">
        <v>138</v>
      </c>
      <c r="G18" s="67">
        <v>508</v>
      </c>
      <c r="H18" s="67">
        <v>508</v>
      </c>
      <c r="J18" s="139"/>
      <c r="K18" s="68">
        <v>14</v>
      </c>
      <c r="L18" s="69" t="s">
        <v>145</v>
      </c>
      <c r="M18" s="79">
        <f t="shared" si="0"/>
        <v>254000</v>
      </c>
      <c r="N18" s="70" t="s">
        <v>138</v>
      </c>
      <c r="P18" s="67">
        <v>254</v>
      </c>
      <c r="Q18" s="67">
        <v>254</v>
      </c>
    </row>
    <row r="19" spans="1:17" ht="23.25" customHeight="1">
      <c r="A19" s="130"/>
      <c r="B19" s="68">
        <v>15</v>
      </c>
      <c r="C19" s="69" t="s">
        <v>144</v>
      </c>
      <c r="D19" s="79">
        <f t="shared" si="1"/>
        <v>204000</v>
      </c>
      <c r="E19" s="70" t="s">
        <v>138</v>
      </c>
      <c r="G19" s="67">
        <v>204</v>
      </c>
      <c r="H19" s="67">
        <v>204</v>
      </c>
      <c r="J19" s="139"/>
      <c r="K19" s="68">
        <v>15</v>
      </c>
      <c r="L19" s="69" t="s">
        <v>144</v>
      </c>
      <c r="M19" s="79">
        <f t="shared" si="0"/>
        <v>102000</v>
      </c>
      <c r="N19" s="70" t="s">
        <v>138</v>
      </c>
      <c r="P19" s="67">
        <v>102</v>
      </c>
      <c r="Q19" s="67">
        <v>102</v>
      </c>
    </row>
    <row r="20" spans="1:17" ht="23.25" customHeight="1">
      <c r="A20" s="130"/>
      <c r="B20" s="68">
        <v>16</v>
      </c>
      <c r="C20" s="69" t="s">
        <v>143</v>
      </c>
      <c r="D20" s="79">
        <f t="shared" si="1"/>
        <v>148000</v>
      </c>
      <c r="E20" s="70" t="s">
        <v>138</v>
      </c>
      <c r="G20" s="67">
        <v>148</v>
      </c>
      <c r="H20" s="67">
        <v>148</v>
      </c>
      <c r="J20" s="139"/>
      <c r="K20" s="68">
        <v>16</v>
      </c>
      <c r="L20" s="69" t="s">
        <v>143</v>
      </c>
      <c r="M20" s="79">
        <f t="shared" si="0"/>
        <v>74000</v>
      </c>
      <c r="N20" s="70" t="s">
        <v>138</v>
      </c>
      <c r="P20" s="67">
        <v>74</v>
      </c>
      <c r="Q20" s="67">
        <v>74</v>
      </c>
    </row>
    <row r="21" spans="1:17" s="72" customFormat="1" ht="23.25" customHeight="1" outlineLevel="1">
      <c r="A21" s="130"/>
      <c r="B21" s="68">
        <v>17</v>
      </c>
      <c r="C21" s="69"/>
      <c r="D21" s="79" t="s">
        <v>176</v>
      </c>
      <c r="E21" s="70"/>
      <c r="F21" s="123"/>
      <c r="G21" s="123" t="s">
        <v>176</v>
      </c>
      <c r="H21" s="123" t="s">
        <v>176</v>
      </c>
      <c r="I21" s="123"/>
      <c r="J21" s="139"/>
      <c r="K21" s="68">
        <v>17</v>
      </c>
      <c r="L21" s="69" t="s">
        <v>142</v>
      </c>
      <c r="M21" s="79">
        <f t="shared" si="0"/>
        <v>282000</v>
      </c>
      <c r="N21" s="30" t="s">
        <v>138</v>
      </c>
      <c r="O21" s="123"/>
      <c r="P21" s="67">
        <v>282</v>
      </c>
      <c r="Q21" s="67">
        <v>282</v>
      </c>
    </row>
    <row r="22" spans="1:17" s="73" customFormat="1" ht="23.25" customHeight="1" outlineLevel="1">
      <c r="A22" s="132"/>
      <c r="B22" s="68">
        <v>18</v>
      </c>
      <c r="C22" s="69" t="s">
        <v>31</v>
      </c>
      <c r="D22" s="79">
        <f t="shared" ref="D22:D38" si="2">ROUND(G22*1000,0)</f>
        <v>33000</v>
      </c>
      <c r="E22" s="70" t="s">
        <v>138</v>
      </c>
      <c r="G22" s="67">
        <v>33</v>
      </c>
      <c r="H22" s="73">
        <v>33</v>
      </c>
      <c r="J22" s="141"/>
      <c r="K22" s="68">
        <v>18</v>
      </c>
      <c r="L22" s="69" t="s">
        <v>31</v>
      </c>
      <c r="M22" s="79">
        <f t="shared" si="0"/>
        <v>16000</v>
      </c>
      <c r="N22" s="70" t="s">
        <v>138</v>
      </c>
      <c r="P22" s="123">
        <v>16</v>
      </c>
      <c r="Q22" s="123">
        <v>16</v>
      </c>
    </row>
    <row r="23" spans="1:17" ht="23.25" customHeight="1">
      <c r="A23" s="133"/>
      <c r="B23" s="68">
        <v>19</v>
      </c>
      <c r="C23" s="69" t="s">
        <v>140</v>
      </c>
      <c r="D23" s="79">
        <f t="shared" si="2"/>
        <v>475000</v>
      </c>
      <c r="E23" s="70" t="s">
        <v>138</v>
      </c>
      <c r="G23" s="67">
        <v>475</v>
      </c>
      <c r="H23" s="67">
        <v>475</v>
      </c>
      <c r="J23" s="142"/>
      <c r="K23" s="68">
        <v>19</v>
      </c>
      <c r="L23" s="69" t="s">
        <v>140</v>
      </c>
      <c r="M23" s="79">
        <f t="shared" si="0"/>
        <v>237000</v>
      </c>
      <c r="N23" s="70" t="s">
        <v>138</v>
      </c>
      <c r="P23" s="124">
        <v>237</v>
      </c>
      <c r="Q23" s="124">
        <v>237</v>
      </c>
    </row>
    <row r="24" spans="1:17" ht="23.25" customHeight="1">
      <c r="A24" s="131"/>
      <c r="B24" s="68">
        <v>20</v>
      </c>
      <c r="C24" s="69" t="s">
        <v>139</v>
      </c>
      <c r="D24" s="79">
        <f t="shared" si="2"/>
        <v>638000</v>
      </c>
      <c r="E24" s="70" t="s">
        <v>138</v>
      </c>
      <c r="G24" s="67">
        <v>638</v>
      </c>
      <c r="H24" s="67">
        <v>638</v>
      </c>
      <c r="J24" s="140"/>
      <c r="K24" s="68">
        <v>20</v>
      </c>
      <c r="L24" s="69" t="s">
        <v>139</v>
      </c>
      <c r="M24" s="79">
        <f t="shared" si="0"/>
        <v>319000</v>
      </c>
      <c r="N24" s="70" t="s">
        <v>138</v>
      </c>
      <c r="P24" s="123">
        <v>319</v>
      </c>
      <c r="Q24" s="123">
        <v>319</v>
      </c>
    </row>
    <row r="25" spans="1:17" ht="23.25" customHeight="1">
      <c r="A25" s="130"/>
      <c r="B25" s="68">
        <v>21</v>
      </c>
      <c r="C25" s="69" t="s">
        <v>34</v>
      </c>
      <c r="D25" s="79">
        <f t="shared" si="2"/>
        <v>38000</v>
      </c>
      <c r="E25" s="70" t="s">
        <v>131</v>
      </c>
      <c r="G25" s="67">
        <v>38</v>
      </c>
      <c r="H25" s="67">
        <v>38</v>
      </c>
      <c r="J25" s="139"/>
      <c r="K25" s="68">
        <v>21</v>
      </c>
      <c r="L25" s="69" t="s">
        <v>34</v>
      </c>
      <c r="M25" s="79">
        <f t="shared" si="0"/>
        <v>19000</v>
      </c>
      <c r="N25" s="70" t="s">
        <v>131</v>
      </c>
      <c r="P25" s="123">
        <v>19</v>
      </c>
      <c r="Q25" s="123">
        <v>19</v>
      </c>
    </row>
    <row r="26" spans="1:17" ht="23.25" customHeight="1">
      <c r="A26" s="130"/>
      <c r="B26" s="68">
        <v>22</v>
      </c>
      <c r="C26" s="69" t="s">
        <v>35</v>
      </c>
      <c r="D26" s="79">
        <f t="shared" si="2"/>
        <v>40000</v>
      </c>
      <c r="E26" s="70" t="s">
        <v>131</v>
      </c>
      <c r="G26" s="67">
        <v>40</v>
      </c>
      <c r="H26" s="67">
        <v>40</v>
      </c>
      <c r="J26" s="139"/>
      <c r="K26" s="68">
        <v>22</v>
      </c>
      <c r="L26" s="69" t="s">
        <v>35</v>
      </c>
      <c r="M26" s="79">
        <f t="shared" si="0"/>
        <v>20000</v>
      </c>
      <c r="N26" s="70" t="s">
        <v>131</v>
      </c>
      <c r="P26" s="123">
        <v>20</v>
      </c>
      <c r="Q26" s="123">
        <v>20</v>
      </c>
    </row>
    <row r="27" spans="1:17" ht="23.25" customHeight="1">
      <c r="A27" s="130"/>
      <c r="B27" s="68">
        <v>23</v>
      </c>
      <c r="C27" s="69" t="s">
        <v>36</v>
      </c>
      <c r="D27" s="79">
        <f t="shared" si="2"/>
        <v>38000</v>
      </c>
      <c r="E27" s="70" t="s">
        <v>131</v>
      </c>
      <c r="G27" s="67">
        <v>38</v>
      </c>
      <c r="H27" s="67">
        <v>38</v>
      </c>
      <c r="J27" s="139"/>
      <c r="K27" s="68">
        <v>23</v>
      </c>
      <c r="L27" s="69" t="s">
        <v>36</v>
      </c>
      <c r="M27" s="79">
        <f t="shared" si="0"/>
        <v>19000</v>
      </c>
      <c r="N27" s="70" t="s">
        <v>131</v>
      </c>
      <c r="P27" s="123">
        <v>19</v>
      </c>
      <c r="Q27" s="123">
        <v>19</v>
      </c>
    </row>
    <row r="28" spans="1:17" ht="23.25" customHeight="1">
      <c r="A28" s="130"/>
      <c r="B28" s="68">
        <v>24</v>
      </c>
      <c r="C28" s="69" t="s">
        <v>136</v>
      </c>
      <c r="D28" s="79">
        <f t="shared" si="2"/>
        <v>48000</v>
      </c>
      <c r="E28" s="70" t="s">
        <v>131</v>
      </c>
      <c r="G28" s="67">
        <v>48</v>
      </c>
      <c r="H28" s="67">
        <v>48</v>
      </c>
      <c r="J28" s="139"/>
      <c r="K28" s="68">
        <v>24</v>
      </c>
      <c r="L28" s="69" t="s">
        <v>136</v>
      </c>
      <c r="M28" s="79">
        <f t="shared" si="0"/>
        <v>24000</v>
      </c>
      <c r="N28" s="70" t="s">
        <v>131</v>
      </c>
      <c r="P28" s="123">
        <v>24</v>
      </c>
      <c r="Q28" s="123">
        <v>24</v>
      </c>
    </row>
    <row r="29" spans="1:17" ht="23.25" customHeight="1">
      <c r="A29" s="130"/>
      <c r="B29" s="68">
        <v>25</v>
      </c>
      <c r="C29" s="69" t="s">
        <v>135</v>
      </c>
      <c r="D29" s="79">
        <f t="shared" si="2"/>
        <v>43000</v>
      </c>
      <c r="E29" s="70" t="s">
        <v>131</v>
      </c>
      <c r="G29" s="67">
        <v>43</v>
      </c>
      <c r="H29" s="67">
        <v>43</v>
      </c>
      <c r="J29" s="139"/>
      <c r="K29" s="68">
        <v>25</v>
      </c>
      <c r="L29" s="69" t="s">
        <v>135</v>
      </c>
      <c r="M29" s="79">
        <f t="shared" si="0"/>
        <v>21000</v>
      </c>
      <c r="N29" s="70" t="s">
        <v>131</v>
      </c>
      <c r="P29" s="123">
        <v>21</v>
      </c>
      <c r="Q29" s="123">
        <v>21</v>
      </c>
    </row>
    <row r="30" spans="1:17" ht="23.25" customHeight="1">
      <c r="A30" s="130"/>
      <c r="B30" s="68">
        <v>26</v>
      </c>
      <c r="C30" s="69" t="s">
        <v>39</v>
      </c>
      <c r="D30" s="79">
        <f t="shared" si="2"/>
        <v>36000</v>
      </c>
      <c r="E30" s="70" t="s">
        <v>131</v>
      </c>
      <c r="G30" s="67">
        <v>36</v>
      </c>
      <c r="H30" s="67">
        <v>36</v>
      </c>
      <c r="J30" s="139"/>
      <c r="K30" s="68">
        <v>26</v>
      </c>
      <c r="L30" s="69" t="s">
        <v>39</v>
      </c>
      <c r="M30" s="79">
        <f t="shared" si="0"/>
        <v>18000</v>
      </c>
      <c r="N30" s="70" t="s">
        <v>131</v>
      </c>
      <c r="P30" s="123">
        <v>18</v>
      </c>
      <c r="Q30" s="123">
        <v>18</v>
      </c>
    </row>
    <row r="31" spans="1:17" ht="23.25" customHeight="1">
      <c r="A31" s="130"/>
      <c r="B31" s="68">
        <v>27</v>
      </c>
      <c r="C31" s="74" t="s">
        <v>42</v>
      </c>
      <c r="D31" s="79">
        <f t="shared" si="2"/>
        <v>37000</v>
      </c>
      <c r="E31" s="70" t="s">
        <v>131</v>
      </c>
      <c r="G31" s="67">
        <v>37</v>
      </c>
      <c r="H31" s="67">
        <v>37</v>
      </c>
      <c r="J31" s="139"/>
      <c r="K31" s="68">
        <v>27</v>
      </c>
      <c r="L31" s="74" t="s">
        <v>42</v>
      </c>
      <c r="M31" s="79">
        <f t="shared" si="0"/>
        <v>19000</v>
      </c>
      <c r="N31" s="70" t="s">
        <v>131</v>
      </c>
      <c r="P31" s="123">
        <v>19</v>
      </c>
      <c r="Q31" s="123">
        <v>19</v>
      </c>
    </row>
    <row r="32" spans="1:17" ht="23.25" customHeight="1">
      <c r="A32" s="130"/>
      <c r="B32" s="68">
        <v>28</v>
      </c>
      <c r="C32" s="74" t="s">
        <v>46</v>
      </c>
      <c r="D32" s="79">
        <f t="shared" si="2"/>
        <v>35000</v>
      </c>
      <c r="E32" s="70" t="s">
        <v>131</v>
      </c>
      <c r="G32" s="67">
        <v>35</v>
      </c>
      <c r="H32" s="67">
        <v>35</v>
      </c>
      <c r="J32" s="139"/>
      <c r="K32" s="68">
        <v>28</v>
      </c>
      <c r="L32" s="74" t="s">
        <v>46</v>
      </c>
      <c r="M32" s="79">
        <f t="shared" si="0"/>
        <v>18000</v>
      </c>
      <c r="N32" s="70" t="s">
        <v>131</v>
      </c>
      <c r="P32" s="123">
        <v>18</v>
      </c>
      <c r="Q32" s="123">
        <v>18</v>
      </c>
    </row>
    <row r="33" spans="1:17" ht="23.25" customHeight="1">
      <c r="A33" s="130"/>
      <c r="B33" s="68">
        <v>27</v>
      </c>
      <c r="C33" s="74" t="s">
        <v>43</v>
      </c>
      <c r="D33" s="79">
        <f t="shared" si="2"/>
        <v>37000</v>
      </c>
      <c r="E33" s="70" t="s">
        <v>131</v>
      </c>
      <c r="G33" s="67">
        <v>37</v>
      </c>
      <c r="H33" s="67">
        <v>37</v>
      </c>
      <c r="J33" s="139"/>
      <c r="K33" s="68">
        <v>27</v>
      </c>
      <c r="L33" s="74" t="s">
        <v>43</v>
      </c>
      <c r="M33" s="79">
        <f t="shared" si="0"/>
        <v>19000</v>
      </c>
      <c r="N33" s="70" t="s">
        <v>131</v>
      </c>
      <c r="P33" s="123">
        <v>19</v>
      </c>
      <c r="Q33" s="123">
        <v>19</v>
      </c>
    </row>
    <row r="34" spans="1:17" ht="23.25" customHeight="1">
      <c r="A34" s="130"/>
      <c r="B34" s="68">
        <v>28</v>
      </c>
      <c r="C34" s="74" t="s">
        <v>47</v>
      </c>
      <c r="D34" s="79">
        <f t="shared" si="2"/>
        <v>35000</v>
      </c>
      <c r="E34" s="70" t="s">
        <v>131</v>
      </c>
      <c r="G34" s="67">
        <v>35</v>
      </c>
      <c r="H34" s="67">
        <v>35</v>
      </c>
      <c r="J34" s="139"/>
      <c r="K34" s="68">
        <v>28</v>
      </c>
      <c r="L34" s="74" t="s">
        <v>47</v>
      </c>
      <c r="M34" s="79">
        <f t="shared" si="0"/>
        <v>18000</v>
      </c>
      <c r="N34" s="70" t="s">
        <v>131</v>
      </c>
      <c r="P34" s="67">
        <v>18</v>
      </c>
      <c r="Q34" s="123">
        <v>18</v>
      </c>
    </row>
    <row r="35" spans="1:17" ht="23.25" customHeight="1">
      <c r="A35" s="130"/>
      <c r="B35" s="68">
        <v>27</v>
      </c>
      <c r="C35" s="74" t="s">
        <v>44</v>
      </c>
      <c r="D35" s="79">
        <f t="shared" si="2"/>
        <v>37000</v>
      </c>
      <c r="E35" s="70" t="s">
        <v>131</v>
      </c>
      <c r="G35" s="67">
        <v>37</v>
      </c>
      <c r="H35" s="67">
        <v>37</v>
      </c>
      <c r="J35" s="139"/>
      <c r="K35" s="68">
        <v>27</v>
      </c>
      <c r="L35" s="74" t="s">
        <v>44</v>
      </c>
      <c r="M35" s="79">
        <f t="shared" si="0"/>
        <v>19000</v>
      </c>
      <c r="N35" s="70" t="s">
        <v>131</v>
      </c>
      <c r="P35" s="67">
        <v>19</v>
      </c>
      <c r="Q35" s="123">
        <v>19</v>
      </c>
    </row>
    <row r="36" spans="1:17" ht="23.25" customHeight="1">
      <c r="A36" s="130"/>
      <c r="B36" s="68">
        <v>28</v>
      </c>
      <c r="C36" s="74" t="s">
        <v>48</v>
      </c>
      <c r="D36" s="79">
        <f t="shared" si="2"/>
        <v>35000</v>
      </c>
      <c r="E36" s="70" t="s">
        <v>131</v>
      </c>
      <c r="G36" s="67">
        <v>35</v>
      </c>
      <c r="H36" s="67">
        <v>35</v>
      </c>
      <c r="J36" s="139"/>
      <c r="K36" s="68">
        <v>28</v>
      </c>
      <c r="L36" s="74" t="s">
        <v>48</v>
      </c>
      <c r="M36" s="79">
        <f t="shared" si="0"/>
        <v>18000</v>
      </c>
      <c r="N36" s="70" t="s">
        <v>131</v>
      </c>
      <c r="P36" s="67">
        <v>18</v>
      </c>
      <c r="Q36" s="123">
        <v>18</v>
      </c>
    </row>
    <row r="37" spans="1:17" ht="23.25" customHeight="1">
      <c r="A37" s="130"/>
      <c r="B37" s="68">
        <v>27</v>
      </c>
      <c r="C37" s="74" t="s">
        <v>45</v>
      </c>
      <c r="D37" s="79">
        <f t="shared" si="2"/>
        <v>37000</v>
      </c>
      <c r="E37" s="70" t="s">
        <v>131</v>
      </c>
      <c r="G37" s="67">
        <v>37</v>
      </c>
      <c r="H37" s="67">
        <v>37</v>
      </c>
      <c r="J37" s="139"/>
      <c r="K37" s="68">
        <v>27</v>
      </c>
      <c r="L37" s="74" t="s">
        <v>45</v>
      </c>
      <c r="M37" s="79">
        <f t="shared" si="0"/>
        <v>19000</v>
      </c>
      <c r="N37" s="70" t="s">
        <v>131</v>
      </c>
      <c r="P37" s="67">
        <v>19</v>
      </c>
      <c r="Q37" s="123">
        <v>19</v>
      </c>
    </row>
    <row r="38" spans="1:17" ht="23.25" customHeight="1">
      <c r="A38" s="131"/>
      <c r="B38" s="68">
        <v>28</v>
      </c>
      <c r="C38" s="74" t="s">
        <v>49</v>
      </c>
      <c r="D38" s="79">
        <f t="shared" si="2"/>
        <v>35000</v>
      </c>
      <c r="E38" s="70" t="s">
        <v>131</v>
      </c>
      <c r="G38" s="67">
        <v>35</v>
      </c>
      <c r="H38" s="67">
        <v>35</v>
      </c>
      <c r="J38" s="140"/>
      <c r="K38" s="68">
        <v>28</v>
      </c>
      <c r="L38" s="74" t="s">
        <v>49</v>
      </c>
      <c r="M38" s="79">
        <f t="shared" si="0"/>
        <v>18000</v>
      </c>
      <c r="N38" s="91" t="s">
        <v>131</v>
      </c>
      <c r="P38" s="67">
        <v>18</v>
      </c>
      <c r="Q38" s="123">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N45"/>
  <sheetViews>
    <sheetView showGridLines="0" view="pageBreakPreview" zoomScale="60" zoomScaleNormal="70" zoomScalePageLayoutView="70" workbookViewId="0">
      <selection activeCell="I34" sqref="I34:J35"/>
    </sheetView>
  </sheetViews>
  <sheetFormatPr defaultRowHeight="14.25" outlineLevelRow="1" outlineLevelCol="1"/>
  <cols>
    <col min="1" max="2" width="4.625" style="98" customWidth="1"/>
    <col min="3" max="3" width="13.875" style="98" customWidth="1"/>
    <col min="4" max="4" width="3.875" style="98" customWidth="1"/>
    <col min="5" max="5" width="35.625" style="98" customWidth="1"/>
    <col min="6" max="6" width="23.25" style="98" customWidth="1"/>
    <col min="7" max="8" width="16.375" style="98" hidden="1" customWidth="1" outlineLevel="1"/>
    <col min="9" max="9" width="60.875" style="98" customWidth="1" collapsed="1"/>
    <col min="10" max="10" width="27.5" style="98" customWidth="1"/>
    <col min="11" max="11" width="26.125" style="98" customWidth="1"/>
    <col min="12" max="12" width="15.5" style="98" customWidth="1"/>
    <col min="13" max="13" width="49.125" style="98" customWidth="1"/>
    <col min="14" max="14" width="15.75" style="98" customWidth="1"/>
    <col min="15" max="15" width="2.25" style="98" customWidth="1"/>
    <col min="16" max="16384" width="9" style="98"/>
  </cols>
  <sheetData>
    <row r="1" spans="1:14" ht="62.25" customHeight="1">
      <c r="A1" s="95" t="s">
        <v>189</v>
      </c>
      <c r="B1" s="96"/>
      <c r="C1" s="97"/>
      <c r="I1" s="99"/>
      <c r="K1" s="100"/>
      <c r="L1" s="101"/>
      <c r="M1" s="100"/>
    </row>
    <row r="2" spans="1:14" ht="55.5" customHeight="1">
      <c r="A2" s="53" t="s">
        <v>163</v>
      </c>
      <c r="B2" s="52"/>
      <c r="C2" s="51"/>
      <c r="D2" s="51"/>
      <c r="E2" s="51"/>
      <c r="F2" s="51"/>
      <c r="G2" s="51"/>
      <c r="H2" s="51"/>
      <c r="I2" s="51"/>
      <c r="J2" s="51"/>
      <c r="K2" s="50"/>
      <c r="L2" s="50"/>
      <c r="M2" s="50"/>
      <c r="N2" s="49"/>
    </row>
    <row r="3" spans="1:14" ht="30" customHeight="1">
      <c r="A3" s="48"/>
      <c r="B3" s="47"/>
      <c r="C3" s="46"/>
      <c r="D3" s="46"/>
      <c r="E3" s="46"/>
      <c r="F3" s="46"/>
      <c r="G3" s="46"/>
      <c r="H3" s="46"/>
      <c r="I3" s="384" t="s">
        <v>162</v>
      </c>
      <c r="J3" s="385"/>
      <c r="K3" s="385"/>
      <c r="L3" s="385"/>
      <c r="M3" s="385"/>
      <c r="N3" s="386"/>
    </row>
    <row r="4" spans="1:14" ht="387" customHeight="1">
      <c r="A4" s="45"/>
      <c r="B4" s="44"/>
      <c r="C4" s="387" t="s">
        <v>161</v>
      </c>
      <c r="D4" s="388"/>
      <c r="E4" s="388"/>
      <c r="F4" s="389"/>
      <c r="G4" s="392" t="s">
        <v>233</v>
      </c>
      <c r="H4" s="392"/>
      <c r="I4" s="393" t="s">
        <v>234</v>
      </c>
      <c r="J4" s="394"/>
      <c r="K4" s="395" t="s">
        <v>235</v>
      </c>
      <c r="L4" s="396"/>
      <c r="M4" s="399" t="s">
        <v>236</v>
      </c>
      <c r="N4" s="399"/>
    </row>
    <row r="5" spans="1:14" ht="42.75" customHeight="1">
      <c r="A5" s="43"/>
      <c r="B5" s="42"/>
      <c r="C5" s="390"/>
      <c r="D5" s="390"/>
      <c r="E5" s="390"/>
      <c r="F5" s="391"/>
      <c r="G5" s="173" t="s">
        <v>237</v>
      </c>
      <c r="H5" s="173" t="s">
        <v>238</v>
      </c>
      <c r="I5" s="400" t="s">
        <v>160</v>
      </c>
      <c r="J5" s="401"/>
      <c r="K5" s="397"/>
      <c r="L5" s="398"/>
      <c r="M5" s="402" t="s">
        <v>160</v>
      </c>
      <c r="N5" s="402"/>
    </row>
    <row r="6" spans="1:14" ht="36" customHeight="1">
      <c r="A6" s="36"/>
      <c r="B6" s="35"/>
      <c r="C6" s="382" t="s">
        <v>159</v>
      </c>
      <c r="D6" s="164">
        <v>1</v>
      </c>
      <c r="E6" s="381" t="s">
        <v>158</v>
      </c>
      <c r="F6" s="164" t="s">
        <v>155</v>
      </c>
      <c r="G6" s="174">
        <v>5365</v>
      </c>
      <c r="H6" s="175"/>
      <c r="I6" s="41">
        <f>ROUND(G6*10%,0)</f>
        <v>537</v>
      </c>
      <c r="J6" s="30" t="s">
        <v>138</v>
      </c>
      <c r="K6" s="31">
        <v>537</v>
      </c>
      <c r="L6" s="40" t="s">
        <v>138</v>
      </c>
      <c r="M6" s="31">
        <f>ROUND(G6*5%,0)</f>
        <v>268</v>
      </c>
      <c r="N6" s="30" t="s">
        <v>138</v>
      </c>
    </row>
    <row r="7" spans="1:14" ht="36" customHeight="1">
      <c r="A7" s="36"/>
      <c r="B7" s="35"/>
      <c r="C7" s="382"/>
      <c r="D7" s="164">
        <v>2</v>
      </c>
      <c r="E7" s="381"/>
      <c r="F7" s="164" t="s">
        <v>154</v>
      </c>
      <c r="G7" s="176">
        <v>6836</v>
      </c>
      <c r="H7" s="177"/>
      <c r="I7" s="32">
        <f t="shared" ref="I7:I13" si="0">ROUND(G7*10%,0)</f>
        <v>684</v>
      </c>
      <c r="J7" s="30" t="s">
        <v>138</v>
      </c>
      <c r="K7" s="31">
        <v>684</v>
      </c>
      <c r="L7" s="40" t="s">
        <v>138</v>
      </c>
      <c r="M7" s="31">
        <f t="shared" ref="M7:M13" si="1">ROUND(G7*5%,0)</f>
        <v>342</v>
      </c>
      <c r="N7" s="30" t="s">
        <v>138</v>
      </c>
    </row>
    <row r="8" spans="1:14" ht="36" customHeight="1">
      <c r="A8" s="36"/>
      <c r="B8" s="35"/>
      <c r="C8" s="382"/>
      <c r="D8" s="164">
        <v>3</v>
      </c>
      <c r="E8" s="381"/>
      <c r="F8" s="164" t="s">
        <v>153</v>
      </c>
      <c r="G8" s="176">
        <v>8894</v>
      </c>
      <c r="H8" s="177"/>
      <c r="I8" s="32">
        <f t="shared" si="0"/>
        <v>889</v>
      </c>
      <c r="J8" s="30" t="s">
        <v>138</v>
      </c>
      <c r="K8" s="31">
        <v>889</v>
      </c>
      <c r="L8" s="40" t="s">
        <v>138</v>
      </c>
      <c r="M8" s="31">
        <f t="shared" si="1"/>
        <v>445</v>
      </c>
      <c r="N8" s="30" t="s">
        <v>138</v>
      </c>
    </row>
    <row r="9" spans="1:14" ht="36" customHeight="1">
      <c r="A9" s="36"/>
      <c r="B9" s="35"/>
      <c r="C9" s="382"/>
      <c r="D9" s="164">
        <v>4</v>
      </c>
      <c r="E9" s="403" t="s">
        <v>18</v>
      </c>
      <c r="F9" s="403"/>
      <c r="G9" s="176">
        <v>2306</v>
      </c>
      <c r="H9" s="177"/>
      <c r="I9" s="32">
        <f t="shared" si="0"/>
        <v>231</v>
      </c>
      <c r="J9" s="30" t="s">
        <v>138</v>
      </c>
      <c r="K9" s="31">
        <v>231</v>
      </c>
      <c r="L9" s="40" t="s">
        <v>138</v>
      </c>
      <c r="M9" s="31">
        <f t="shared" si="1"/>
        <v>115</v>
      </c>
      <c r="N9" s="30" t="s">
        <v>138</v>
      </c>
    </row>
    <row r="10" spans="1:14" ht="36" customHeight="1">
      <c r="A10" s="36"/>
      <c r="B10" s="35"/>
      <c r="C10" s="382"/>
      <c r="D10" s="164">
        <v>5</v>
      </c>
      <c r="E10" s="381" t="s">
        <v>157</v>
      </c>
      <c r="F10" s="381"/>
      <c r="G10" s="176">
        <v>2259</v>
      </c>
      <c r="H10" s="177"/>
      <c r="I10" s="32">
        <f t="shared" si="0"/>
        <v>226</v>
      </c>
      <c r="J10" s="30" t="s">
        <v>138</v>
      </c>
      <c r="K10" s="31">
        <v>226</v>
      </c>
      <c r="L10" s="40" t="s">
        <v>138</v>
      </c>
      <c r="M10" s="31">
        <f t="shared" si="1"/>
        <v>113</v>
      </c>
      <c r="N10" s="30" t="s">
        <v>138</v>
      </c>
    </row>
    <row r="11" spans="1:14" ht="36" customHeight="1">
      <c r="A11" s="36"/>
      <c r="B11" s="35"/>
      <c r="C11" s="382"/>
      <c r="D11" s="164">
        <v>6</v>
      </c>
      <c r="E11" s="381" t="s">
        <v>156</v>
      </c>
      <c r="F11" s="164" t="s">
        <v>155</v>
      </c>
      <c r="G11" s="176">
        <v>5644</v>
      </c>
      <c r="H11" s="177"/>
      <c r="I11" s="32">
        <f t="shared" si="0"/>
        <v>564</v>
      </c>
      <c r="J11" s="30" t="s">
        <v>138</v>
      </c>
      <c r="K11" s="31">
        <v>564</v>
      </c>
      <c r="L11" s="40" t="s">
        <v>138</v>
      </c>
      <c r="M11" s="31">
        <f t="shared" si="1"/>
        <v>282</v>
      </c>
      <c r="N11" s="30" t="s">
        <v>138</v>
      </c>
    </row>
    <row r="12" spans="1:14" ht="36" customHeight="1">
      <c r="A12" s="36"/>
      <c r="B12" s="35"/>
      <c r="C12" s="382"/>
      <c r="D12" s="164">
        <v>7</v>
      </c>
      <c r="E12" s="381"/>
      <c r="F12" s="164" t="s">
        <v>154</v>
      </c>
      <c r="G12" s="177">
        <v>7095</v>
      </c>
      <c r="H12" s="177"/>
      <c r="I12" s="32">
        <f t="shared" si="0"/>
        <v>710</v>
      </c>
      <c r="J12" s="30" t="s">
        <v>138</v>
      </c>
      <c r="K12" s="31">
        <v>710</v>
      </c>
      <c r="L12" s="40" t="s">
        <v>138</v>
      </c>
      <c r="M12" s="31">
        <f t="shared" si="1"/>
        <v>355</v>
      </c>
      <c r="N12" s="30" t="s">
        <v>138</v>
      </c>
    </row>
    <row r="13" spans="1:14" ht="36" customHeight="1">
      <c r="A13" s="36"/>
      <c r="B13" s="35"/>
      <c r="C13" s="382"/>
      <c r="D13" s="164">
        <v>8</v>
      </c>
      <c r="E13" s="381"/>
      <c r="F13" s="164" t="s">
        <v>153</v>
      </c>
      <c r="G13" s="177">
        <v>11334</v>
      </c>
      <c r="H13" s="177"/>
      <c r="I13" s="32">
        <f t="shared" si="0"/>
        <v>1133</v>
      </c>
      <c r="J13" s="30" t="s">
        <v>138</v>
      </c>
      <c r="K13" s="31">
        <v>1133</v>
      </c>
      <c r="L13" s="40" t="s">
        <v>138</v>
      </c>
      <c r="M13" s="31">
        <f t="shared" si="1"/>
        <v>567</v>
      </c>
      <c r="N13" s="30" t="s">
        <v>138</v>
      </c>
    </row>
    <row r="14" spans="1:14" ht="36" customHeight="1">
      <c r="A14" s="36"/>
      <c r="B14" s="35"/>
      <c r="C14" s="165" t="s">
        <v>152</v>
      </c>
      <c r="D14" s="164">
        <v>9</v>
      </c>
      <c r="E14" s="381" t="s">
        <v>151</v>
      </c>
      <c r="F14" s="381"/>
      <c r="G14" s="177">
        <v>4440</v>
      </c>
      <c r="H14" s="178">
        <v>16.600000000000001</v>
      </c>
      <c r="I14" s="32">
        <f>ROUND(G14/H14*10%,0)</f>
        <v>27</v>
      </c>
      <c r="J14" s="30" t="s">
        <v>131</v>
      </c>
      <c r="K14" s="31" t="s">
        <v>132</v>
      </c>
      <c r="L14" s="30"/>
      <c r="M14" s="31">
        <f>ROUND(G14/H14*5%,0)</f>
        <v>13</v>
      </c>
      <c r="N14" s="30" t="s">
        <v>131</v>
      </c>
    </row>
    <row r="15" spans="1:14" ht="36" customHeight="1">
      <c r="A15" s="36"/>
      <c r="B15" s="35"/>
      <c r="C15" s="382" t="s">
        <v>150</v>
      </c>
      <c r="D15" s="164">
        <v>10</v>
      </c>
      <c r="E15" s="381" t="s">
        <v>149</v>
      </c>
      <c r="F15" s="381"/>
      <c r="G15" s="176">
        <v>2464</v>
      </c>
      <c r="H15" s="177"/>
      <c r="I15" s="32">
        <f>ROUND(G15*10%*1.3,0)</f>
        <v>320</v>
      </c>
      <c r="J15" s="30" t="s">
        <v>138</v>
      </c>
      <c r="K15" s="31" t="s">
        <v>132</v>
      </c>
      <c r="L15" s="30"/>
      <c r="M15" s="31">
        <f>ROUND(G15*5%*1.3,0)</f>
        <v>160</v>
      </c>
      <c r="N15" s="30" t="s">
        <v>138</v>
      </c>
    </row>
    <row r="16" spans="1:14" ht="36" customHeight="1">
      <c r="A16" s="36"/>
      <c r="B16" s="35"/>
      <c r="C16" s="382"/>
      <c r="D16" s="164">
        <v>11</v>
      </c>
      <c r="E16" s="381" t="s">
        <v>148</v>
      </c>
      <c r="F16" s="381"/>
      <c r="G16" s="176">
        <v>2604</v>
      </c>
      <c r="H16" s="177"/>
      <c r="I16" s="32">
        <f t="shared" ref="I16:I21" si="2">ROUND(G16*10%*1.3,0)</f>
        <v>339</v>
      </c>
      <c r="J16" s="30" t="s">
        <v>138</v>
      </c>
      <c r="K16" s="31" t="s">
        <v>132</v>
      </c>
      <c r="L16" s="30"/>
      <c r="M16" s="31">
        <f t="shared" ref="M16:M23" si="3">ROUND(G16*5%*1.3,0)</f>
        <v>169</v>
      </c>
      <c r="N16" s="30" t="s">
        <v>138</v>
      </c>
    </row>
    <row r="17" spans="1:14" ht="36" customHeight="1">
      <c r="A17" s="36"/>
      <c r="B17" s="35"/>
      <c r="C17" s="382"/>
      <c r="D17" s="164">
        <v>12</v>
      </c>
      <c r="E17" s="381" t="s">
        <v>147</v>
      </c>
      <c r="F17" s="381"/>
      <c r="G17" s="176">
        <v>2395</v>
      </c>
      <c r="H17" s="177"/>
      <c r="I17" s="32">
        <f t="shared" si="2"/>
        <v>311</v>
      </c>
      <c r="J17" s="30" t="s">
        <v>138</v>
      </c>
      <c r="K17" s="31" t="s">
        <v>132</v>
      </c>
      <c r="L17" s="30"/>
      <c r="M17" s="31">
        <f t="shared" si="3"/>
        <v>156</v>
      </c>
      <c r="N17" s="30" t="s">
        <v>138</v>
      </c>
    </row>
    <row r="18" spans="1:14" ht="36" customHeight="1">
      <c r="A18" s="36"/>
      <c r="B18" s="35"/>
      <c r="C18" s="382"/>
      <c r="D18" s="164">
        <v>13</v>
      </c>
      <c r="E18" s="381" t="s">
        <v>146</v>
      </c>
      <c r="F18" s="381"/>
      <c r="G18" s="176">
        <v>1050</v>
      </c>
      <c r="H18" s="177"/>
      <c r="I18" s="32">
        <f t="shared" si="2"/>
        <v>137</v>
      </c>
      <c r="J18" s="30" t="s">
        <v>138</v>
      </c>
      <c r="K18" s="31" t="s">
        <v>132</v>
      </c>
      <c r="L18" s="30"/>
      <c r="M18" s="31">
        <f t="shared" si="3"/>
        <v>68</v>
      </c>
      <c r="N18" s="30" t="s">
        <v>138</v>
      </c>
    </row>
    <row r="19" spans="1:14" ht="36" customHeight="1">
      <c r="A19" s="36"/>
      <c r="B19" s="35"/>
      <c r="C19" s="382"/>
      <c r="D19" s="164">
        <v>14</v>
      </c>
      <c r="E19" s="381" t="s">
        <v>145</v>
      </c>
      <c r="F19" s="381"/>
      <c r="G19" s="176">
        <v>3904</v>
      </c>
      <c r="H19" s="177"/>
      <c r="I19" s="32">
        <f t="shared" si="2"/>
        <v>508</v>
      </c>
      <c r="J19" s="30" t="s">
        <v>138</v>
      </c>
      <c r="K19" s="31" t="s">
        <v>132</v>
      </c>
      <c r="L19" s="30"/>
      <c r="M19" s="31">
        <f t="shared" si="3"/>
        <v>254</v>
      </c>
      <c r="N19" s="30" t="s">
        <v>138</v>
      </c>
    </row>
    <row r="20" spans="1:14" ht="36" customHeight="1">
      <c r="A20" s="36"/>
      <c r="B20" s="35"/>
      <c r="C20" s="382"/>
      <c r="D20" s="164">
        <v>15</v>
      </c>
      <c r="E20" s="381" t="s">
        <v>144</v>
      </c>
      <c r="F20" s="381"/>
      <c r="G20" s="176">
        <v>1566</v>
      </c>
      <c r="H20" s="177"/>
      <c r="I20" s="32">
        <f t="shared" si="2"/>
        <v>204</v>
      </c>
      <c r="J20" s="30" t="s">
        <v>138</v>
      </c>
      <c r="K20" s="31" t="s">
        <v>132</v>
      </c>
      <c r="L20" s="30"/>
      <c r="M20" s="31">
        <f t="shared" si="3"/>
        <v>102</v>
      </c>
      <c r="N20" s="30" t="s">
        <v>138</v>
      </c>
    </row>
    <row r="21" spans="1:14" ht="36" customHeight="1">
      <c r="A21" s="36"/>
      <c r="B21" s="35"/>
      <c r="C21" s="382"/>
      <c r="D21" s="164">
        <v>16</v>
      </c>
      <c r="E21" s="381" t="s">
        <v>143</v>
      </c>
      <c r="F21" s="381"/>
      <c r="G21" s="176">
        <v>1141</v>
      </c>
      <c r="H21" s="177"/>
      <c r="I21" s="32">
        <f t="shared" si="2"/>
        <v>148</v>
      </c>
      <c r="J21" s="30" t="s">
        <v>138</v>
      </c>
      <c r="K21" s="31" t="s">
        <v>132</v>
      </c>
      <c r="L21" s="30"/>
      <c r="M21" s="31">
        <f t="shared" si="3"/>
        <v>74</v>
      </c>
      <c r="N21" s="30" t="s">
        <v>138</v>
      </c>
    </row>
    <row r="22" spans="1:14" s="39" customFormat="1" ht="36" customHeight="1" outlineLevel="1">
      <c r="A22" s="36"/>
      <c r="B22" s="35"/>
      <c r="C22" s="382"/>
      <c r="D22" s="164">
        <v>17</v>
      </c>
      <c r="E22" s="381" t="s">
        <v>142</v>
      </c>
      <c r="F22" s="381"/>
      <c r="G22" s="176">
        <v>4335</v>
      </c>
      <c r="H22" s="177"/>
      <c r="I22" s="31" t="s">
        <v>132</v>
      </c>
      <c r="J22" s="30"/>
      <c r="K22" s="31" t="s">
        <v>132</v>
      </c>
      <c r="L22" s="30"/>
      <c r="M22" s="31">
        <f t="shared" si="3"/>
        <v>282</v>
      </c>
      <c r="N22" s="30" t="s">
        <v>138</v>
      </c>
    </row>
    <row r="23" spans="1:14" s="102" customFormat="1" ht="36" customHeight="1" outlineLevel="1">
      <c r="A23" s="38"/>
      <c r="B23" s="37"/>
      <c r="C23" s="382"/>
      <c r="D23" s="164">
        <v>18</v>
      </c>
      <c r="E23" s="383" t="s">
        <v>31</v>
      </c>
      <c r="F23" s="383"/>
      <c r="G23" s="179">
        <v>252.12364423314503</v>
      </c>
      <c r="H23" s="180"/>
      <c r="I23" s="32">
        <f t="shared" ref="I23" si="4">G23*10%*1.3</f>
        <v>32.776073750308854</v>
      </c>
      <c r="J23" s="30" t="s">
        <v>138</v>
      </c>
      <c r="K23" s="31" t="s">
        <v>132</v>
      </c>
      <c r="L23" s="30"/>
      <c r="M23" s="31">
        <f t="shared" si="3"/>
        <v>16</v>
      </c>
      <c r="N23" s="30" t="s">
        <v>138</v>
      </c>
    </row>
    <row r="24" spans="1:14" ht="36" customHeight="1">
      <c r="A24" s="36"/>
      <c r="B24" s="35"/>
      <c r="C24" s="380" t="s">
        <v>141</v>
      </c>
      <c r="D24" s="164">
        <v>19</v>
      </c>
      <c r="E24" s="381" t="s">
        <v>140</v>
      </c>
      <c r="F24" s="381"/>
      <c r="G24" s="176">
        <v>4746</v>
      </c>
      <c r="H24" s="177"/>
      <c r="I24" s="32">
        <f>ROUND(G24*10%,0)</f>
        <v>475</v>
      </c>
      <c r="J24" s="30" t="s">
        <v>138</v>
      </c>
      <c r="K24" s="31" t="s">
        <v>132</v>
      </c>
      <c r="L24" s="30"/>
      <c r="M24" s="31">
        <f>ROUND(G24*5%,0)</f>
        <v>237</v>
      </c>
      <c r="N24" s="30" t="s">
        <v>138</v>
      </c>
    </row>
    <row r="25" spans="1:14" ht="36" customHeight="1">
      <c r="A25" s="36"/>
      <c r="B25" s="35"/>
      <c r="C25" s="380"/>
      <c r="D25" s="164">
        <v>20</v>
      </c>
      <c r="E25" s="381" t="s">
        <v>139</v>
      </c>
      <c r="F25" s="381"/>
      <c r="G25" s="176">
        <v>6383</v>
      </c>
      <c r="H25" s="177"/>
      <c r="I25" s="32">
        <f>ROUND(G25*10%,0)</f>
        <v>638</v>
      </c>
      <c r="J25" s="30" t="s">
        <v>138</v>
      </c>
      <c r="K25" s="31" t="s">
        <v>132</v>
      </c>
      <c r="L25" s="30"/>
      <c r="M25" s="31">
        <f>ROUND(G25*5%,0)</f>
        <v>319</v>
      </c>
      <c r="N25" s="30" t="s">
        <v>138</v>
      </c>
    </row>
    <row r="26" spans="1:14" ht="36" customHeight="1">
      <c r="A26" s="36"/>
      <c r="B26" s="35"/>
      <c r="C26" s="380" t="s">
        <v>137</v>
      </c>
      <c r="D26" s="164">
        <v>21</v>
      </c>
      <c r="E26" s="381" t="s">
        <v>34</v>
      </c>
      <c r="F26" s="381"/>
      <c r="G26" s="176">
        <v>26260</v>
      </c>
      <c r="H26" s="178">
        <v>69.8</v>
      </c>
      <c r="I26" s="32">
        <f>ROUND(G26/H26*10%,0)</f>
        <v>38</v>
      </c>
      <c r="J26" s="30" t="s">
        <v>131</v>
      </c>
      <c r="K26" s="31" t="s">
        <v>132</v>
      </c>
      <c r="L26" s="30"/>
      <c r="M26" s="31">
        <f>ROUND(G26/H26*5%,0)</f>
        <v>19</v>
      </c>
      <c r="N26" s="30" t="s">
        <v>131</v>
      </c>
    </row>
    <row r="27" spans="1:14" ht="36" customHeight="1">
      <c r="A27" s="36"/>
      <c r="B27" s="35"/>
      <c r="C27" s="380"/>
      <c r="D27" s="164">
        <v>22</v>
      </c>
      <c r="E27" s="381" t="s">
        <v>35</v>
      </c>
      <c r="F27" s="381"/>
      <c r="G27" s="176">
        <v>10182</v>
      </c>
      <c r="H27" s="178">
        <v>25.5</v>
      </c>
      <c r="I27" s="32">
        <f t="shared" ref="I27:I33" si="5">ROUND(G27/H27*10%,0)</f>
        <v>40</v>
      </c>
      <c r="J27" s="30" t="s">
        <v>131</v>
      </c>
      <c r="K27" s="31" t="s">
        <v>132</v>
      </c>
      <c r="L27" s="30"/>
      <c r="M27" s="31">
        <f t="shared" ref="M27:M33" si="6">ROUND(G27/H27*5%,0)</f>
        <v>20</v>
      </c>
      <c r="N27" s="30" t="s">
        <v>131</v>
      </c>
    </row>
    <row r="28" spans="1:14" ht="36" customHeight="1">
      <c r="A28" s="36"/>
      <c r="B28" s="35"/>
      <c r="C28" s="380"/>
      <c r="D28" s="164">
        <v>23</v>
      </c>
      <c r="E28" s="381" t="s">
        <v>36</v>
      </c>
      <c r="F28" s="381"/>
      <c r="G28" s="176">
        <v>33213</v>
      </c>
      <c r="H28" s="178">
        <v>88.3</v>
      </c>
      <c r="I28" s="32">
        <f t="shared" si="5"/>
        <v>38</v>
      </c>
      <c r="J28" s="30" t="s">
        <v>131</v>
      </c>
      <c r="K28" s="31" t="s">
        <v>132</v>
      </c>
      <c r="L28" s="30"/>
      <c r="M28" s="31">
        <f t="shared" si="6"/>
        <v>19</v>
      </c>
      <c r="N28" s="30" t="s">
        <v>131</v>
      </c>
    </row>
    <row r="29" spans="1:14" ht="36" customHeight="1">
      <c r="A29" s="36"/>
      <c r="B29" s="35"/>
      <c r="C29" s="380"/>
      <c r="D29" s="164">
        <v>24</v>
      </c>
      <c r="E29" s="381" t="s">
        <v>136</v>
      </c>
      <c r="F29" s="381"/>
      <c r="G29" s="176">
        <v>32943</v>
      </c>
      <c r="H29" s="178">
        <v>68.900000000000006</v>
      </c>
      <c r="I29" s="32">
        <f t="shared" si="5"/>
        <v>48</v>
      </c>
      <c r="J29" s="30" t="s">
        <v>131</v>
      </c>
      <c r="K29" s="31" t="s">
        <v>132</v>
      </c>
      <c r="L29" s="30"/>
      <c r="M29" s="31">
        <f t="shared" si="6"/>
        <v>24</v>
      </c>
      <c r="N29" s="30" t="s">
        <v>131</v>
      </c>
    </row>
    <row r="30" spans="1:14" ht="36" customHeight="1">
      <c r="A30" s="36"/>
      <c r="B30" s="35"/>
      <c r="C30" s="380"/>
      <c r="D30" s="164">
        <v>25</v>
      </c>
      <c r="E30" s="381" t="s">
        <v>135</v>
      </c>
      <c r="F30" s="381"/>
      <c r="G30" s="176">
        <v>29098</v>
      </c>
      <c r="H30" s="178">
        <v>68.2</v>
      </c>
      <c r="I30" s="32">
        <f t="shared" si="5"/>
        <v>43</v>
      </c>
      <c r="J30" s="30" t="s">
        <v>131</v>
      </c>
      <c r="K30" s="31" t="s">
        <v>132</v>
      </c>
      <c r="L30" s="30"/>
      <c r="M30" s="31">
        <f t="shared" si="6"/>
        <v>21</v>
      </c>
      <c r="N30" s="30" t="s">
        <v>131</v>
      </c>
    </row>
    <row r="31" spans="1:14" ht="36" customHeight="1">
      <c r="A31" s="36"/>
      <c r="B31" s="35"/>
      <c r="C31" s="380"/>
      <c r="D31" s="164">
        <v>26</v>
      </c>
      <c r="E31" s="381" t="s">
        <v>39</v>
      </c>
      <c r="F31" s="381"/>
      <c r="G31" s="176">
        <v>5499</v>
      </c>
      <c r="H31" s="178">
        <v>15.1</v>
      </c>
      <c r="I31" s="32">
        <f t="shared" si="5"/>
        <v>36</v>
      </c>
      <c r="J31" s="30" t="s">
        <v>131</v>
      </c>
      <c r="K31" s="31" t="s">
        <v>132</v>
      </c>
      <c r="L31" s="30"/>
      <c r="M31" s="31">
        <f t="shared" si="6"/>
        <v>18</v>
      </c>
      <c r="N31" s="30" t="s">
        <v>131</v>
      </c>
    </row>
    <row r="32" spans="1:14" ht="36" customHeight="1">
      <c r="A32" s="36"/>
      <c r="B32" s="35"/>
      <c r="C32" s="380"/>
      <c r="D32" s="164">
        <v>27</v>
      </c>
      <c r="E32" s="369" t="s">
        <v>134</v>
      </c>
      <c r="F32" s="369"/>
      <c r="G32" s="177">
        <v>21621</v>
      </c>
      <c r="H32" s="178">
        <v>57.8</v>
      </c>
      <c r="I32" s="32">
        <f t="shared" si="5"/>
        <v>37</v>
      </c>
      <c r="J32" s="30" t="s">
        <v>131</v>
      </c>
      <c r="K32" s="31" t="s">
        <v>132</v>
      </c>
      <c r="L32" s="30"/>
      <c r="M32" s="31">
        <f t="shared" si="6"/>
        <v>19</v>
      </c>
      <c r="N32" s="30" t="s">
        <v>131</v>
      </c>
    </row>
    <row r="33" spans="1:14" ht="36" customHeight="1">
      <c r="A33" s="34"/>
      <c r="B33" s="33"/>
      <c r="C33" s="380"/>
      <c r="D33" s="164">
        <v>28</v>
      </c>
      <c r="E33" s="369" t="s">
        <v>133</v>
      </c>
      <c r="F33" s="369"/>
      <c r="G33" s="177">
        <v>8293</v>
      </c>
      <c r="H33" s="178">
        <v>23.4</v>
      </c>
      <c r="I33" s="32">
        <f t="shared" si="5"/>
        <v>35</v>
      </c>
      <c r="J33" s="30" t="s">
        <v>131</v>
      </c>
      <c r="K33" s="31" t="s">
        <v>132</v>
      </c>
      <c r="L33" s="30"/>
      <c r="M33" s="31">
        <f t="shared" si="6"/>
        <v>18</v>
      </c>
      <c r="N33" s="30" t="s">
        <v>131</v>
      </c>
    </row>
    <row r="34" spans="1:14" ht="409.5" customHeight="1">
      <c r="A34" s="370" t="s">
        <v>57</v>
      </c>
      <c r="B34" s="371"/>
      <c r="C34" s="371"/>
      <c r="D34" s="371"/>
      <c r="E34" s="371"/>
      <c r="F34" s="372"/>
      <c r="G34" s="181"/>
      <c r="H34" s="182"/>
      <c r="I34" s="376" t="s">
        <v>239</v>
      </c>
      <c r="J34" s="377"/>
      <c r="K34" s="376" t="s">
        <v>240</v>
      </c>
      <c r="L34" s="377"/>
      <c r="M34" s="376" t="s">
        <v>130</v>
      </c>
      <c r="N34" s="377"/>
    </row>
    <row r="35" spans="1:14" ht="95.25" customHeight="1">
      <c r="A35" s="373"/>
      <c r="B35" s="374"/>
      <c r="C35" s="374"/>
      <c r="D35" s="374"/>
      <c r="E35" s="374"/>
      <c r="F35" s="375"/>
      <c r="G35" s="181"/>
      <c r="H35" s="182"/>
      <c r="I35" s="378"/>
      <c r="J35" s="379"/>
      <c r="K35" s="378"/>
      <c r="L35" s="379"/>
      <c r="M35" s="378"/>
      <c r="N35" s="379"/>
    </row>
    <row r="36" spans="1:14" ht="120.75" customHeight="1">
      <c r="A36" s="365" t="s">
        <v>129</v>
      </c>
      <c r="B36" s="366"/>
      <c r="C36" s="366"/>
      <c r="D36" s="366"/>
      <c r="E36" s="366"/>
      <c r="F36" s="367"/>
      <c r="G36" s="183"/>
      <c r="H36" s="184"/>
      <c r="I36" s="368" t="s">
        <v>262</v>
      </c>
      <c r="J36" s="368"/>
      <c r="K36" s="368"/>
      <c r="L36" s="368"/>
      <c r="M36" s="368"/>
      <c r="N36" s="368"/>
    </row>
    <row r="37" spans="1:14" ht="22.5" customHeight="1">
      <c r="A37" s="103"/>
      <c r="B37" s="103"/>
      <c r="C37" s="103"/>
      <c r="D37" s="103"/>
      <c r="E37" s="103"/>
      <c r="F37" s="103"/>
      <c r="G37" s="185"/>
      <c r="H37" s="186"/>
      <c r="I37" s="29"/>
      <c r="J37" s="29"/>
      <c r="K37" s="29"/>
      <c r="L37" s="29"/>
      <c r="M37" s="29"/>
      <c r="N37" s="29"/>
    </row>
    <row r="38" spans="1:14" s="106" customFormat="1" ht="34.5" customHeight="1">
      <c r="A38" s="104" t="s">
        <v>128</v>
      </c>
      <c r="B38" s="104"/>
      <c r="C38" s="105"/>
      <c r="D38" s="105"/>
      <c r="E38" s="104"/>
      <c r="F38" s="105"/>
      <c r="G38" s="28"/>
      <c r="H38" s="28"/>
      <c r="I38" s="28"/>
      <c r="J38" s="28"/>
      <c r="K38" s="27"/>
      <c r="L38" s="27"/>
      <c r="M38" s="27"/>
    </row>
    <row r="39" spans="1:14" s="106" customFormat="1" ht="34.5" customHeight="1">
      <c r="A39" s="107" t="s">
        <v>127</v>
      </c>
      <c r="B39" s="107"/>
      <c r="C39" s="107"/>
      <c r="D39" s="107"/>
      <c r="E39" s="107"/>
      <c r="F39" s="107"/>
      <c r="G39" s="107"/>
      <c r="H39" s="107"/>
      <c r="I39" s="107"/>
      <c r="J39" s="107"/>
      <c r="K39" s="108"/>
      <c r="L39" s="108"/>
      <c r="M39" s="108"/>
    </row>
    <row r="40" spans="1:14" s="106" customFormat="1" ht="34.5" customHeight="1">
      <c r="A40" s="107" t="s">
        <v>126</v>
      </c>
      <c r="B40" s="107"/>
      <c r="C40" s="107"/>
      <c r="D40" s="107"/>
      <c r="E40" s="107"/>
      <c r="F40" s="107"/>
      <c r="G40" s="107"/>
      <c r="H40" s="107"/>
      <c r="I40" s="107"/>
      <c r="J40" s="107"/>
      <c r="K40" s="108"/>
      <c r="L40" s="108"/>
      <c r="M40" s="108"/>
    </row>
    <row r="41" spans="1:14" s="106" customFormat="1" ht="34.5" customHeight="1">
      <c r="A41" s="107"/>
      <c r="B41" s="107"/>
      <c r="C41" s="104" t="s">
        <v>125</v>
      </c>
      <c r="D41" s="107"/>
      <c r="E41" s="107"/>
      <c r="F41" s="107"/>
      <c r="G41" s="107"/>
      <c r="H41" s="107"/>
      <c r="I41" s="107"/>
      <c r="J41" s="107"/>
      <c r="K41" s="108"/>
      <c r="L41" s="108"/>
      <c r="M41" s="108"/>
    </row>
    <row r="42" spans="1:14" s="106" customFormat="1" ht="34.5" customHeight="1">
      <c r="A42" s="107" t="s">
        <v>124</v>
      </c>
      <c r="B42" s="107"/>
      <c r="C42" s="107"/>
      <c r="D42" s="107"/>
      <c r="E42" s="107"/>
      <c r="F42" s="107"/>
      <c r="G42" s="107"/>
      <c r="H42" s="107"/>
      <c r="I42" s="107"/>
      <c r="J42" s="107"/>
      <c r="K42" s="108"/>
      <c r="L42" s="108"/>
      <c r="M42" s="108"/>
    </row>
    <row r="43" spans="1:14" s="106" customFormat="1" ht="34.5" customHeight="1">
      <c r="A43" s="104" t="s">
        <v>123</v>
      </c>
      <c r="B43" s="104"/>
      <c r="C43" s="109"/>
      <c r="D43" s="109"/>
      <c r="E43" s="109"/>
      <c r="F43" s="109"/>
      <c r="G43" s="109"/>
      <c r="H43" s="109"/>
      <c r="I43" s="109"/>
      <c r="J43" s="109"/>
      <c r="K43" s="109"/>
      <c r="L43" s="109"/>
      <c r="M43" s="109"/>
      <c r="N43" s="107"/>
    </row>
    <row r="44" spans="1:14" s="106" customFormat="1" ht="34.5" customHeight="1">
      <c r="A44" s="104"/>
      <c r="B44" s="104" t="s">
        <v>122</v>
      </c>
      <c r="C44" s="109"/>
      <c r="D44" s="109"/>
      <c r="E44" s="109"/>
      <c r="F44" s="109"/>
      <c r="G44" s="109"/>
      <c r="H44" s="109"/>
      <c r="I44" s="109"/>
      <c r="J44" s="109"/>
      <c r="K44" s="109"/>
      <c r="L44" s="109"/>
      <c r="M44" s="109"/>
      <c r="N44" s="107"/>
    </row>
    <row r="45" spans="1:14" s="106" customFormat="1" ht="34.5" customHeight="1">
      <c r="A45" s="107" t="s">
        <v>121</v>
      </c>
      <c r="K45" s="108"/>
      <c r="L45" s="108"/>
      <c r="M45" s="108"/>
    </row>
  </sheetData>
  <mergeCells count="42">
    <mergeCell ref="E14:F14"/>
    <mergeCell ref="I3:N3"/>
    <mergeCell ref="C4:F5"/>
    <mergeCell ref="G4:H4"/>
    <mergeCell ref="I4:J4"/>
    <mergeCell ref="K4:L5"/>
    <mergeCell ref="M4:N4"/>
    <mergeCell ref="I5:J5"/>
    <mergeCell ref="M5:N5"/>
    <mergeCell ref="C6:C13"/>
    <mergeCell ref="E6:E8"/>
    <mergeCell ref="E9:F9"/>
    <mergeCell ref="E10:F10"/>
    <mergeCell ref="E11:E13"/>
    <mergeCell ref="C15:C23"/>
    <mergeCell ref="E15:F15"/>
    <mergeCell ref="E16:F16"/>
    <mergeCell ref="E17:F17"/>
    <mergeCell ref="E18:F18"/>
    <mergeCell ref="E19:F19"/>
    <mergeCell ref="E20:F20"/>
    <mergeCell ref="E21:F21"/>
    <mergeCell ref="E22:F22"/>
    <mergeCell ref="E23:F23"/>
    <mergeCell ref="C24:C25"/>
    <mergeCell ref="E24:F24"/>
    <mergeCell ref="E25:F25"/>
    <mergeCell ref="C26:C33"/>
    <mergeCell ref="E26:F26"/>
    <mergeCell ref="E27:F27"/>
    <mergeCell ref="E28:F28"/>
    <mergeCell ref="E29:F29"/>
    <mergeCell ref="E30:F30"/>
    <mergeCell ref="E31:F31"/>
    <mergeCell ref="A36:F36"/>
    <mergeCell ref="I36:N36"/>
    <mergeCell ref="E32:F32"/>
    <mergeCell ref="E33:F33"/>
    <mergeCell ref="A34:F35"/>
    <mergeCell ref="I34:J35"/>
    <mergeCell ref="K34:L35"/>
    <mergeCell ref="M34:N35"/>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AK24"/>
  <sheetViews>
    <sheetView view="pageBreakPreview" zoomScale="70" zoomScaleNormal="85" zoomScaleSheetLayoutView="70" workbookViewId="0">
      <pane ySplit="3" topLeftCell="A4" activePane="bottomLeft" state="frozen"/>
      <selection activeCell="I17" sqref="I17"/>
      <selection pane="bottomLeft" activeCell="C4" sqref="C4"/>
    </sheetView>
  </sheetViews>
  <sheetFormatPr defaultRowHeight="18.75"/>
  <cols>
    <col min="1" max="1" width="2.125" style="5" customWidth="1"/>
    <col min="2" max="2" width="4.375" style="5" customWidth="1"/>
    <col min="3" max="3" width="29.875" style="5" bestFit="1" customWidth="1"/>
    <col min="4" max="11" width="8.5" style="5" customWidth="1"/>
    <col min="12" max="12" width="8.5" style="4" customWidth="1"/>
    <col min="13" max="37" width="8.5" style="5" customWidth="1"/>
    <col min="38" max="40" width="8.25" style="5" customWidth="1"/>
    <col min="41" max="41" width="6.625" style="5" customWidth="1"/>
    <col min="42" max="44" width="6.375" style="5" customWidth="1"/>
    <col min="45" max="16384" width="9" style="5"/>
  </cols>
  <sheetData>
    <row r="1" spans="1:37" ht="24.75" customHeight="1"/>
    <row r="2" spans="1:37" ht="24.75" customHeight="1" thickBot="1">
      <c r="A2" s="7" t="s">
        <v>100</v>
      </c>
      <c r="L2" s="5"/>
    </row>
    <row r="3" spans="1:37" ht="24.75" customHeight="1" thickBot="1">
      <c r="B3" s="19"/>
      <c r="C3" s="20" t="s">
        <v>68</v>
      </c>
      <c r="D3" s="404" t="s">
        <v>76</v>
      </c>
      <c r="E3" s="405"/>
      <c r="F3" s="405"/>
      <c r="G3" s="405"/>
      <c r="H3" s="405"/>
      <c r="I3" s="405"/>
      <c r="J3" s="405"/>
      <c r="K3" s="405"/>
      <c r="L3" s="405"/>
      <c r="M3" s="405"/>
      <c r="N3" s="405"/>
      <c r="O3" s="405"/>
      <c r="P3" s="405"/>
      <c r="Q3" s="405"/>
      <c r="R3" s="405"/>
      <c r="S3" s="405"/>
      <c r="T3" s="406"/>
      <c r="U3" s="405" t="s">
        <v>77</v>
      </c>
      <c r="V3" s="405"/>
      <c r="W3" s="405"/>
      <c r="X3" s="405"/>
      <c r="Y3" s="405"/>
      <c r="Z3" s="405"/>
      <c r="AA3" s="405"/>
      <c r="AB3" s="405"/>
      <c r="AC3" s="405"/>
      <c r="AD3" s="405"/>
      <c r="AE3" s="405"/>
      <c r="AF3" s="405"/>
      <c r="AG3" s="405"/>
      <c r="AH3" s="405"/>
      <c r="AI3" s="405"/>
      <c r="AJ3" s="405"/>
      <c r="AK3" s="406"/>
    </row>
    <row r="4" spans="1:37" ht="57.75" customHeight="1">
      <c r="B4" s="407" t="s">
        <v>11</v>
      </c>
      <c r="C4" s="21" t="s">
        <v>2</v>
      </c>
      <c r="D4" s="410" t="s">
        <v>164</v>
      </c>
      <c r="E4" s="411"/>
      <c r="F4" s="411"/>
      <c r="G4" s="411"/>
      <c r="H4" s="411"/>
      <c r="I4" s="411"/>
      <c r="J4" s="411"/>
      <c r="K4" s="411"/>
      <c r="L4" s="411"/>
      <c r="M4" s="411"/>
      <c r="N4" s="411"/>
      <c r="O4" s="411"/>
      <c r="P4" s="411"/>
      <c r="Q4" s="411"/>
      <c r="R4" s="411"/>
      <c r="S4" s="411"/>
      <c r="T4" s="412"/>
      <c r="U4" s="413" t="s">
        <v>191</v>
      </c>
      <c r="V4" s="413"/>
      <c r="W4" s="413"/>
      <c r="X4" s="413"/>
      <c r="Y4" s="413"/>
      <c r="Z4" s="413"/>
      <c r="AA4" s="413"/>
      <c r="AB4" s="413"/>
      <c r="AC4" s="413"/>
      <c r="AD4" s="413"/>
      <c r="AE4" s="413"/>
      <c r="AF4" s="413"/>
      <c r="AG4" s="413"/>
      <c r="AH4" s="413"/>
      <c r="AI4" s="413"/>
      <c r="AJ4" s="413"/>
      <c r="AK4" s="414"/>
    </row>
    <row r="5" spans="1:37" ht="126.75" customHeight="1">
      <c r="B5" s="408"/>
      <c r="C5" s="22" t="s">
        <v>3</v>
      </c>
      <c r="D5" s="415" t="s">
        <v>231</v>
      </c>
      <c r="E5" s="416"/>
      <c r="F5" s="416"/>
      <c r="G5" s="416"/>
      <c r="H5" s="416"/>
      <c r="I5" s="416"/>
      <c r="J5" s="416"/>
      <c r="K5" s="416"/>
      <c r="L5" s="416"/>
      <c r="M5" s="416"/>
      <c r="N5" s="416"/>
      <c r="O5" s="416"/>
      <c r="P5" s="416"/>
      <c r="Q5" s="416"/>
      <c r="R5" s="416"/>
      <c r="S5" s="416"/>
      <c r="T5" s="417"/>
      <c r="U5" s="418" t="s">
        <v>190</v>
      </c>
      <c r="V5" s="418"/>
      <c r="W5" s="418"/>
      <c r="X5" s="418"/>
      <c r="Y5" s="418"/>
      <c r="Z5" s="418"/>
      <c r="AA5" s="418"/>
      <c r="AB5" s="418"/>
      <c r="AC5" s="418"/>
      <c r="AD5" s="418"/>
      <c r="AE5" s="418"/>
      <c r="AF5" s="418"/>
      <c r="AG5" s="418"/>
      <c r="AH5" s="418"/>
      <c r="AI5" s="418"/>
      <c r="AJ5" s="418"/>
      <c r="AK5" s="419"/>
    </row>
    <row r="6" spans="1:37" ht="57.75" customHeight="1">
      <c r="B6" s="408"/>
      <c r="C6" s="22" t="s">
        <v>4</v>
      </c>
      <c r="D6" s="420" t="s">
        <v>103</v>
      </c>
      <c r="E6" s="421"/>
      <c r="F6" s="421"/>
      <c r="G6" s="421"/>
      <c r="H6" s="421"/>
      <c r="I6" s="421"/>
      <c r="J6" s="421"/>
      <c r="K6" s="421"/>
      <c r="L6" s="421"/>
      <c r="M6" s="421"/>
      <c r="N6" s="421"/>
      <c r="O6" s="421"/>
      <c r="P6" s="421"/>
      <c r="Q6" s="421"/>
      <c r="R6" s="421"/>
      <c r="S6" s="421"/>
      <c r="T6" s="422"/>
      <c r="U6" s="418" t="s">
        <v>101</v>
      </c>
      <c r="V6" s="418"/>
      <c r="W6" s="418"/>
      <c r="X6" s="418"/>
      <c r="Y6" s="418"/>
      <c r="Z6" s="418"/>
      <c r="AA6" s="418"/>
      <c r="AB6" s="418"/>
      <c r="AC6" s="418"/>
      <c r="AD6" s="418"/>
      <c r="AE6" s="418"/>
      <c r="AF6" s="418"/>
      <c r="AG6" s="418"/>
      <c r="AH6" s="418"/>
      <c r="AI6" s="418"/>
      <c r="AJ6" s="418"/>
      <c r="AK6" s="419"/>
    </row>
    <row r="7" spans="1:37" ht="57.75" customHeight="1">
      <c r="B7" s="408"/>
      <c r="C7" s="22" t="s">
        <v>58</v>
      </c>
      <c r="D7" s="420" t="s">
        <v>104</v>
      </c>
      <c r="E7" s="421"/>
      <c r="F7" s="421"/>
      <c r="G7" s="421"/>
      <c r="H7" s="421"/>
      <c r="I7" s="421"/>
      <c r="J7" s="421"/>
      <c r="K7" s="421"/>
      <c r="L7" s="421"/>
      <c r="M7" s="421"/>
      <c r="N7" s="421"/>
      <c r="O7" s="421"/>
      <c r="P7" s="421"/>
      <c r="Q7" s="421"/>
      <c r="R7" s="421"/>
      <c r="S7" s="421"/>
      <c r="T7" s="422"/>
      <c r="U7" s="418" t="s">
        <v>88</v>
      </c>
      <c r="V7" s="418"/>
      <c r="W7" s="418"/>
      <c r="X7" s="418"/>
      <c r="Y7" s="418"/>
      <c r="Z7" s="418"/>
      <c r="AA7" s="418"/>
      <c r="AB7" s="418"/>
      <c r="AC7" s="418"/>
      <c r="AD7" s="418"/>
      <c r="AE7" s="418"/>
      <c r="AF7" s="418"/>
      <c r="AG7" s="418"/>
      <c r="AH7" s="418"/>
      <c r="AI7" s="418"/>
      <c r="AJ7" s="418"/>
      <c r="AK7" s="419"/>
    </row>
    <row r="8" spans="1:37" ht="57.75" customHeight="1">
      <c r="B8" s="408"/>
      <c r="C8" s="22" t="s">
        <v>59</v>
      </c>
      <c r="D8" s="420" t="s">
        <v>105</v>
      </c>
      <c r="E8" s="421"/>
      <c r="F8" s="421"/>
      <c r="G8" s="421"/>
      <c r="H8" s="421"/>
      <c r="I8" s="421"/>
      <c r="J8" s="421"/>
      <c r="K8" s="421"/>
      <c r="L8" s="421"/>
      <c r="M8" s="421"/>
      <c r="N8" s="421"/>
      <c r="O8" s="421"/>
      <c r="P8" s="421"/>
      <c r="Q8" s="421"/>
      <c r="R8" s="421"/>
      <c r="S8" s="421"/>
      <c r="T8" s="422"/>
      <c r="U8" s="418" t="s">
        <v>206</v>
      </c>
      <c r="V8" s="418"/>
      <c r="W8" s="418"/>
      <c r="X8" s="418"/>
      <c r="Y8" s="418"/>
      <c r="Z8" s="418"/>
      <c r="AA8" s="418"/>
      <c r="AB8" s="418"/>
      <c r="AC8" s="418"/>
      <c r="AD8" s="418"/>
      <c r="AE8" s="418"/>
      <c r="AF8" s="418"/>
      <c r="AG8" s="418"/>
      <c r="AH8" s="418"/>
      <c r="AI8" s="418"/>
      <c r="AJ8" s="418"/>
      <c r="AK8" s="419"/>
    </row>
    <row r="9" spans="1:37" ht="57.75" customHeight="1">
      <c r="B9" s="408"/>
      <c r="C9" s="22" t="s">
        <v>60</v>
      </c>
      <c r="D9" s="420" t="s">
        <v>106</v>
      </c>
      <c r="E9" s="421"/>
      <c r="F9" s="421"/>
      <c r="G9" s="421"/>
      <c r="H9" s="421"/>
      <c r="I9" s="421"/>
      <c r="J9" s="421"/>
      <c r="K9" s="421"/>
      <c r="L9" s="421"/>
      <c r="M9" s="421"/>
      <c r="N9" s="421"/>
      <c r="O9" s="421"/>
      <c r="P9" s="421"/>
      <c r="Q9" s="421"/>
      <c r="R9" s="421"/>
      <c r="S9" s="421"/>
      <c r="T9" s="422"/>
      <c r="U9" s="418" t="s">
        <v>93</v>
      </c>
      <c r="V9" s="418"/>
      <c r="W9" s="418"/>
      <c r="X9" s="418"/>
      <c r="Y9" s="418"/>
      <c r="Z9" s="418"/>
      <c r="AA9" s="418"/>
      <c r="AB9" s="418"/>
      <c r="AC9" s="418"/>
      <c r="AD9" s="418"/>
      <c r="AE9" s="418"/>
      <c r="AF9" s="418"/>
      <c r="AG9" s="418"/>
      <c r="AH9" s="418"/>
      <c r="AI9" s="418"/>
      <c r="AJ9" s="418"/>
      <c r="AK9" s="419"/>
    </row>
    <row r="10" spans="1:37" ht="57.75" customHeight="1">
      <c r="B10" s="408"/>
      <c r="C10" s="22" t="s">
        <v>5</v>
      </c>
      <c r="D10" s="420" t="s">
        <v>232</v>
      </c>
      <c r="E10" s="421"/>
      <c r="F10" s="421"/>
      <c r="G10" s="421"/>
      <c r="H10" s="421"/>
      <c r="I10" s="421"/>
      <c r="J10" s="421"/>
      <c r="K10" s="421"/>
      <c r="L10" s="421"/>
      <c r="M10" s="421"/>
      <c r="N10" s="421"/>
      <c r="O10" s="421"/>
      <c r="P10" s="421"/>
      <c r="Q10" s="421"/>
      <c r="R10" s="421"/>
      <c r="S10" s="421"/>
      <c r="T10" s="422"/>
      <c r="U10" s="418" t="s">
        <v>78</v>
      </c>
      <c r="V10" s="418"/>
      <c r="W10" s="418"/>
      <c r="X10" s="418"/>
      <c r="Y10" s="418"/>
      <c r="Z10" s="418"/>
      <c r="AA10" s="418"/>
      <c r="AB10" s="418"/>
      <c r="AC10" s="418"/>
      <c r="AD10" s="418"/>
      <c r="AE10" s="418"/>
      <c r="AF10" s="418"/>
      <c r="AG10" s="418"/>
      <c r="AH10" s="418"/>
      <c r="AI10" s="418"/>
      <c r="AJ10" s="418"/>
      <c r="AK10" s="419"/>
    </row>
    <row r="11" spans="1:37" ht="57.75" customHeight="1">
      <c r="B11" s="408"/>
      <c r="C11" s="22" t="s">
        <v>6</v>
      </c>
      <c r="D11" s="420" t="s">
        <v>107</v>
      </c>
      <c r="E11" s="421"/>
      <c r="F11" s="421"/>
      <c r="G11" s="421"/>
      <c r="H11" s="421"/>
      <c r="I11" s="421"/>
      <c r="J11" s="421"/>
      <c r="K11" s="421"/>
      <c r="L11" s="421"/>
      <c r="M11" s="421"/>
      <c r="N11" s="421"/>
      <c r="O11" s="421"/>
      <c r="P11" s="421"/>
      <c r="Q11" s="421"/>
      <c r="R11" s="421"/>
      <c r="S11" s="421"/>
      <c r="T11" s="422"/>
      <c r="U11" s="418" t="s">
        <v>87</v>
      </c>
      <c r="V11" s="418"/>
      <c r="W11" s="418"/>
      <c r="X11" s="418"/>
      <c r="Y11" s="418"/>
      <c r="Z11" s="418"/>
      <c r="AA11" s="418"/>
      <c r="AB11" s="418"/>
      <c r="AC11" s="418"/>
      <c r="AD11" s="418"/>
      <c r="AE11" s="418"/>
      <c r="AF11" s="418"/>
      <c r="AG11" s="418"/>
      <c r="AH11" s="418"/>
      <c r="AI11" s="418"/>
      <c r="AJ11" s="418"/>
      <c r="AK11" s="419"/>
    </row>
    <row r="12" spans="1:37" ht="57.75" customHeight="1">
      <c r="B12" s="408"/>
      <c r="C12" s="22" t="s">
        <v>61</v>
      </c>
      <c r="D12" s="420" t="s">
        <v>108</v>
      </c>
      <c r="E12" s="421"/>
      <c r="F12" s="421"/>
      <c r="G12" s="421"/>
      <c r="H12" s="421"/>
      <c r="I12" s="421"/>
      <c r="J12" s="421"/>
      <c r="K12" s="421"/>
      <c r="L12" s="421"/>
      <c r="M12" s="421"/>
      <c r="N12" s="421"/>
      <c r="O12" s="421"/>
      <c r="P12" s="421"/>
      <c r="Q12" s="421"/>
      <c r="R12" s="421"/>
      <c r="S12" s="421"/>
      <c r="T12" s="422"/>
      <c r="U12" s="418" t="s">
        <v>84</v>
      </c>
      <c r="V12" s="418"/>
      <c r="W12" s="418"/>
      <c r="X12" s="418"/>
      <c r="Y12" s="418"/>
      <c r="Z12" s="418"/>
      <c r="AA12" s="418"/>
      <c r="AB12" s="418"/>
      <c r="AC12" s="418"/>
      <c r="AD12" s="418"/>
      <c r="AE12" s="418"/>
      <c r="AF12" s="418"/>
      <c r="AG12" s="418"/>
      <c r="AH12" s="418"/>
      <c r="AI12" s="418"/>
      <c r="AJ12" s="418"/>
      <c r="AK12" s="419"/>
    </row>
    <row r="13" spans="1:37" ht="134.25" customHeight="1">
      <c r="B13" s="408"/>
      <c r="C13" s="22" t="s">
        <v>13</v>
      </c>
      <c r="D13" s="420" t="s">
        <v>109</v>
      </c>
      <c r="E13" s="421"/>
      <c r="F13" s="421"/>
      <c r="G13" s="421"/>
      <c r="H13" s="421"/>
      <c r="I13" s="421"/>
      <c r="J13" s="421"/>
      <c r="K13" s="421"/>
      <c r="L13" s="421"/>
      <c r="M13" s="421"/>
      <c r="N13" s="421"/>
      <c r="O13" s="421"/>
      <c r="P13" s="421"/>
      <c r="Q13" s="421"/>
      <c r="R13" s="421"/>
      <c r="S13" s="421"/>
      <c r="T13" s="422"/>
      <c r="U13" s="418" t="s">
        <v>196</v>
      </c>
      <c r="V13" s="418"/>
      <c r="W13" s="418"/>
      <c r="X13" s="418"/>
      <c r="Y13" s="418"/>
      <c r="Z13" s="418"/>
      <c r="AA13" s="418"/>
      <c r="AB13" s="418"/>
      <c r="AC13" s="418"/>
      <c r="AD13" s="418"/>
      <c r="AE13" s="418"/>
      <c r="AF13" s="418"/>
      <c r="AG13" s="418"/>
      <c r="AH13" s="418"/>
      <c r="AI13" s="418"/>
      <c r="AJ13" s="418"/>
      <c r="AK13" s="419"/>
    </row>
    <row r="14" spans="1:37" ht="57.75" customHeight="1">
      <c r="B14" s="408"/>
      <c r="C14" s="22" t="s">
        <v>50</v>
      </c>
      <c r="D14" s="420" t="s">
        <v>110</v>
      </c>
      <c r="E14" s="421"/>
      <c r="F14" s="421"/>
      <c r="G14" s="421"/>
      <c r="H14" s="421"/>
      <c r="I14" s="421"/>
      <c r="J14" s="421"/>
      <c r="K14" s="421"/>
      <c r="L14" s="421"/>
      <c r="M14" s="421"/>
      <c r="N14" s="421"/>
      <c r="O14" s="421"/>
      <c r="P14" s="421"/>
      <c r="Q14" s="421"/>
      <c r="R14" s="421"/>
      <c r="S14" s="421"/>
      <c r="T14" s="422"/>
      <c r="U14" s="418" t="s">
        <v>94</v>
      </c>
      <c r="V14" s="418"/>
      <c r="W14" s="418"/>
      <c r="X14" s="418"/>
      <c r="Y14" s="418"/>
      <c r="Z14" s="418"/>
      <c r="AA14" s="418"/>
      <c r="AB14" s="418"/>
      <c r="AC14" s="418"/>
      <c r="AD14" s="418"/>
      <c r="AE14" s="418"/>
      <c r="AF14" s="418"/>
      <c r="AG14" s="418"/>
      <c r="AH14" s="418"/>
      <c r="AI14" s="418"/>
      <c r="AJ14" s="418"/>
      <c r="AK14" s="419"/>
    </row>
    <row r="15" spans="1:37" ht="57.75" customHeight="1">
      <c r="B15" s="408"/>
      <c r="C15" s="22" t="s">
        <v>51</v>
      </c>
      <c r="D15" s="420" t="s">
        <v>111</v>
      </c>
      <c r="E15" s="421"/>
      <c r="F15" s="421"/>
      <c r="G15" s="421"/>
      <c r="H15" s="421"/>
      <c r="I15" s="421"/>
      <c r="J15" s="421"/>
      <c r="K15" s="421"/>
      <c r="L15" s="421"/>
      <c r="M15" s="421"/>
      <c r="N15" s="421"/>
      <c r="O15" s="421"/>
      <c r="P15" s="421"/>
      <c r="Q15" s="421"/>
      <c r="R15" s="421"/>
      <c r="S15" s="421"/>
      <c r="T15" s="422"/>
      <c r="U15" s="418" t="s">
        <v>91</v>
      </c>
      <c r="V15" s="418"/>
      <c r="W15" s="418"/>
      <c r="X15" s="418"/>
      <c r="Y15" s="418"/>
      <c r="Z15" s="418"/>
      <c r="AA15" s="418"/>
      <c r="AB15" s="418"/>
      <c r="AC15" s="418"/>
      <c r="AD15" s="418"/>
      <c r="AE15" s="418"/>
      <c r="AF15" s="418"/>
      <c r="AG15" s="418"/>
      <c r="AH15" s="418"/>
      <c r="AI15" s="418"/>
      <c r="AJ15" s="418"/>
      <c r="AK15" s="419"/>
    </row>
    <row r="16" spans="1:37" ht="57.75" customHeight="1">
      <c r="B16" s="408"/>
      <c r="C16" s="22" t="s">
        <v>52</v>
      </c>
      <c r="D16" s="420" t="s">
        <v>112</v>
      </c>
      <c r="E16" s="421"/>
      <c r="F16" s="421"/>
      <c r="G16" s="421"/>
      <c r="H16" s="421"/>
      <c r="I16" s="421"/>
      <c r="J16" s="421"/>
      <c r="K16" s="421"/>
      <c r="L16" s="421"/>
      <c r="M16" s="421"/>
      <c r="N16" s="421"/>
      <c r="O16" s="421"/>
      <c r="P16" s="421"/>
      <c r="Q16" s="421"/>
      <c r="R16" s="421"/>
      <c r="S16" s="421"/>
      <c r="T16" s="422"/>
      <c r="U16" s="418" t="s">
        <v>92</v>
      </c>
      <c r="V16" s="418"/>
      <c r="W16" s="418"/>
      <c r="X16" s="418"/>
      <c r="Y16" s="418"/>
      <c r="Z16" s="418"/>
      <c r="AA16" s="418"/>
      <c r="AB16" s="418"/>
      <c r="AC16" s="418"/>
      <c r="AD16" s="418"/>
      <c r="AE16" s="418"/>
      <c r="AF16" s="418"/>
      <c r="AG16" s="418"/>
      <c r="AH16" s="418"/>
      <c r="AI16" s="418"/>
      <c r="AJ16" s="418"/>
      <c r="AK16" s="419"/>
    </row>
    <row r="17" spans="2:37" ht="57.75" customHeight="1">
      <c r="B17" s="408"/>
      <c r="C17" s="22" t="s">
        <v>7</v>
      </c>
      <c r="D17" s="420" t="s">
        <v>113</v>
      </c>
      <c r="E17" s="421"/>
      <c r="F17" s="421"/>
      <c r="G17" s="421"/>
      <c r="H17" s="421"/>
      <c r="I17" s="421"/>
      <c r="J17" s="421"/>
      <c r="K17" s="421"/>
      <c r="L17" s="421"/>
      <c r="M17" s="421"/>
      <c r="N17" s="421"/>
      <c r="O17" s="421"/>
      <c r="P17" s="421"/>
      <c r="Q17" s="421"/>
      <c r="R17" s="421"/>
      <c r="S17" s="421"/>
      <c r="T17" s="422"/>
      <c r="U17" s="418" t="s">
        <v>90</v>
      </c>
      <c r="V17" s="418"/>
      <c r="W17" s="418"/>
      <c r="X17" s="418"/>
      <c r="Y17" s="418"/>
      <c r="Z17" s="418"/>
      <c r="AA17" s="418"/>
      <c r="AB17" s="418"/>
      <c r="AC17" s="418"/>
      <c r="AD17" s="418"/>
      <c r="AE17" s="418"/>
      <c r="AF17" s="418"/>
      <c r="AG17" s="418"/>
      <c r="AH17" s="418"/>
      <c r="AI17" s="418"/>
      <c r="AJ17" s="418"/>
      <c r="AK17" s="419"/>
    </row>
    <row r="18" spans="2:37" ht="57.75" customHeight="1">
      <c r="B18" s="408"/>
      <c r="C18" s="22" t="s">
        <v>8</v>
      </c>
      <c r="D18" s="420" t="s">
        <v>114</v>
      </c>
      <c r="E18" s="421"/>
      <c r="F18" s="421"/>
      <c r="G18" s="421"/>
      <c r="H18" s="421"/>
      <c r="I18" s="421"/>
      <c r="J18" s="421"/>
      <c r="K18" s="421"/>
      <c r="L18" s="421"/>
      <c r="M18" s="421"/>
      <c r="N18" s="421"/>
      <c r="O18" s="421"/>
      <c r="P18" s="421"/>
      <c r="Q18" s="421"/>
      <c r="R18" s="421"/>
      <c r="S18" s="421"/>
      <c r="T18" s="422"/>
      <c r="U18" s="418" t="s">
        <v>89</v>
      </c>
      <c r="V18" s="418"/>
      <c r="W18" s="418"/>
      <c r="X18" s="418"/>
      <c r="Y18" s="418"/>
      <c r="Z18" s="418"/>
      <c r="AA18" s="418"/>
      <c r="AB18" s="418"/>
      <c r="AC18" s="418"/>
      <c r="AD18" s="418"/>
      <c r="AE18" s="418"/>
      <c r="AF18" s="418"/>
      <c r="AG18" s="418"/>
      <c r="AH18" s="418"/>
      <c r="AI18" s="418"/>
      <c r="AJ18" s="418"/>
      <c r="AK18" s="419"/>
    </row>
    <row r="19" spans="2:37" ht="57.75" customHeight="1" thickBot="1">
      <c r="B19" s="409"/>
      <c r="C19" s="23" t="s">
        <v>9</v>
      </c>
      <c r="D19" s="423" t="s">
        <v>115</v>
      </c>
      <c r="E19" s="424"/>
      <c r="F19" s="424"/>
      <c r="G19" s="424"/>
      <c r="H19" s="424"/>
      <c r="I19" s="424"/>
      <c r="J19" s="424"/>
      <c r="K19" s="424"/>
      <c r="L19" s="424"/>
      <c r="M19" s="424"/>
      <c r="N19" s="424"/>
      <c r="O19" s="424"/>
      <c r="P19" s="424"/>
      <c r="Q19" s="424"/>
      <c r="R19" s="424"/>
      <c r="S19" s="424"/>
      <c r="T19" s="425"/>
      <c r="U19" s="426" t="s">
        <v>205</v>
      </c>
      <c r="V19" s="426"/>
      <c r="W19" s="426"/>
      <c r="X19" s="426"/>
      <c r="Y19" s="426"/>
      <c r="Z19" s="426"/>
      <c r="AA19" s="426"/>
      <c r="AB19" s="426"/>
      <c r="AC19" s="426"/>
      <c r="AD19" s="426"/>
      <c r="AE19" s="426"/>
      <c r="AF19" s="426"/>
      <c r="AG19" s="426"/>
      <c r="AH19" s="426"/>
      <c r="AI19" s="426"/>
      <c r="AJ19" s="426"/>
      <c r="AK19" s="427"/>
    </row>
    <row r="20" spans="2:37" ht="57.75" customHeight="1">
      <c r="B20" s="407" t="s">
        <v>12</v>
      </c>
      <c r="C20" s="21" t="s">
        <v>69</v>
      </c>
      <c r="D20" s="410" t="s">
        <v>116</v>
      </c>
      <c r="E20" s="411"/>
      <c r="F20" s="411"/>
      <c r="G20" s="411"/>
      <c r="H20" s="411"/>
      <c r="I20" s="411"/>
      <c r="J20" s="411"/>
      <c r="K20" s="411"/>
      <c r="L20" s="411"/>
      <c r="M20" s="411"/>
      <c r="N20" s="411"/>
      <c r="O20" s="411"/>
      <c r="P20" s="411"/>
      <c r="Q20" s="411"/>
      <c r="R20" s="411"/>
      <c r="S20" s="411"/>
      <c r="T20" s="412"/>
      <c r="U20" s="413" t="s">
        <v>98</v>
      </c>
      <c r="V20" s="413"/>
      <c r="W20" s="413"/>
      <c r="X20" s="413"/>
      <c r="Y20" s="413"/>
      <c r="Z20" s="413"/>
      <c r="AA20" s="413"/>
      <c r="AB20" s="413"/>
      <c r="AC20" s="413"/>
      <c r="AD20" s="413"/>
      <c r="AE20" s="413"/>
      <c r="AF20" s="413"/>
      <c r="AG20" s="413"/>
      <c r="AH20" s="413"/>
      <c r="AI20" s="413"/>
      <c r="AJ20" s="413"/>
      <c r="AK20" s="414"/>
    </row>
    <row r="21" spans="2:37" ht="57.75" customHeight="1">
      <c r="B21" s="408"/>
      <c r="C21" s="22" t="s">
        <v>70</v>
      </c>
      <c r="D21" s="428" t="s">
        <v>117</v>
      </c>
      <c r="E21" s="429"/>
      <c r="F21" s="429"/>
      <c r="G21" s="429"/>
      <c r="H21" s="429"/>
      <c r="I21" s="429"/>
      <c r="J21" s="429"/>
      <c r="K21" s="429"/>
      <c r="L21" s="429"/>
      <c r="M21" s="429"/>
      <c r="N21" s="429"/>
      <c r="O21" s="429"/>
      <c r="P21" s="429"/>
      <c r="Q21" s="429"/>
      <c r="R21" s="429"/>
      <c r="S21" s="429"/>
      <c r="T21" s="430"/>
      <c r="U21" s="418" t="s">
        <v>97</v>
      </c>
      <c r="V21" s="418"/>
      <c r="W21" s="418"/>
      <c r="X21" s="418"/>
      <c r="Y21" s="418"/>
      <c r="Z21" s="418"/>
      <c r="AA21" s="418"/>
      <c r="AB21" s="418"/>
      <c r="AC21" s="418"/>
      <c r="AD21" s="418"/>
      <c r="AE21" s="418"/>
      <c r="AF21" s="418"/>
      <c r="AG21" s="418"/>
      <c r="AH21" s="418"/>
      <c r="AI21" s="418"/>
      <c r="AJ21" s="418"/>
      <c r="AK21" s="419"/>
    </row>
    <row r="22" spans="2:37" ht="57.75" customHeight="1">
      <c r="B22" s="408"/>
      <c r="C22" s="22" t="s">
        <v>71</v>
      </c>
      <c r="D22" s="428" t="s">
        <v>118</v>
      </c>
      <c r="E22" s="429"/>
      <c r="F22" s="429"/>
      <c r="G22" s="429"/>
      <c r="H22" s="429"/>
      <c r="I22" s="429"/>
      <c r="J22" s="429"/>
      <c r="K22" s="429"/>
      <c r="L22" s="429"/>
      <c r="M22" s="429"/>
      <c r="N22" s="429"/>
      <c r="O22" s="429"/>
      <c r="P22" s="429"/>
      <c r="Q22" s="429"/>
      <c r="R22" s="429"/>
      <c r="S22" s="429"/>
      <c r="T22" s="430"/>
      <c r="U22" s="418" t="s">
        <v>79</v>
      </c>
      <c r="V22" s="418"/>
      <c r="W22" s="418"/>
      <c r="X22" s="418"/>
      <c r="Y22" s="418"/>
      <c r="Z22" s="418"/>
      <c r="AA22" s="418"/>
      <c r="AB22" s="418"/>
      <c r="AC22" s="418"/>
      <c r="AD22" s="418"/>
      <c r="AE22" s="418"/>
      <c r="AF22" s="418"/>
      <c r="AG22" s="418"/>
      <c r="AH22" s="418"/>
      <c r="AI22" s="418"/>
      <c r="AJ22" s="418"/>
      <c r="AK22" s="419"/>
    </row>
    <row r="23" spans="2:37" ht="57.75" customHeight="1">
      <c r="B23" s="408"/>
      <c r="C23" s="24" t="s">
        <v>72</v>
      </c>
      <c r="D23" s="428" t="s">
        <v>119</v>
      </c>
      <c r="E23" s="429"/>
      <c r="F23" s="429"/>
      <c r="G23" s="429"/>
      <c r="H23" s="429"/>
      <c r="I23" s="429"/>
      <c r="J23" s="429"/>
      <c r="K23" s="429"/>
      <c r="L23" s="429"/>
      <c r="M23" s="429"/>
      <c r="N23" s="429"/>
      <c r="O23" s="429"/>
      <c r="P23" s="429"/>
      <c r="Q23" s="429"/>
      <c r="R23" s="429"/>
      <c r="S23" s="429"/>
      <c r="T23" s="430"/>
      <c r="U23" s="418" t="s">
        <v>96</v>
      </c>
      <c r="V23" s="418"/>
      <c r="W23" s="418"/>
      <c r="X23" s="418"/>
      <c r="Y23" s="418"/>
      <c r="Z23" s="418"/>
      <c r="AA23" s="418"/>
      <c r="AB23" s="418"/>
      <c r="AC23" s="418"/>
      <c r="AD23" s="418"/>
      <c r="AE23" s="418"/>
      <c r="AF23" s="418"/>
      <c r="AG23" s="418"/>
      <c r="AH23" s="418"/>
      <c r="AI23" s="418"/>
      <c r="AJ23" s="418"/>
      <c r="AK23" s="419"/>
    </row>
    <row r="24" spans="2:37" ht="57.75" customHeight="1" thickBot="1">
      <c r="B24" s="409"/>
      <c r="C24" s="23" t="s">
        <v>73</v>
      </c>
      <c r="D24" s="431" t="s">
        <v>120</v>
      </c>
      <c r="E24" s="432"/>
      <c r="F24" s="432"/>
      <c r="G24" s="432"/>
      <c r="H24" s="432"/>
      <c r="I24" s="432"/>
      <c r="J24" s="432"/>
      <c r="K24" s="432"/>
      <c r="L24" s="432"/>
      <c r="M24" s="432"/>
      <c r="N24" s="432"/>
      <c r="O24" s="432"/>
      <c r="P24" s="432"/>
      <c r="Q24" s="432"/>
      <c r="R24" s="432"/>
      <c r="S24" s="432"/>
      <c r="T24" s="433"/>
      <c r="U24" s="426" t="s">
        <v>95</v>
      </c>
      <c r="V24" s="426"/>
      <c r="W24" s="426"/>
      <c r="X24" s="426"/>
      <c r="Y24" s="426"/>
      <c r="Z24" s="426"/>
      <c r="AA24" s="426"/>
      <c r="AB24" s="426"/>
      <c r="AC24" s="426"/>
      <c r="AD24" s="426"/>
      <c r="AE24" s="426"/>
      <c r="AF24" s="426"/>
      <c r="AG24" s="426"/>
      <c r="AH24" s="426"/>
      <c r="AI24" s="426"/>
      <c r="AJ24" s="426"/>
      <c r="AK24" s="427"/>
    </row>
  </sheetData>
  <mergeCells count="46">
    <mergeCell ref="D19:T19"/>
    <mergeCell ref="U19:AK19"/>
    <mergeCell ref="U24:AK24"/>
    <mergeCell ref="B20:B24"/>
    <mergeCell ref="D20:T20"/>
    <mergeCell ref="U20:AK20"/>
    <mergeCell ref="D21:T21"/>
    <mergeCell ref="U21:AK21"/>
    <mergeCell ref="D22:T22"/>
    <mergeCell ref="U22:AK22"/>
    <mergeCell ref="D23:T23"/>
    <mergeCell ref="U23:AK23"/>
    <mergeCell ref="D24:T24"/>
    <mergeCell ref="D16:T16"/>
    <mergeCell ref="U16:AK16"/>
    <mergeCell ref="D17:T17"/>
    <mergeCell ref="U17:AK17"/>
    <mergeCell ref="D18:T18"/>
    <mergeCell ref="U18:AK18"/>
    <mergeCell ref="D13:T13"/>
    <mergeCell ref="U13:AK13"/>
    <mergeCell ref="D14:T14"/>
    <mergeCell ref="U14:AK14"/>
    <mergeCell ref="D15:T15"/>
    <mergeCell ref="U15:AK15"/>
    <mergeCell ref="U11:AK11"/>
    <mergeCell ref="D12:T12"/>
    <mergeCell ref="U12:AK12"/>
    <mergeCell ref="D10:T10"/>
    <mergeCell ref="U10:AK10"/>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C3:D38"/>
  <sheetViews>
    <sheetView workbookViewId="0"/>
  </sheetViews>
  <sheetFormatPr defaultRowHeight="18.75"/>
  <cols>
    <col min="3" max="3" width="54.6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個別協議様式（市）</vt:lpstr>
      <vt:lpstr>個別協議様式ア（ア）分※個別協議初めて</vt:lpstr>
      <vt:lpstr>個別協議様式ア（ア）分※個別協議２回目以降</vt:lpstr>
      <vt:lpstr>個別協議様式ア（ウ）分</vt:lpstr>
      <vt:lpstr>【非表示】基準額</vt:lpstr>
      <vt:lpstr>基準単価（実施要綱別添３）</vt:lpstr>
      <vt:lpstr>「費用の概要、積算内訳」記載例</vt:lpstr>
      <vt:lpstr>参照</vt:lpstr>
      <vt:lpstr>'「費用の概要、積算内訳」記載例'!Print_Area</vt:lpstr>
      <vt:lpstr>【非表示】基準額!Print_Area</vt:lpstr>
      <vt:lpstr>'基準単価（実施要綱別添３）'!Print_Area</vt:lpstr>
      <vt:lpstr>'個別協議様式（市）'!Print_Area</vt:lpstr>
      <vt:lpstr>'個別協議様式ア（ア）分※個別協議２回目以降'!Print_Area</vt:lpstr>
      <vt:lpstr>'個別協議様式ア（ア）分※個別協議初めて'!Print_Area</vt:lpstr>
      <vt:lpstr>'個別協議様式ア（ウ）分'!Print_Area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2023-10-16T06:45:24Z</cp:lastPrinted>
  <dcterms:created xsi:type="dcterms:W3CDTF">2020-07-28T08:02:09Z</dcterms:created>
  <dcterms:modified xsi:type="dcterms:W3CDTF">2023-10-16T08:23:35Z</dcterms:modified>
</cp:coreProperties>
</file>