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20" windowWidth="29040" windowHeight="157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8" i="94"/>
  <c r="AA29" i="94"/>
  <c r="AA44" i="94"/>
  <c r="K226" i="95" s="1"/>
  <c r="K202" i="98" s="1"/>
  <c r="H38" i="94"/>
  <c r="H37" i="94" s="1"/>
  <c r="O38" i="94"/>
  <c r="O37" i="94" s="1"/>
  <c r="O19" i="94" s="1"/>
  <c r="AK27" i="82"/>
  <c r="X32" i="94"/>
  <c r="X31" i="94" s="1"/>
  <c r="X26" i="94" s="1"/>
  <c r="X27" i="94" s="1"/>
  <c r="X18" i="82"/>
  <c r="O16" i="83"/>
  <c r="Y50" i="94" s="1"/>
  <c r="X21" i="83"/>
  <c r="AK27" i="83"/>
  <c r="O16" i="94"/>
  <c r="O9" i="94"/>
  <c r="O55" i="94" s="1"/>
  <c r="O14" i="94"/>
  <c r="O12" i="94"/>
  <c r="H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<sst xmlns="http://schemas.openxmlformats.org/spreadsheetml/2006/main" count="3164" uniqueCount="452">
  <si>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</si>
  <si>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</si>
  <si>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</si>
  <si>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</si>
  <si>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</si>
  <si>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</si>
  <si>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</si>
  <si>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</si>
  <si>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</si>
  <si>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</si>
  <si>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</si>
  <si>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</si>
  <si>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</si>
  <si>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</si>
  <si>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</si>
  <si>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</si>
  <si>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</si>
  <si>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</si>
  <si>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</si>
  <si>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</si>
  <si>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</si>
  <si>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</si>
  <si>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</si>
  <si>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</si>
  <si>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</si>
  <si>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</si>
  <si>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</si>
  <si>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</si>
  <si>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</si>
  <si>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</si>
  <si>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</si>
  <si>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</si>
  <si>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</si>
  <si>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</si>
  <si>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</si>
  <si>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</si>
  <si>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</si>
  <si>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</si>
  <si>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</si>
  <si>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</si>
  <si>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</si>
  <si>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</si>
  <si>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</si>
  <si>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</si>
  <si>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</si>
  <si>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</si>
  <si>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</si>
  <si>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</si>
  <si>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</si>
  <si>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</si>
  <si>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</si>
  <si>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</si>
  <si>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</si>
  <si>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</si>
  <si>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</si>
  <si>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</si>
  <si>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</si>
  <si>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</si>
  <si>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</si>
  <si>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</si>
  <si>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</si>
  <si>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</si>
  <si>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</si>
  <si>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</si>
  <si>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</si>
  <si>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</si>
  <si>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</si>
  <si>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</si>
  <si>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</si>
  <si>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</si>
  <si>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</si>
  <si>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</si>
  <si>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</si>
  <si>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</si>
  <si>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</si>
  <si>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</si>
  <si>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</si>
  <si>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</si>
  <si>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</si>
  <si>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</si>
  <si>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</si>
  <si>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</si>
  <si>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</si>
  <si>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</si>
  <si>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</si>
  <si>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</si>
  <si>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</si>
  <si>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</si>
  <si>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</si>
  <si>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</si>
  <si>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</si>
  <si>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</si>
  <si>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</si>
  <si>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</si>
  <si>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</si>
  <si>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</si>
  <si>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</si>
  <si>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</si>
  <si>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</si>
  <si>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</si>
  <si>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</si>
  <si>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</si>
  <si>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</si>
  <si>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</si>
  <si>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</si>
  <si>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</si>
  <si>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</si>
  <si>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</si>
  <si>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</si>
  <si>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</si>
  <si>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</si>
  <si>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</si>
  <si>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</si>
  <si>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</si>
  <si>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</si>
  <si>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</si>
  <si>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</si>
  <si>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</si>
  <si>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</si>
  <si>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</si>
  <si>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</si>
  <si>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</si>
  <si>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</si>
  <si>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</si>
  <si>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</si>
  <si>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</si>
  <si>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</si>
  <si>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</si>
  <si>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</si>
  <si>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</si>
  <si>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</si>
  <si>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</si>
  <si>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</si>
  <si>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</si>
  <si>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</si>
  <si>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</si>
  <si>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</si>
  <si>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</si>
  <si>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</si>
  <si>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</si>
  <si>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</si>
  <si>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</si>
  <si>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</si>
  <si>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</si>
  <si>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</si>
  <si>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</si>
  <si>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</si>
  <si>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</si>
  <si>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</si>
  <si>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</si>
  <si>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</si>
  <si>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</si>
  <si>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</si>
  <si>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</si>
  <si>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</si>
  <si>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</si>
  <si>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</si>
  <si>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</si>
  <si>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</si>
  <si>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</si>
  <si>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</si>
  <si>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</si>
  <si>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</si>
  <si>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</si>
  <si>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</si>
  <si>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</si>
  <si>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</si>
  <si>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</si>
  <si>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</si>
  <si>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</si>
  <si>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</si>
  <si>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</si>
  <si>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</si>
  <si>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</si>
  <si>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</si>
  <si>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</si>
  <si>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</si>
  <si>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</si>
  <si>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</si>
  <si>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</si>
  <si>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</si>
  <si>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</si>
  <si>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</si>
  <si>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</si>
  <si>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</si>
  <si>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</si>
  <si>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</si>
  <si>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</si>
  <si>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</si>
  <si>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</si>
  <si>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</si>
  <si>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</si>
  <si>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</si>
  <si>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</si>
  <si>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</si>
  <si>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</si>
  <si>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</si>
  <si>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</si>
  <si>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</si>
  <si>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</si>
  <si>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</si>
  <si>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</si>
  <si>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</si>
  <si>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</si>
  <si>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</si>
  <si>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</si>
  <si>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</si>
  <si>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</si>
  <si>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</si>
  <si>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</si>
  <si>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</si>
  <si>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</si>
  <si>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</si>
  <si>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</si>
  <si>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</si>
  <si>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</si>
  <si>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</si>
  <si>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</si>
  <si>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</si>
  <si>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</si>
  <si>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</si>
  <si>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</si>
  <si>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</si>
  <si>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</si>
  <si>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</si>
  <si>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</si>
  <si>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</si>
  <si>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</si>
  <si>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</si>
  <si>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</si>
  <si>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</si>
  <si>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</si>
  <si>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</si>
  <si>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</si>
  <si>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</si>
  <si>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</si>
  <si>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</si>
  <si>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</si>
  <si>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</si>
  <si>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</si>
  <si>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</si>
  <si>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</si>
  <si>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</si>
  <si>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</si>
  <si>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</si>
  <si>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</si>
  <si>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</si>
  <si>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</si>
  <si>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</si>
  <si>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</si>
  <si>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</si>
  <si>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</si>
  <si>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</si>
  <si>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</si>
  <si>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</si>
  <si>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</si>
  <si>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</si>
  <si>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</si>
  <si>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</si>
  <si>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</si>
  <si>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</si>
  <si>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</si>
  <si>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</si>
  <si>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</si>
  <si>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</si>
  <si>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</si>
  <si>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</si>
  <si>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</si>
  <si>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</si>
  <si>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</si>
  <si>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</si>
  <si>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</si>
  <si>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</si>
  <si>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</si>
  <si>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</si>
  <si>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</si>
  <si>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</si>
  <si>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</si>
  <si>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</si>
  <si>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</si>
  <si>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</si>
  <si>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</si>
  <si>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</si>
  <si>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</si>
  <si>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</si>
  <si>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</si>
  <si>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</si>
  <si>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</si>
  <si>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</si>
  <si>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</si>
  <si>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</si>
  <si>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</si>
  <si>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</si>
  <si>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</si>
  <si>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</si>
  <si>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</si>
  <si>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</si>
  <si>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</si>
  <si>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</si>
  <si>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</si>
  <si>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</si>
  <si>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</si>
  <si>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</si>
  <si>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</si>
  <si>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</si>
  <si>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</si>
  <si>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</si>
  <si>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</si>
  <si>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</si>
  <si>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</si>
  <si>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</si>
  <si>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</si>
  <si>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</si>
  <si>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</si>
  <si>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</si>
  <si>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</si>
  <si>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</si>
  <si>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</si>
  <si>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</si>
  <si>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</si>
  <si>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</si>
  <si>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</si>
  <si>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</si>
  <si>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</si>
  <si>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</si>
  <si>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</si>
  <si>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</si>
  <si>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</si>
  <si>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</si>
  <si>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</si>
  <si>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</si>
  <si>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</si>
  <si>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</si>
  <si>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</si>
  <si>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</si>
  <si>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</si>
  <si>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</si>
  <si>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</si>
  <si>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</si>
  <si>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</si>
  <si>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</si>
  <si>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</si>
  <si>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</si>
  <si>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</si>
  <si>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</si>
  <si>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</si>
  <si>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</si>
  <si>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</si>
  <si>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</si>
  <si>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</si>
  <si>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</si>
  <si>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</si>
  <si>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</si>
  <si>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</si>
  <si>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</si>
  <si>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</si>
  <si>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</si>
  <si>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</si>
  <si>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</si>
  <si>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</si>
  <si>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</si>
  <si>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</si>
  <si>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</si>
  <si>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</si>
  <si>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</si>
  <si>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</si>
  <si>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</si>
  <si>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</si>
  <si>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</si>
  <si>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</si>
  <si>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</si>
  <si>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</si>
  <si>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</si>
  <si>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</si>
  <si>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</si>
  <si>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</si>
  <si>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</si>
  <si>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</si>
  <si>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</si>
  <si>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</si>
  <si>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</si>
  <si>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</si>
  <si>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</si>
  <si>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</si>
  <si>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</si>
  <si>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</si>
  <si>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</si>
  <si>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</si>
  <si>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</si>
  <si>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</si>
  <si>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</si>
  <si>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</si>
  <si>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</si>
  <si>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</si>
  <si>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</si>
  <si>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</si>
  <si>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</si>
  <si>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</si>
  <si>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</si>
  <si>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</si>
  <si>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</si>
  <si>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</si>
  <si>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</si>
  <si>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</si>
  <si>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</si>
  <si>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</si>
  <si>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</si>
  <si>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</si>
  <si>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</si>
  <si>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</si>
  <si>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</si>
  <si>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</si>
  <si>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</si>
  <si>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</si>
  <si>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</si>
  <si>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</si>
  <si>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</si>
  <si>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</si>
  <si>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</si>
  <si>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</si>
  <si>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</si>
  <si>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</si>
  <si>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</si>
  <si>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</si>
  <si>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</si>
  <si>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</si>
  <si>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</si>
  <si>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</si>
  <si>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</si>
  <si>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</si>
  <si>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</si>
  <si>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</si>
  <si>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</si>
  <si>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</si>
  <si>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</si>
  <si>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</si>
  <si>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</si>
  <si>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</si>
  <si>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</si>
  <si>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</si>
  <si>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</si>
  <si>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</si>
  <si>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</si>
  <si>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</si>
  <si>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</si>
  <si>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神奈川県愛甲郡愛川町中津4071-1</t>
    <phoneticPr fontId="3"/>
  </si>
  <si>
    <t>大野建設株式会社</t>
    <phoneticPr fontId="3"/>
  </si>
  <si>
    <t>横浜市長</t>
    <phoneticPr fontId="3"/>
  </si>
  <si>
    <t>Ｄ－建設業</t>
    <phoneticPr fontId="3"/>
  </si>
  <si>
    <t>06　総合工事業</t>
    <phoneticPr fontId="3"/>
  </si>
  <si>
    <t xml:space="preserve">汚泥→脱水→再資源化
廃プラスチック類→破砕・圧縮→再資源化
木くず→破砕・圧縮→燃料化・再資源化
がれき類→破砕→再資源化
混合廃棄物→破砕・選別→再資源化・埋立
</t>
    <phoneticPr fontId="3"/>
  </si>
  <si>
    <t>代表取締役　　　　　　　　　　　　　　　　　　　　　　　　
　　　｜
建設事業部長
1.マニフェストの保管
2.集計と報告
　　　｜　
各部門（各現場責任者等）　土木部・建築部職員
1.廃棄物の搬出計画立案
2.委託処理業者の選定と契約
3.廃棄物の引渡・マニフェストの発行
4.廃棄物の適正処理確認</t>
    <rPh sb="35" eb="40">
      <t>ケンセツジギョウブ</t>
    </rPh>
    <rPh sb="40" eb="41">
      <t>チョウ</t>
    </rPh>
    <rPh sb="51" eb="53">
      <t>ホカン</t>
    </rPh>
    <rPh sb="56" eb="58">
      <t>シュウケイ</t>
    </rPh>
    <rPh sb="59" eb="61">
      <t>ホウコク</t>
    </rPh>
    <rPh sb="81" eb="84">
      <t>ドボクブ</t>
    </rPh>
    <rPh sb="85" eb="88">
      <t>ケンチクブ</t>
    </rPh>
    <rPh sb="88" eb="90">
      <t>ショクイン</t>
    </rPh>
    <rPh sb="93" eb="96">
      <t>ハイキブツ</t>
    </rPh>
    <rPh sb="97" eb="99">
      <t>ハンシュツ</t>
    </rPh>
    <rPh sb="99" eb="101">
      <t>ケイカク</t>
    </rPh>
    <rPh sb="101" eb="103">
      <t>リツアン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</si>
</sst>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2725" y="2190750"/>
          <a:ext cx="393700" cy="63500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6375" y="2178050"/>
          <a:ext cx="400050" cy="6413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6375" y="2190750"/>
          <a:ext cx="400050" cy="63500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6375" y="2171700"/>
          <a:ext cx="400050" cy="63500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6375" y="2209800"/>
          <a:ext cx="40005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6375" y="2197100"/>
          <a:ext cx="400050" cy="6413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6375" y="2178050"/>
          <a:ext cx="400050" cy="64135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6375" y="2178050"/>
          <a:ext cx="400050" cy="6413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6375" y="2197100"/>
          <a:ext cx="400050" cy="64135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6375" y="2178050"/>
          <a:ext cx="400050" cy="64135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6375" y="2190750"/>
          <a:ext cx="400050" cy="63500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6375" y="2178050"/>
          <a:ext cx="400050" cy="64135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6375" y="2171700"/>
          <a:ext cx="40005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6375" y="2197100"/>
          <a:ext cx="400050" cy="64135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6375" y="2190750"/>
          <a:ext cx="400050" cy="63500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6375" y="2190750"/>
          <a:ext cx="400050" cy="63500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6375" y="2197100"/>
          <a:ext cx="400050" cy="64135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6375" y="2190750"/>
          <a:ext cx="400050" cy="63500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6375" y="2178050"/>
          <a:ext cx="400050" cy="64135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6375" y="2171700"/>
          <a:ext cx="400050" cy="63500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Normal="115" zoomScaleSheetLayoutView="100" workbookViewId="0">
      <selection activeCell="AC81" sqref="AC81"/>
    </sheetView>
  </sheetViews>
  <sheetFormatPr defaultColWidth="9" defaultRowHeight="12" x14ac:dyDescent="0.15"/>
  <cols>
    <col min="1" max="1" width="1.125" style="24" customWidth="1"/>
    <col min="2" max="2" width="3.375" style="24" customWidth="1"/>
    <col min="3" max="3" width="2.875" style="22" customWidth="1"/>
    <col min="4" max="4" width="3.125" style="22" customWidth="1"/>
    <col min="5" max="5" width="9.625" style="22" customWidth="1"/>
    <col min="6" max="6" width="2.875" style="22" customWidth="1"/>
    <col min="7" max="7" width="9.875" style="22" customWidth="1"/>
    <col min="8" max="8" width="1.875" style="22" customWidth="1"/>
    <col min="9" max="9" width="3.875" style="22" customWidth="1"/>
    <col min="10" max="10" width="9.875" style="22" customWidth="1"/>
    <col min="11" max="11" width="1.875" style="22" customWidth="1"/>
    <col min="12" max="12" width="3.875" style="22" customWidth="1"/>
    <col min="13" max="13" width="9.875" style="22" customWidth="1"/>
    <col min="14" max="14" width="1.875" style="22" customWidth="1"/>
    <col min="15" max="15" width="4.875" style="22" customWidth="1"/>
    <col min="16" max="16" width="8.875" style="22" customWidth="1"/>
    <col min="17" max="17" width="1.875" style="22" customWidth="1"/>
    <col min="18" max="18" width="4.875" style="22" customWidth="1"/>
    <col min="19" max="19" width="0.875" style="22" customWidth="1"/>
    <col min="20" max="20" width="7.875" style="22" customWidth="1"/>
    <col min="21" max="21" width="1.375" style="22" customWidth="1"/>
    <col min="22" max="22" width="2.125" style="22" customWidth="1"/>
    <col min="23" max="24" width="9" style="22"/>
    <col min="25" max="25" width="10.875" style="22" customWidth="1"/>
    <col min="26" max="26" width="9" style="22"/>
    <col min="27" max="27" width="13.375" style="22" customWidth="1"/>
    <col min="28" max="33" width="9" style="22"/>
    <col min="34" max="34" width="33.8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35" customHeight="1" x14ac:dyDescent="0.15">
      <c r="C34" s="86"/>
      <c r="U34" s="87"/>
      <c r="W34" s="21"/>
      <c r="X34" s="21"/>
      <c r="Y34" s="23"/>
    </row>
    <row r="35" spans="1:25" ht="14.25" x14ac:dyDescent="0.15">
      <c r="C35" s="86"/>
      <c r="P35" s="614">
        <v>45498</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447</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446</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1645</v>
      </c>
      <c r="Q49" s="598"/>
      <c r="R49" s="598"/>
      <c r="S49" s="598"/>
      <c r="T49" s="598"/>
      <c r="U49" s="599"/>
    </row>
    <row r="50" spans="3:23" ht="26.25" customHeight="1" x14ac:dyDescent="0.15">
      <c r="C50" s="570" t="s">
        <v>11</v>
      </c>
      <c r="D50" s="571"/>
      <c r="E50" s="572"/>
      <c r="F50" s="581" t="s">
        <v>445</v>
      </c>
      <c r="G50" s="582"/>
      <c r="H50" s="582"/>
      <c r="I50" s="582"/>
      <c r="J50" s="582"/>
      <c r="K50" s="582"/>
      <c r="L50" s="582"/>
      <c r="M50" s="582"/>
      <c r="N50" s="341" t="s">
        <v>172</v>
      </c>
      <c r="O50" s="449"/>
      <c r="P50" s="450"/>
      <c r="Q50" s="585"/>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448</v>
      </c>
      <c r="G54" s="496"/>
      <c r="H54" s="496"/>
      <c r="I54" s="496"/>
      <c r="J54" s="496"/>
      <c r="K54" s="496"/>
      <c r="L54" s="32" t="s">
        <v>48</v>
      </c>
      <c r="M54" s="32"/>
      <c r="N54" s="502" t="s">
        <v>449</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1500</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13</v>
      </c>
      <c r="G61" s="500"/>
      <c r="H61" s="500"/>
      <c r="I61" s="500"/>
      <c r="J61" s="500"/>
      <c r="K61" s="500"/>
      <c r="L61" s="500"/>
      <c r="M61" s="500"/>
      <c r="N61" s="500"/>
      <c r="O61" s="500"/>
      <c r="P61" s="500"/>
      <c r="Q61" s="500"/>
      <c r="R61" s="500"/>
      <c r="S61" s="500"/>
      <c r="T61" s="500"/>
      <c r="U61" s="501"/>
      <c r="W61" s="28"/>
    </row>
    <row r="62" spans="3:23" ht="14.1" customHeight="1" x14ac:dyDescent="0.15">
      <c r="C62" s="451"/>
      <c r="D62" s="373"/>
      <c r="E62" s="347"/>
      <c r="F62" s="546" t="s">
        <v>450</v>
      </c>
      <c r="G62" s="547"/>
      <c r="H62" s="547"/>
      <c r="I62" s="547"/>
      <c r="J62" s="547"/>
      <c r="K62" s="547"/>
      <c r="L62" s="547"/>
      <c r="M62" s="547"/>
      <c r="N62" s="547"/>
      <c r="O62" s="547"/>
      <c r="P62" s="547"/>
      <c r="Q62" s="547"/>
      <c r="R62" s="547"/>
      <c r="S62" s="547"/>
      <c r="T62" s="547"/>
      <c r="U62" s="548"/>
      <c r="W62" s="28"/>
    </row>
    <row r="63" spans="3:23" ht="14.1"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4.1"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4.1"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4.1"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4.1"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4.1"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4.1"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4.1"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4.1"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4.1"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540" t="s">
        <v>451</v>
      </c>
      <c r="E77" s="541"/>
      <c r="F77" s="541"/>
      <c r="G77" s="541"/>
      <c r="H77" s="541"/>
      <c r="I77" s="541"/>
      <c r="J77" s="541"/>
      <c r="K77" s="541"/>
      <c r="L77" s="541"/>
      <c r="M77" s="541"/>
      <c r="N77" s="541"/>
      <c r="O77" s="541"/>
      <c r="P77" s="541"/>
      <c r="Q77" s="541"/>
      <c r="R77" s="541"/>
      <c r="S77" s="541"/>
      <c r="T77" s="541"/>
      <c r="U77" s="542"/>
      <c r="W77"/>
    </row>
    <row r="78" spans="3:23" ht="14.1"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4.1"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4.1"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4.1"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4.1"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4.1"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4.1"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4.1"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4.1"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5</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1194.9000000000001</v>
      </c>
      <c r="L90" s="533"/>
      <c r="M90" s="533"/>
      <c r="N90" s="533"/>
      <c r="O90" s="533"/>
      <c r="P90" s="193" t="s">
        <v>291</v>
      </c>
      <c r="Q90" s="551"/>
      <c r="R90" s="551"/>
      <c r="S90" s="551"/>
      <c r="T90" s="551"/>
      <c r="U90" s="552"/>
      <c r="V90" s="292"/>
      <c r="W90" s="292"/>
      <c r="X90" s="525"/>
      <c r="Y90" s="525"/>
      <c r="Z90" s="525"/>
      <c r="AA90" s="525"/>
      <c r="AB90" s="525"/>
      <c r="AC90" s="525"/>
    </row>
    <row r="91" spans="1:29" ht="14.1"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555"/>
      <c r="D94" s="488"/>
      <c r="E94" s="523"/>
      <c r="F94" s="527"/>
      <c r="G94" s="528"/>
      <c r="H94" s="528"/>
      <c r="I94" s="528"/>
      <c r="J94" s="528"/>
      <c r="K94" s="528"/>
      <c r="L94" s="528"/>
      <c r="M94" s="528"/>
      <c r="N94" s="528"/>
      <c r="O94" s="528"/>
      <c r="P94" s="528"/>
      <c r="Q94" s="528"/>
      <c r="R94" s="528"/>
      <c r="S94" s="528"/>
      <c r="T94" s="528"/>
      <c r="U94" s="529"/>
      <c r="V94" s="164"/>
      <c r="W94" s="165"/>
      <c r="X94" s="165"/>
      <c r="Y94" s="165"/>
    </row>
    <row r="95" spans="1:29" ht="14.1"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4.1"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4.1"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4.1"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4.1"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4.1"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4.1"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4.1"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0</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0</v>
      </c>
      <c r="L105" s="533"/>
      <c r="M105" s="533"/>
      <c r="N105" s="533"/>
      <c r="O105" s="533"/>
      <c r="P105" s="457" t="s">
        <v>291</v>
      </c>
      <c r="Q105" s="551"/>
      <c r="R105" s="551"/>
      <c r="S105" s="551"/>
      <c r="T105" s="551"/>
      <c r="U105" s="552"/>
      <c r="V105" s="292"/>
      <c r="W105" s="292"/>
      <c r="X105" s="102"/>
    </row>
    <row r="106" spans="1:27" ht="14.1"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556"/>
      <c r="D109" s="537"/>
      <c r="E109" s="634"/>
      <c r="F109" s="527"/>
      <c r="G109" s="528"/>
      <c r="H109" s="528"/>
      <c r="I109" s="528"/>
      <c r="J109" s="528"/>
      <c r="K109" s="528"/>
      <c r="L109" s="528"/>
      <c r="M109" s="528"/>
      <c r="N109" s="528"/>
      <c r="O109" s="528"/>
      <c r="P109" s="528"/>
      <c r="Q109" s="528"/>
      <c r="R109" s="528"/>
      <c r="S109" s="528"/>
      <c r="T109" s="528"/>
      <c r="U109" s="529"/>
      <c r="V109" s="179"/>
      <c r="W109" s="165"/>
      <c r="X109" s="165"/>
      <c r="Y109" s="165"/>
    </row>
    <row r="110" spans="1:27" ht="14.1"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4.1"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4.1"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4.1"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4.1"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4.1"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4.1"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4.1"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537"/>
      <c r="E120" s="634"/>
      <c r="F120" s="527"/>
      <c r="G120" s="528"/>
      <c r="H120" s="528"/>
      <c r="I120" s="528"/>
      <c r="J120" s="528"/>
      <c r="K120" s="528"/>
      <c r="L120" s="528"/>
      <c r="M120" s="528"/>
      <c r="N120" s="528"/>
      <c r="O120" s="528"/>
      <c r="P120" s="528"/>
      <c r="Q120" s="528"/>
      <c r="R120" s="528"/>
      <c r="S120" s="528"/>
      <c r="T120" s="528"/>
      <c r="U120" s="529"/>
      <c r="V120" s="179"/>
      <c r="W120" s="165"/>
      <c r="X120" s="165"/>
      <c r="Y120" s="165"/>
    </row>
    <row r="121" spans="3:27" ht="14.1"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4.1"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4.1"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4.1"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537"/>
      <c r="E126" s="634"/>
      <c r="F126" s="527"/>
      <c r="G126" s="528"/>
      <c r="H126" s="528"/>
      <c r="I126" s="528"/>
      <c r="J126" s="528"/>
      <c r="K126" s="528"/>
      <c r="L126" s="528"/>
      <c r="M126" s="528"/>
      <c r="N126" s="528"/>
      <c r="O126" s="528"/>
      <c r="P126" s="528"/>
      <c r="Q126" s="528"/>
      <c r="R126" s="528"/>
      <c r="S126" s="528"/>
      <c r="T126" s="528"/>
      <c r="U126" s="529"/>
      <c r="V126" s="179"/>
      <c r="W126" s="165"/>
      <c r="X126" s="165"/>
      <c r="Y126" s="165"/>
    </row>
    <row r="127" spans="3:27" ht="14.1"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4.1"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4.1"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4.1"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4.1"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f>+別紙!AA10</f>
        <v>0</v>
      </c>
      <c r="L134" s="639"/>
      <c r="M134" s="639"/>
      <c r="N134" s="639"/>
      <c r="O134" s="639"/>
      <c r="P134" s="196" t="s">
        <v>13</v>
      </c>
      <c r="Q134" s="520" t="s">
        <v>359</v>
      </c>
      <c r="R134" s="520"/>
      <c r="S134" s="520"/>
      <c r="T134" s="520"/>
      <c r="U134" s="521"/>
      <c r="V134" s="304"/>
      <c r="W134" s="292"/>
      <c r="X134" s="179"/>
      <c r="Y134" s="165"/>
      <c r="Z134" s="165"/>
      <c r="AA134" s="165"/>
    </row>
    <row r="135" spans="3:27" ht="14.1"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4.1"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4.1"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4.1"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4.1"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4.1"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4.1"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4.1"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4.1"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4.1"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4.1"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4.1"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4.1"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4.1"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4.1"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4.1"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537"/>
      <c r="E157" s="634"/>
      <c r="F157" s="631" t="s">
        <v>257</v>
      </c>
      <c r="G157" s="632"/>
      <c r="H157" s="632"/>
      <c r="I157" s="632"/>
      <c r="J157" s="632"/>
      <c r="K157" s="639">
        <f>+別紙!AA11</f>
        <v>0</v>
      </c>
      <c r="L157" s="639"/>
      <c r="M157" s="639"/>
      <c r="N157" s="639"/>
      <c r="O157" s="639"/>
      <c r="P157" s="196" t="s">
        <v>13</v>
      </c>
      <c r="Q157" s="520" t="s">
        <v>256</v>
      </c>
      <c r="R157" s="520"/>
      <c r="S157" s="520"/>
      <c r="T157" s="520"/>
      <c r="U157" s="521"/>
      <c r="V157" s="292"/>
      <c r="W157" s="292"/>
      <c r="X157" s="179"/>
      <c r="Y157" s="165"/>
      <c r="Z157" s="165"/>
      <c r="AA157" s="165"/>
    </row>
    <row r="158" spans="3:27" ht="38.1" customHeight="1" x14ac:dyDescent="0.15">
      <c r="C158" s="195"/>
      <c r="D158" s="537"/>
      <c r="E158" s="634"/>
      <c r="F158" s="631" t="s">
        <v>258</v>
      </c>
      <c r="G158" s="632"/>
      <c r="H158" s="632"/>
      <c r="I158" s="632"/>
      <c r="J158" s="632"/>
      <c r="K158" s="639">
        <f>+別紙!AA12</f>
        <v>0</v>
      </c>
      <c r="L158" s="639"/>
      <c r="M158" s="639"/>
      <c r="N158" s="639"/>
      <c r="O158" s="639"/>
      <c r="P158" s="196" t="s">
        <v>13</v>
      </c>
      <c r="Q158" s="520" t="s">
        <v>255</v>
      </c>
      <c r="R158" s="520"/>
      <c r="S158" s="520"/>
      <c r="T158" s="520"/>
      <c r="U158" s="521"/>
      <c r="V158" s="292"/>
      <c r="W158" s="292"/>
      <c r="X158" s="179"/>
      <c r="Y158" s="165"/>
      <c r="Z158" s="165"/>
      <c r="AA158" s="165"/>
    </row>
    <row r="159" spans="3:27" ht="14.1"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4.1"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4.1"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4.1"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4.1"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4.1"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4.1"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4.1"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4.1"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8.1"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4.1"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4.1"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4.1"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4.1"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4.1"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4.1"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4.1"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f>+別紙!AA13</f>
        <v>0</v>
      </c>
      <c r="L183" s="642"/>
      <c r="M183" s="642"/>
      <c r="N183" s="642"/>
      <c r="O183" s="642"/>
      <c r="P183" s="196" t="s">
        <v>13</v>
      </c>
      <c r="Q183" s="520" t="s">
        <v>363</v>
      </c>
      <c r="R183" s="520"/>
      <c r="S183" s="520"/>
      <c r="T183" s="520"/>
      <c r="U183" s="521"/>
      <c r="V183" s="292"/>
      <c r="W183" s="179"/>
      <c r="X183" s="165"/>
      <c r="Y183" s="165"/>
      <c r="Z183" s="165"/>
    </row>
    <row r="184" spans="3:27" ht="14.1"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4.1"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4.1"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4.1"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4.1"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4.1"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4.1"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4.1"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4.1"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4.1"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4.1"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4.1"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4.1"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4.1"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4.1"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4.1"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4.1"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537"/>
      <c r="E208" s="634"/>
      <c r="F208" s="640" t="s">
        <v>267</v>
      </c>
      <c r="G208" s="641"/>
      <c r="H208" s="641"/>
      <c r="I208" s="641"/>
      <c r="J208" s="641"/>
      <c r="K208" s="639">
        <f>+別紙!AA14</f>
        <v>1194.9000000000001</v>
      </c>
      <c r="L208" s="639"/>
      <c r="M208" s="639"/>
      <c r="N208" s="639"/>
      <c r="O208" s="639"/>
      <c r="P208" s="198" t="s">
        <v>13</v>
      </c>
      <c r="Q208" s="622" t="s">
        <v>365</v>
      </c>
      <c r="R208" s="623"/>
      <c r="S208" s="623"/>
      <c r="T208" s="623"/>
      <c r="U208" s="624"/>
      <c r="V208" s="164"/>
      <c r="W208" s="165"/>
      <c r="X208" s="165"/>
      <c r="Y208" s="165"/>
    </row>
    <row r="209" spans="3:26" ht="43.35" customHeight="1" x14ac:dyDescent="0.15">
      <c r="C209" s="195"/>
      <c r="D209" s="537"/>
      <c r="E209" s="634"/>
      <c r="F209" s="263"/>
      <c r="G209" s="631" t="s">
        <v>223</v>
      </c>
      <c r="H209" s="632"/>
      <c r="I209" s="632"/>
      <c r="J209" s="632"/>
      <c r="K209" s="639">
        <f>+別紙!AA15</f>
        <v>0</v>
      </c>
      <c r="L209" s="639"/>
      <c r="M209" s="639"/>
      <c r="N209" s="639"/>
      <c r="O209" s="639"/>
      <c r="P209" s="346" t="s">
        <v>13</v>
      </c>
      <c r="Q209" s="625"/>
      <c r="R209" s="626"/>
      <c r="S209" s="626"/>
      <c r="T209" s="626"/>
      <c r="U209" s="627"/>
      <c r="V209" s="164"/>
      <c r="W209" s="165"/>
      <c r="X209" s="165"/>
      <c r="Y209" s="165"/>
    </row>
    <row r="210" spans="3:26" ht="43.35" customHeight="1" x14ac:dyDescent="0.15">
      <c r="C210" s="195"/>
      <c r="D210" s="537"/>
      <c r="E210" s="634"/>
      <c r="F210" s="263"/>
      <c r="G210" s="631" t="s">
        <v>224</v>
      </c>
      <c r="H210" s="632"/>
      <c r="I210" s="632"/>
      <c r="J210" s="632"/>
      <c r="K210" s="639">
        <f>+別紙!AA16</f>
        <v>1194.9000000000001</v>
      </c>
      <c r="L210" s="639"/>
      <c r="M210" s="639"/>
      <c r="N210" s="639"/>
      <c r="O210" s="639"/>
      <c r="P210" s="346" t="s">
        <v>13</v>
      </c>
      <c r="Q210" s="625"/>
      <c r="R210" s="626"/>
      <c r="S210" s="626"/>
      <c r="T210" s="626"/>
      <c r="U210" s="627"/>
      <c r="V210" s="164"/>
      <c r="W210" s="165"/>
      <c r="X210" s="165"/>
      <c r="Y210" s="165"/>
    </row>
    <row r="211" spans="3:26" ht="43.35" customHeight="1" x14ac:dyDescent="0.15">
      <c r="C211" s="195"/>
      <c r="D211" s="537"/>
      <c r="E211" s="634"/>
      <c r="F211" s="263"/>
      <c r="G211" s="631" t="s">
        <v>408</v>
      </c>
      <c r="H211" s="632"/>
      <c r="I211" s="632"/>
      <c r="J211" s="632"/>
      <c r="K211" s="639">
        <f>+別紙!AA17</f>
        <v>0</v>
      </c>
      <c r="L211" s="639"/>
      <c r="M211" s="639"/>
      <c r="N211" s="639"/>
      <c r="O211" s="639"/>
      <c r="P211" s="346" t="s">
        <v>13</v>
      </c>
      <c r="Q211" s="625"/>
      <c r="R211" s="626"/>
      <c r="S211" s="626"/>
      <c r="T211" s="626"/>
      <c r="U211" s="627"/>
      <c r="V211" s="164"/>
      <c r="W211" s="165"/>
      <c r="X211" s="165"/>
      <c r="Y211" s="165"/>
    </row>
    <row r="212" spans="3:26" ht="43.35" customHeight="1" x14ac:dyDescent="0.15">
      <c r="C212" s="195"/>
      <c r="D212" s="537"/>
      <c r="E212" s="634"/>
      <c r="F212" s="264"/>
      <c r="G212" s="631" t="s">
        <v>409</v>
      </c>
      <c r="H212" s="632"/>
      <c r="I212" s="632"/>
      <c r="J212" s="632"/>
      <c r="K212" s="639">
        <f>+別紙!AA18</f>
        <v>0</v>
      </c>
      <c r="L212" s="639"/>
      <c r="M212" s="639"/>
      <c r="N212" s="639"/>
      <c r="O212" s="639"/>
      <c r="P212" s="346" t="s">
        <v>13</v>
      </c>
      <c r="Q212" s="628"/>
      <c r="R212" s="629"/>
      <c r="S212" s="629"/>
      <c r="T212" s="629"/>
      <c r="U212" s="630"/>
      <c r="V212" s="164"/>
      <c r="W212" s="165"/>
      <c r="X212" s="165"/>
      <c r="Y212" s="165"/>
    </row>
    <row r="213" spans="3:26" ht="14.1"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4.1"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4.1"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4.1"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4.1"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4.1"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4.1"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4.1"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4.1"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0</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0</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4.1"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4.1"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4.1"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4.1"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4.1"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4.1"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4.1"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4.1"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4.1"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1.1"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1.1"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349999999999994"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1.1"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49" width="9" style="45"/>
    <col min="50" max="50" width="49.8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1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大野建設株式会社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2" zoomScaleNormal="100" workbookViewId="0">
      <selection activeCell="G38" sqref="G3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1108.9000000000001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1108.9000000000001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1108.9000000000001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3"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大野建設株式会社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5.8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73.900000000000006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73.900000000000006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73.900000000000006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3.3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0" customWidth="1"/>
    <col min="2" max="3" width="3.875" style="10" customWidth="1"/>
    <col min="4" max="4" width="4.5" style="10" customWidth="1"/>
    <col min="5" max="5" width="3.875" style="10" customWidth="1"/>
    <col min="6" max="6" width="40.875" style="10" customWidth="1"/>
    <col min="7" max="7" width="9.875" style="10" customWidth="1"/>
    <col min="8" max="8" width="10.375" style="10" customWidth="1"/>
    <col min="9" max="26" width="9.875" style="10" customWidth="1"/>
    <col min="27" max="27" width="11.8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大野建設株式会社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1108.9000000000001</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3</v>
      </c>
      <c r="M9" s="377">
        <f>IF(OR(ｷ.紙くず!F24&gt;0,ｷ.紙くず!F24&lt;0),ｷ.紙くず!F24,IF(M$19&gt;0,"0",0))</f>
        <v>0</v>
      </c>
      <c r="N9" s="377">
        <f>IF(OR(ｸ.木くず!F24&gt;0,ｸ.木くず!F24&lt;0),ｸ.木くず!F24,IF(N$19&gt;0,"0",0))</f>
        <v>5.8</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73.900000000000006</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3.3</v>
      </c>
      <c r="AA9" s="379">
        <f>IF(SUM(G9:Z9)&gt;0,SUM(G9:Z9),IF(AA$19&gt;0,"0",0))</f>
        <v>1194.9000000000001</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1108.9000000000001</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3</v>
      </c>
      <c r="M14" s="383">
        <f>IF(OR(ｷ.紙くず!F29&gt;0,ｷ.紙くず!F29&lt;0),ｷ.紙くず!F29,IF(M$19&gt;0,"0",0))</f>
        <v>0</v>
      </c>
      <c r="N14" s="383">
        <f>IF(OR(ｸ.木くず!F29&gt;0,ｸ.木くず!F29&lt;0),ｸ.木くず!F29,IF(N$19&gt;0,"0",0))</f>
        <v>5.8</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73.900000000000006</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3.3</v>
      </c>
      <c r="AA14" s="385">
        <f t="shared" si="0"/>
        <v>1194.9000000000001</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1108.9000000000001</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3</v>
      </c>
      <c r="M16" s="383">
        <f>IF(OR(ｷ.紙くず!F31&gt;0,ｷ.紙くず!F31&lt;0),ｷ.紙くず!F31,IF(M$19&gt;0,"0",0))</f>
        <v>0</v>
      </c>
      <c r="N16" s="383">
        <f>IF(OR(ｸ.木くず!F31&gt;0,ｸ.木くず!F31&lt;0),ｸ.木くず!F31,IF(N$19&gt;0,"0",0))</f>
        <v>5.8</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73.900000000000006</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3.3</v>
      </c>
      <c r="AA16" s="385">
        <f t="shared" si="0"/>
        <v>1194.9000000000001</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0</v>
      </c>
      <c r="U19" s="389">
        <f t="shared" si="1"/>
        <v>0</v>
      </c>
      <c r="V19" s="389">
        <f t="shared" si="1"/>
        <v>0</v>
      </c>
      <c r="W19" s="389">
        <f t="shared" si="1"/>
        <v>0</v>
      </c>
      <c r="X19" s="389">
        <f t="shared" si="1"/>
        <v>0</v>
      </c>
      <c r="Y19" s="389">
        <f t="shared" si="1"/>
        <v>0</v>
      </c>
      <c r="Z19" s="390">
        <f t="shared" si="1"/>
        <v>0</v>
      </c>
      <c r="AA19" s="391">
        <f t="shared" ref="AA19:AA25" si="2">SUM(G19:Z19)</f>
        <v>0</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0</v>
      </c>
      <c r="W37" s="424">
        <f t="shared" si="8"/>
        <v>0</v>
      </c>
      <c r="X37" s="424">
        <f t="shared" si="8"/>
        <v>0</v>
      </c>
      <c r="Y37" s="424">
        <f t="shared" si="8"/>
        <v>0</v>
      </c>
      <c r="Z37" s="425">
        <f t="shared" si="8"/>
        <v>0</v>
      </c>
      <c r="AA37" s="426">
        <f t="shared" si="4"/>
        <v>0</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0</v>
      </c>
      <c r="W38" s="415">
        <f t="shared" si="9"/>
        <v>0</v>
      </c>
      <c r="X38" s="415">
        <f t="shared" si="9"/>
        <v>0</v>
      </c>
      <c r="Y38" s="415">
        <f t="shared" si="9"/>
        <v>0</v>
      </c>
      <c r="Z38" s="416">
        <f t="shared" si="9"/>
        <v>0</v>
      </c>
      <c r="AA38" s="417">
        <f t="shared" si="4"/>
        <v>0</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0</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0</v>
      </c>
      <c r="W43" s="427">
        <f>+ﾁ.動物のふん尿!$AK$27</f>
        <v>0</v>
      </c>
      <c r="X43" s="427">
        <f>+ﾂ.動物の死体!$AK$27</f>
        <v>0</v>
      </c>
      <c r="Y43" s="427">
        <f>+ﾃ.ばいじん!$AK$27</f>
        <v>0</v>
      </c>
      <c r="Z43" s="428">
        <f>+ﾄ.混合廃棄物その他!$AK$27</f>
        <v>0</v>
      </c>
      <c r="AA43" s="429">
        <f t="shared" si="4"/>
        <v>0</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0</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1108.9000000000001</v>
      </c>
      <c r="I55" s="480">
        <f t="shared" si="10"/>
        <v>0</v>
      </c>
      <c r="J55" s="480">
        <f t="shared" si="10"/>
        <v>0</v>
      </c>
      <c r="K55" s="480">
        <f t="shared" si="10"/>
        <v>0</v>
      </c>
      <c r="L55" s="480">
        <f t="shared" si="10"/>
        <v>3</v>
      </c>
      <c r="M55" s="480">
        <f t="shared" si="10"/>
        <v>0</v>
      </c>
      <c r="N55" s="480">
        <f t="shared" si="10"/>
        <v>5.8</v>
      </c>
      <c r="O55" s="480">
        <f t="shared" si="10"/>
        <v>0</v>
      </c>
      <c r="P55" s="480">
        <f t="shared" si="10"/>
        <v>0</v>
      </c>
      <c r="Q55" s="480">
        <f t="shared" si="10"/>
        <v>0</v>
      </c>
      <c r="R55" s="480">
        <f t="shared" si="10"/>
        <v>0</v>
      </c>
      <c r="S55" s="480">
        <f t="shared" si="10"/>
        <v>0</v>
      </c>
      <c r="T55" s="480">
        <f t="shared" si="10"/>
        <v>0</v>
      </c>
      <c r="U55" s="480">
        <f t="shared" si="10"/>
        <v>0</v>
      </c>
      <c r="V55" s="480">
        <f t="shared" si="10"/>
        <v>73.900000000000006</v>
      </c>
      <c r="W55" s="480">
        <f t="shared" si="10"/>
        <v>0</v>
      </c>
      <c r="X55" s="480">
        <f t="shared" si="10"/>
        <v>0</v>
      </c>
      <c r="Y55" s="480">
        <f t="shared" si="10"/>
        <v>0</v>
      </c>
      <c r="Z55" s="480">
        <f t="shared" si="10"/>
        <v>3.3</v>
      </c>
      <c r="AA55" s="481">
        <f>+AA9+AA19+AA20</f>
        <v>1194.9000000000001</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875" style="22" customWidth="1"/>
    <col min="4" max="4" width="3.375" style="22" customWidth="1"/>
    <col min="5" max="5" width="8.875" style="22" customWidth="1"/>
    <col min="6" max="6" width="2.875" style="22" customWidth="1"/>
    <col min="7" max="7" width="9.875" style="22" customWidth="1"/>
    <col min="8" max="8" width="1.875" style="22" customWidth="1"/>
    <col min="9" max="9" width="3.875" style="22" customWidth="1"/>
    <col min="10" max="10" width="9.875" style="22" customWidth="1"/>
    <col min="11" max="11" width="1.875" style="22" customWidth="1"/>
    <col min="12" max="12" width="3.875" style="22" customWidth="1"/>
    <col min="13" max="13" width="9.875" style="22" customWidth="1"/>
    <col min="14" max="14" width="1.875" style="22" customWidth="1"/>
    <col min="15" max="15" width="4.875" style="22" customWidth="1"/>
    <col min="16" max="16" width="8.875" style="22" customWidth="1"/>
    <col min="17" max="17" width="1.875" style="22" customWidth="1"/>
    <col min="18" max="18" width="4.875" style="22" customWidth="1"/>
    <col min="19" max="19" width="0.875" style="22" customWidth="1"/>
    <col min="20" max="20" width="7.875" style="22" customWidth="1"/>
    <col min="21" max="21" width="1.375" style="22" customWidth="1"/>
    <col min="22" max="22" width="2.1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35" customHeight="1" x14ac:dyDescent="0.15">
      <c r="C6" s="608" t="s">
        <v>416</v>
      </c>
      <c r="D6" s="608"/>
      <c r="E6" s="608"/>
      <c r="F6" s="608"/>
      <c r="G6" s="608"/>
      <c r="H6" s="608"/>
      <c r="I6" s="608"/>
      <c r="J6" s="608"/>
      <c r="K6" s="608"/>
      <c r="L6" s="608"/>
      <c r="M6" s="608"/>
      <c r="N6" s="608"/>
      <c r="O6" s="608"/>
      <c r="P6" s="608"/>
      <c r="Q6" s="608"/>
      <c r="R6" s="608"/>
      <c r="S6" s="608"/>
      <c r="T6" s="608"/>
      <c r="U6" s="60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35" customHeight="1" x14ac:dyDescent="0.15">
      <c r="C10" s="86"/>
      <c r="U10" s="87"/>
    </row>
    <row r="11" spans="1:23" ht="13.5" x14ac:dyDescent="0.15">
      <c r="C11" s="86"/>
      <c r="P11" s="842">
        <f>+表紙!P35</f>
        <v>45498</v>
      </c>
      <c r="Q11" s="843"/>
      <c r="R11" s="843"/>
      <c r="S11" s="843"/>
      <c r="T11" s="844"/>
      <c r="U11" s="281"/>
    </row>
    <row r="12" spans="1:23" ht="13.35" customHeight="1" x14ac:dyDescent="0.15">
      <c r="C12" s="86"/>
      <c r="S12" s="43"/>
      <c r="T12" s="43"/>
      <c r="U12" s="88"/>
    </row>
    <row r="13" spans="1:23" ht="13.5" x14ac:dyDescent="0.15">
      <c r="C13" s="852" t="str">
        <f>+表紙!C37</f>
        <v>横浜市長</v>
      </c>
      <c r="D13" s="853"/>
      <c r="E13" s="853"/>
      <c r="F13" s="853"/>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51" t="str">
        <f>+表紙!L40</f>
        <v>神奈川県愛甲郡愛川町中津4071-1</v>
      </c>
      <c r="M16" s="851"/>
      <c r="N16" s="851"/>
      <c r="O16" s="851"/>
      <c r="P16" s="851"/>
      <c r="Q16" s="851"/>
      <c r="R16" s="851"/>
      <c r="S16" s="851"/>
      <c r="T16" s="851"/>
      <c r="U16" s="282"/>
    </row>
    <row r="17" spans="1:21" ht="26.25" customHeight="1" x14ac:dyDescent="0.15">
      <c r="C17" s="86"/>
      <c r="I17" s="25"/>
      <c r="J17" s="25" t="s">
        <v>7</v>
      </c>
      <c r="K17" s="25"/>
      <c r="L17" s="851" t="str">
        <f>+表紙!L41</f>
        <v>大野建設株式会社</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大野建設株式会社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1645</v>
      </c>
      <c r="Q25" s="823"/>
      <c r="R25" s="823"/>
      <c r="S25" s="823"/>
      <c r="T25" s="823"/>
      <c r="U25" s="824"/>
    </row>
    <row r="26" spans="1:21" ht="26.25" customHeight="1" x14ac:dyDescent="0.15">
      <c r="C26" s="570" t="s">
        <v>11</v>
      </c>
      <c r="D26" s="571"/>
      <c r="E26" s="572"/>
      <c r="F26" s="838" t="str">
        <f>+表紙!F50</f>
        <v>神奈川県愛甲郡愛川町中津4071-1</v>
      </c>
      <c r="G26" s="839"/>
      <c r="H26" s="839"/>
      <c r="I26" s="839"/>
      <c r="J26" s="839"/>
      <c r="K26" s="839"/>
      <c r="L26" s="839"/>
      <c r="M26" s="839"/>
      <c r="N26" s="341" t="s">
        <v>172</v>
      </c>
      <c r="O26"/>
      <c r="P26"/>
      <c r="Q26" s="833" t="str">
        <f>IF(+表紙!Q50="","",+表紙!Q50)</f>
        <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06　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1500</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13</v>
      </c>
      <c r="G37" s="865"/>
      <c r="H37" s="865"/>
      <c r="I37" s="865"/>
      <c r="J37" s="865"/>
      <c r="K37" s="865"/>
      <c r="L37" s="865"/>
      <c r="M37" s="865"/>
      <c r="N37" s="865"/>
      <c r="O37" s="865"/>
      <c r="P37" s="865"/>
      <c r="Q37" s="865"/>
      <c r="R37" s="865"/>
      <c r="S37" s="865"/>
      <c r="T37" s="865"/>
      <c r="U37" s="866"/>
    </row>
    <row r="38" spans="3:21" ht="14.1"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4.1"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4.1"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4.1"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4.1"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4.1"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4.1"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4.1"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4.1"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4.1"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4.1"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4.1"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4.1"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4.1"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4.1"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4.1"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4.1"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4.1"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4.1"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4.1"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5</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1194.9000000000001</v>
      </c>
      <c r="L66" s="871"/>
      <c r="M66" s="871"/>
      <c r="N66" s="871"/>
      <c r="O66" s="871"/>
      <c r="P66" s="193" t="s">
        <v>13</v>
      </c>
      <c r="Q66" s="869"/>
      <c r="R66" s="869"/>
      <c r="S66" s="869"/>
      <c r="T66" s="869"/>
      <c r="U66" s="870"/>
      <c r="V66" s="292"/>
      <c r="W66" s="292"/>
      <c r="X66" s="102"/>
    </row>
    <row r="67" spans="1:24" ht="14.1"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4.1" customHeight="1" x14ac:dyDescent="0.15">
      <c r="C70" s="891"/>
      <c r="D70" s="488"/>
      <c r="E70" s="523"/>
      <c r="F70" s="856" t="str">
        <f>IF(COUNTA(表紙!F94)=1,+表紙!F94,"")</f>
        <v/>
      </c>
      <c r="G70" s="857"/>
      <c r="H70" s="857"/>
      <c r="I70" s="857"/>
      <c r="J70" s="857"/>
      <c r="K70" s="857"/>
      <c r="L70" s="857"/>
      <c r="M70" s="857"/>
      <c r="N70" s="857"/>
      <c r="O70" s="857"/>
      <c r="P70" s="857"/>
      <c r="Q70" s="857"/>
      <c r="R70" s="857"/>
      <c r="S70" s="857"/>
      <c r="T70" s="857"/>
      <c r="U70" s="858"/>
      <c r="V70" s="164"/>
    </row>
    <row r="71" spans="1:24" ht="14.1"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4.1"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4.1"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4.1"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4.1"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4.1"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4.1"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0</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0</v>
      </c>
      <c r="L81" s="871"/>
      <c r="M81" s="871"/>
      <c r="N81" s="871"/>
      <c r="O81" s="871"/>
      <c r="P81" s="246" t="s">
        <v>13</v>
      </c>
      <c r="Q81" s="869"/>
      <c r="R81" s="869"/>
      <c r="S81" s="869"/>
      <c r="T81" s="869"/>
      <c r="U81" s="870"/>
      <c r="V81" s="292"/>
      <c r="W81" s="292"/>
      <c r="X81" s="102"/>
    </row>
    <row r="82" spans="1:24" ht="14.1"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4.1" customHeight="1" x14ac:dyDescent="0.15">
      <c r="C85" s="863"/>
      <c r="D85" s="537"/>
      <c r="E85" s="634"/>
      <c r="F85" s="856" t="str">
        <f>IF(COUNTA(表紙!F109)=1,+表紙!F109,"")</f>
        <v/>
      </c>
      <c r="G85" s="857"/>
      <c r="H85" s="857"/>
      <c r="I85" s="857"/>
      <c r="J85" s="857"/>
      <c r="K85" s="857"/>
      <c r="L85" s="857"/>
      <c r="M85" s="857"/>
      <c r="N85" s="857"/>
      <c r="O85" s="857"/>
      <c r="P85" s="857"/>
      <c r="Q85" s="857"/>
      <c r="R85" s="857"/>
      <c r="S85" s="857"/>
      <c r="T85" s="857"/>
      <c r="U85" s="858"/>
      <c r="V85" s="179"/>
    </row>
    <row r="86" spans="1:24" ht="14.1"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4.1"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4.1"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4.1"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4.1"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4.1"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4.1"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4.1"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537"/>
      <c r="E96" s="634"/>
      <c r="F96" s="856" t="str">
        <f>IF(COUNTA(表紙!F120)=1,+表紙!F120,"")</f>
        <v/>
      </c>
      <c r="G96" s="857"/>
      <c r="H96" s="857"/>
      <c r="I96" s="857"/>
      <c r="J96" s="857"/>
      <c r="K96" s="857"/>
      <c r="L96" s="857"/>
      <c r="M96" s="857"/>
      <c r="N96" s="857"/>
      <c r="O96" s="857"/>
      <c r="P96" s="857"/>
      <c r="Q96" s="857"/>
      <c r="R96" s="857"/>
      <c r="S96" s="857"/>
      <c r="T96" s="857"/>
      <c r="U96" s="858"/>
      <c r="V96" s="179"/>
    </row>
    <row r="97" spans="3:24" ht="14.1"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4.1"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4.1"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4.1"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537"/>
      <c r="E102" s="634"/>
      <c r="F102" s="892" t="str">
        <f>IF(COUNTA(表紙!F126)=1,+表紙!F126,"")</f>
        <v/>
      </c>
      <c r="G102" s="893"/>
      <c r="H102" s="893"/>
      <c r="I102" s="893"/>
      <c r="J102" s="893"/>
      <c r="K102" s="893"/>
      <c r="L102" s="893"/>
      <c r="M102" s="893"/>
      <c r="N102" s="893"/>
      <c r="O102" s="893"/>
      <c r="P102" s="893"/>
      <c r="Q102" s="893"/>
      <c r="R102" s="893"/>
      <c r="S102" s="893"/>
      <c r="T102" s="893"/>
      <c r="U102" s="894"/>
      <c r="V102" s="179"/>
    </row>
    <row r="103" spans="3:24" ht="14.1"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4.1"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4.1"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4.1"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4.1"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f>+表紙!K134</f>
        <v>0</v>
      </c>
      <c r="L110" s="874"/>
      <c r="M110" s="874"/>
      <c r="N110" s="874"/>
      <c r="O110" s="874"/>
      <c r="P110" s="196" t="s">
        <v>13</v>
      </c>
      <c r="Q110" s="520" t="s">
        <v>359</v>
      </c>
      <c r="R110" s="520"/>
      <c r="S110" s="520"/>
      <c r="T110" s="520"/>
      <c r="U110" s="521"/>
      <c r="V110" s="292"/>
      <c r="W110" s="292"/>
      <c r="X110" s="179"/>
    </row>
    <row r="111" spans="3:24" ht="14.1"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4.1"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4.1"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4.1"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4.1"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4.1"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4.1"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4.1"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4.1"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4.1"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4.1"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4.1"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4.1"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4.1"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4.1"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4.1"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537"/>
      <c r="E133" s="634"/>
      <c r="F133" s="631" t="s">
        <v>257</v>
      </c>
      <c r="G133" s="632"/>
      <c r="H133" s="632"/>
      <c r="I133" s="632"/>
      <c r="J133" s="632"/>
      <c r="K133" s="874">
        <f>+表紙!K157</f>
        <v>0</v>
      </c>
      <c r="L133" s="874"/>
      <c r="M133" s="874"/>
      <c r="N133" s="874"/>
      <c r="O133" s="874"/>
      <c r="P133" s="196" t="s">
        <v>13</v>
      </c>
      <c r="Q133" s="520" t="s">
        <v>256</v>
      </c>
      <c r="R133" s="520"/>
      <c r="S133" s="520"/>
      <c r="T133" s="520"/>
      <c r="U133" s="521"/>
      <c r="V133" s="292"/>
      <c r="W133" s="292"/>
      <c r="X133" s="179"/>
    </row>
    <row r="134" spans="3:24" ht="38.1" customHeight="1" x14ac:dyDescent="0.15">
      <c r="C134" s="195"/>
      <c r="D134" s="537"/>
      <c r="E134" s="634"/>
      <c r="F134" s="631" t="s">
        <v>258</v>
      </c>
      <c r="G134" s="632"/>
      <c r="H134" s="632"/>
      <c r="I134" s="632"/>
      <c r="J134" s="632"/>
      <c r="K134" s="874">
        <f>+表紙!K158</f>
        <v>0</v>
      </c>
      <c r="L134" s="874"/>
      <c r="M134" s="874"/>
      <c r="N134" s="874"/>
      <c r="O134" s="874"/>
      <c r="P134" s="196" t="s">
        <v>13</v>
      </c>
      <c r="Q134" s="520" t="s">
        <v>255</v>
      </c>
      <c r="R134" s="520"/>
      <c r="S134" s="520"/>
      <c r="T134" s="520"/>
      <c r="U134" s="521"/>
      <c r="V134" s="292"/>
      <c r="W134" s="292"/>
      <c r="X134" s="179"/>
    </row>
    <row r="135" spans="3:24" ht="14.1"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4.1"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4.1"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4.1"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4.1"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4.1"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4.1"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4.1"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4.1"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8.1"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4.1"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4.1"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4.1"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4.1"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4.1"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4.1"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4.1"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f>+表紙!K183</f>
        <v>0</v>
      </c>
      <c r="L159" s="874"/>
      <c r="M159" s="874"/>
      <c r="N159" s="874"/>
      <c r="O159" s="874"/>
      <c r="P159" s="196" t="s">
        <v>13</v>
      </c>
      <c r="Q159" s="520" t="s">
        <v>363</v>
      </c>
      <c r="R159" s="520"/>
      <c r="S159" s="520"/>
      <c r="T159" s="520"/>
      <c r="U159" s="521"/>
      <c r="V159" s="292"/>
      <c r="W159" s="292"/>
      <c r="X159" s="179"/>
    </row>
    <row r="160" spans="3:24" ht="14.1"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4.1"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4.1"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4.1"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4.1"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4.1"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4.1"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4.1"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4.1"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4.1"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4.1"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4.1"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4.1"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4.1"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4.1"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4.1"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4.1"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537"/>
      <c r="E184" s="634"/>
      <c r="F184" s="640" t="s">
        <v>267</v>
      </c>
      <c r="G184" s="641"/>
      <c r="H184" s="641"/>
      <c r="I184" s="641"/>
      <c r="J184" s="641"/>
      <c r="K184" s="874">
        <f>+表紙!K208</f>
        <v>1194.9000000000001</v>
      </c>
      <c r="L184" s="874"/>
      <c r="M184" s="874"/>
      <c r="N184" s="874"/>
      <c r="O184" s="874"/>
      <c r="P184" s="198" t="s">
        <v>13</v>
      </c>
      <c r="Q184" s="898" t="s">
        <v>293</v>
      </c>
      <c r="R184" s="899"/>
      <c r="S184" s="899"/>
      <c r="T184" s="899"/>
      <c r="U184" s="900"/>
      <c r="V184" s="292"/>
      <c r="W184" s="292"/>
      <c r="X184" s="179"/>
    </row>
    <row r="185" spans="3:24" ht="43.35" customHeight="1" x14ac:dyDescent="0.15">
      <c r="C185" s="195"/>
      <c r="D185" s="537"/>
      <c r="E185" s="634"/>
      <c r="F185" s="263"/>
      <c r="G185" s="631" t="s">
        <v>223</v>
      </c>
      <c r="H185" s="632"/>
      <c r="I185" s="632"/>
      <c r="J185" s="632"/>
      <c r="K185" s="874">
        <f>+表紙!K209</f>
        <v>0</v>
      </c>
      <c r="L185" s="874"/>
      <c r="M185" s="874"/>
      <c r="N185" s="874"/>
      <c r="O185" s="874"/>
      <c r="P185" s="346" t="s">
        <v>13</v>
      </c>
      <c r="Q185" s="901"/>
      <c r="R185" s="902"/>
      <c r="S185" s="902"/>
      <c r="T185" s="902"/>
      <c r="U185" s="903"/>
      <c r="V185" s="292"/>
      <c r="W185" s="292"/>
      <c r="X185" s="179"/>
    </row>
    <row r="186" spans="3:24" ht="43.35" customHeight="1" x14ac:dyDescent="0.15">
      <c r="C186" s="195"/>
      <c r="D186" s="537"/>
      <c r="E186" s="634"/>
      <c r="F186" s="263"/>
      <c r="G186" s="631" t="s">
        <v>224</v>
      </c>
      <c r="H186" s="632"/>
      <c r="I186" s="632"/>
      <c r="J186" s="632"/>
      <c r="K186" s="874">
        <f>+表紙!K210</f>
        <v>1194.9000000000001</v>
      </c>
      <c r="L186" s="874"/>
      <c r="M186" s="874"/>
      <c r="N186" s="874"/>
      <c r="O186" s="874"/>
      <c r="P186" s="346" t="s">
        <v>13</v>
      </c>
      <c r="Q186" s="901"/>
      <c r="R186" s="902"/>
      <c r="S186" s="902"/>
      <c r="T186" s="902"/>
      <c r="U186" s="903"/>
      <c r="V186" s="292"/>
      <c r="W186" s="292"/>
      <c r="X186" s="179"/>
    </row>
    <row r="187" spans="3:24" ht="43.35" customHeight="1" x14ac:dyDescent="0.15">
      <c r="C187" s="195"/>
      <c r="D187" s="537"/>
      <c r="E187" s="634"/>
      <c r="F187" s="263"/>
      <c r="G187" s="631" t="s">
        <v>408</v>
      </c>
      <c r="H187" s="632"/>
      <c r="I187" s="632"/>
      <c r="J187" s="632"/>
      <c r="K187" s="874">
        <f>+表紙!K211</f>
        <v>0</v>
      </c>
      <c r="L187" s="874"/>
      <c r="M187" s="874"/>
      <c r="N187" s="874"/>
      <c r="O187" s="874"/>
      <c r="P187" s="346" t="s">
        <v>13</v>
      </c>
      <c r="Q187" s="901"/>
      <c r="R187" s="902"/>
      <c r="S187" s="902"/>
      <c r="T187" s="902"/>
      <c r="U187" s="903"/>
      <c r="V187" s="292"/>
      <c r="W187" s="292"/>
      <c r="X187" s="179"/>
    </row>
    <row r="188" spans="3:24" ht="43.35" customHeight="1" x14ac:dyDescent="0.15">
      <c r="C188" s="195"/>
      <c r="D188" s="537"/>
      <c r="E188" s="634"/>
      <c r="F188" s="264"/>
      <c r="G188" s="631" t="s">
        <v>409</v>
      </c>
      <c r="H188" s="632"/>
      <c r="I188" s="632"/>
      <c r="J188" s="632"/>
      <c r="K188" s="874">
        <f>+表紙!K212</f>
        <v>0</v>
      </c>
      <c r="L188" s="874"/>
      <c r="M188" s="874"/>
      <c r="N188" s="874"/>
      <c r="O188" s="874"/>
      <c r="P188" s="346" t="s">
        <v>13</v>
      </c>
      <c r="Q188" s="904"/>
      <c r="R188" s="905"/>
      <c r="S188" s="905"/>
      <c r="T188" s="905"/>
      <c r="U188" s="906"/>
      <c r="V188" s="292"/>
      <c r="W188" s="292"/>
      <c r="X188" s="179"/>
    </row>
    <row r="189" spans="3:24" ht="14.1"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4.1"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4.1"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4.1"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4.1"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4.1"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4.1"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4.1"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4.1"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0</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0</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4.1"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4.1"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4.1"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4.1"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4.1"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4.1"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4.1"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4.1"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4.1"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1.1"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1.1"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349999999999994"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1.1"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2024-09-05T04:31:19Z</dcterms:modified>
</cp:coreProperties>
</file>