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3250" windowHeight="1257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O22" i="77"/>
  <c r="K51" i="94" s="1"/>
  <c r="J47" i="94"/>
  <c r="J46" i="94"/>
  <c r="J44" i="94"/>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I32" i="94" l="1"/>
  <c r="H32" i="94"/>
  <c r="AA44" i="94"/>
  <c r="K226" i="95" s="1"/>
  <c r="K202" i="98" s="1"/>
  <c r="H31" i="94"/>
  <c r="H26" i="94" s="1"/>
  <c r="AA28" i="94"/>
  <c r="AA29" i="94"/>
  <c r="AA36" i="94"/>
  <c r="H38" i="94"/>
  <c r="H37" i="94" s="1"/>
  <c r="O38" i="94"/>
  <c r="O37" i="94" s="1"/>
  <c r="O19" i="94" s="1"/>
  <c r="O17" i="94" s="1"/>
  <c r="AK27" i="82"/>
  <c r="X32" i="94"/>
  <c r="X31" i="94" s="1"/>
  <c r="X26" i="94" s="1"/>
  <c r="X18" i="82"/>
  <c r="O16" i="83"/>
  <c r="Y50" i="94" s="1"/>
  <c r="X21" i="83"/>
  <c r="AK27" i="83"/>
  <c r="O16" i="94"/>
  <c r="O9" i="94"/>
  <c r="O55" i="94" s="1"/>
  <c r="O14" i="94"/>
  <c r="H27" i="94"/>
  <c r="X27" i="94"/>
  <c r="X21" i="78"/>
  <c r="O16" i="79"/>
  <c r="R50" i="94" s="1"/>
  <c r="X21" i="89"/>
  <c r="F12" i="83"/>
  <c r="O15" i="94"/>
  <c r="AA23" i="94"/>
  <c r="Y38" i="94"/>
  <c r="Y37" i="94" s="1"/>
  <c r="Y19" i="94" s="1"/>
  <c r="AA40" i="94"/>
  <c r="AK27" i="77"/>
  <c r="AK31" i="77" s="1"/>
  <c r="K52" i="94" s="1"/>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K31" i="75" s="1"/>
  <c r="I52" i="94" s="1"/>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O11" i="94"/>
  <c r="O18" i="94"/>
  <c r="O10" i="94"/>
  <c r="O12" i="94"/>
  <c r="K195" i="95"/>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R55" i="94"/>
  <c r="M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<sst xmlns="http://schemas.openxmlformats.org/spreadsheetml/2006/main" count="3181" uniqueCount="465">
  <si>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</si>
  <si>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</si>
  <si>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</si>
  <si>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</si>
  <si>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</si>
  <si>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</si>
  <si>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</si>
  <si>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</si>
  <si>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</si>
  <si>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</si>
  <si>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</si>
  <si>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</si>
  <si>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</si>
  <si>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</si>
  <si>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</si>
  <si>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</si>
  <si>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</si>
  <si>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</si>
  <si>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</si>
  <si>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</si>
  <si>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</si>
  <si>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</si>
  <si>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</si>
  <si>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</si>
  <si>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</si>
  <si>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</si>
  <si>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</si>
  <si>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</si>
  <si>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</si>
  <si>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</si>
  <si>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</si>
  <si>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</si>
  <si>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</si>
  <si>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</si>
  <si>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</si>
  <si>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</si>
  <si>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</si>
  <si>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</si>
  <si>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</si>
  <si>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</si>
  <si>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</si>
  <si>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</si>
  <si>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</si>
  <si>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</si>
  <si>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</si>
  <si>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</si>
  <si>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</si>
  <si>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</si>
  <si>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</si>
  <si>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</si>
  <si>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</si>
  <si>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</si>
  <si>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</si>
  <si>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</si>
  <si>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</si>
  <si>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</si>
  <si>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</si>
  <si>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</si>
  <si>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</si>
  <si>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</si>
  <si>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</si>
  <si>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</si>
  <si>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</si>
  <si>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</si>
  <si>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</si>
  <si>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</si>
  <si>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</si>
  <si>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</si>
  <si>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</si>
  <si>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</si>
  <si>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</si>
  <si>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</si>
  <si>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</si>
  <si>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</si>
  <si>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</si>
  <si>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</si>
  <si>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</si>
  <si>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</si>
  <si>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</si>
  <si>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</si>
  <si>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</si>
  <si>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</si>
  <si>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</si>
  <si>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</si>
  <si>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</si>
  <si>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</si>
  <si>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</si>
  <si>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</si>
  <si>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</si>
  <si>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</si>
  <si>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</si>
  <si>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</si>
  <si>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</si>
  <si>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</si>
  <si>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</si>
  <si>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</si>
  <si>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</si>
  <si>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</si>
  <si>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</si>
  <si>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</si>
  <si>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</si>
  <si>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</si>
  <si>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</si>
  <si>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</si>
  <si>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</si>
  <si>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</si>
  <si>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</si>
  <si>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</si>
  <si>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</si>
  <si>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</si>
  <si>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</si>
  <si>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</si>
  <si>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</si>
  <si>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</si>
  <si>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</si>
  <si>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</si>
  <si>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</si>
  <si>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</si>
  <si>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</si>
  <si>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</si>
  <si>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</si>
  <si>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</si>
  <si>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</si>
  <si>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</si>
  <si>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</si>
  <si>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</si>
  <si>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</si>
  <si>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</si>
  <si>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</si>
  <si>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</si>
  <si>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</si>
  <si>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</si>
  <si>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</si>
  <si>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</si>
  <si>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</si>
  <si>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</si>
  <si>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</si>
  <si>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</si>
  <si>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</si>
  <si>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</si>
  <si>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</si>
  <si>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</si>
  <si>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</si>
  <si>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</si>
  <si>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</si>
  <si>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</si>
  <si>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</si>
  <si>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</si>
  <si>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</si>
  <si>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</si>
  <si>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</si>
  <si>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</si>
  <si>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</si>
  <si>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</si>
  <si>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</si>
  <si>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</si>
  <si>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</si>
  <si>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</si>
  <si>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</si>
  <si>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</si>
  <si>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</si>
  <si>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</si>
  <si>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</si>
  <si>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</si>
  <si>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</si>
  <si>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</si>
  <si>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</si>
  <si>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</si>
  <si>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</si>
  <si>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</si>
  <si>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</si>
  <si>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</si>
  <si>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</si>
  <si>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</si>
  <si>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</si>
  <si>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</si>
  <si>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</si>
  <si>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</si>
  <si>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</si>
  <si>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</si>
  <si>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</si>
  <si>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</si>
  <si>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</si>
  <si>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</si>
  <si>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</si>
  <si>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</si>
  <si>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</si>
  <si>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</si>
  <si>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</si>
  <si>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</si>
  <si>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</si>
  <si>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</si>
  <si>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</si>
  <si>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</si>
  <si>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</si>
  <si>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</si>
  <si>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</si>
  <si>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</si>
  <si>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</si>
  <si>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</si>
  <si>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</si>
  <si>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</si>
  <si>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</si>
  <si>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</si>
  <si>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</si>
  <si>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</si>
  <si>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</si>
  <si>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</si>
  <si>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</si>
  <si>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</si>
  <si>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</si>
  <si>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</si>
  <si>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</si>
  <si>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</si>
  <si>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</si>
  <si>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</si>
  <si>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</si>
  <si>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</si>
  <si>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</si>
  <si>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</si>
  <si>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</si>
  <si>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</si>
  <si>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</si>
  <si>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</si>
  <si>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</si>
  <si>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</si>
  <si>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</si>
  <si>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</si>
  <si>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</si>
  <si>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</si>
  <si>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</si>
  <si>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</si>
  <si>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</si>
  <si>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</si>
  <si>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</si>
  <si>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</si>
  <si>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</si>
  <si>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</si>
  <si>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</si>
  <si>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</si>
  <si>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</si>
  <si>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</si>
  <si>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</si>
  <si>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</si>
  <si>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</si>
  <si>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</si>
  <si>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</si>
  <si>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</si>
  <si>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</si>
  <si>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</si>
  <si>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</si>
  <si>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</si>
  <si>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</si>
  <si>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</si>
  <si>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</si>
  <si>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</si>
  <si>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</si>
  <si>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</si>
  <si>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</si>
  <si>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</si>
  <si>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</si>
  <si>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</si>
  <si>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</si>
  <si>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</si>
  <si>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</si>
  <si>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</si>
  <si>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</si>
  <si>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</si>
  <si>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</si>
  <si>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</si>
  <si>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</si>
  <si>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</si>
  <si>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</si>
  <si>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</si>
  <si>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</si>
  <si>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</si>
  <si>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</si>
  <si>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</si>
  <si>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</si>
  <si>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</si>
  <si>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</si>
  <si>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</si>
  <si>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</si>
  <si>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</si>
  <si>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</si>
  <si>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</si>
  <si>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</si>
  <si>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</si>
  <si>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</si>
  <si>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</si>
  <si>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</si>
  <si>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</si>
  <si>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</si>
  <si>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</si>
  <si>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</si>
  <si>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</si>
  <si>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</si>
  <si>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</si>
  <si>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</si>
  <si>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</si>
  <si>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</si>
  <si>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</si>
  <si>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</si>
  <si>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</si>
  <si>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</si>
  <si>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</si>
  <si>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</si>
  <si>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</si>
  <si>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</si>
  <si>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</si>
  <si>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</si>
  <si>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</si>
  <si>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</si>
  <si>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</si>
  <si>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</si>
  <si>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</si>
  <si>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</si>
  <si>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</si>
  <si>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</si>
  <si>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</si>
  <si>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</si>
  <si>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</si>
  <si>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</si>
  <si>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</si>
  <si>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</si>
  <si>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</si>
  <si>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</si>
  <si>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</si>
  <si>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</si>
  <si>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</si>
  <si>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</si>
  <si>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</si>
  <si>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</si>
  <si>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</si>
  <si>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</si>
  <si>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</si>
  <si>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</si>
  <si>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</si>
  <si>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</si>
  <si>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</si>
  <si>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</si>
  <si>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</si>
  <si>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</si>
  <si>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</si>
  <si>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</si>
  <si>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</si>
  <si>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</si>
  <si>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</si>
  <si>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</si>
  <si>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</si>
  <si>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</si>
  <si>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</si>
  <si>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</si>
  <si>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</si>
  <si>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</si>
  <si>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</si>
  <si>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</si>
  <si>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</si>
  <si>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</si>
  <si>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</si>
  <si>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</si>
  <si>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</si>
  <si>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</si>
  <si>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</si>
  <si>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</si>
  <si>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</si>
  <si>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</si>
  <si>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</si>
  <si>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</si>
  <si>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</si>
  <si>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</si>
  <si>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</si>
  <si>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</si>
  <si>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</si>
  <si>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</si>
  <si>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</si>
  <si>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</si>
  <si>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</si>
  <si>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</si>
  <si>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</si>
  <si>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</si>
  <si>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</si>
  <si>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</si>
  <si>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</si>
  <si>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</si>
  <si>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</si>
  <si>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</si>
  <si>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</si>
  <si>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</si>
  <si>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</si>
  <si>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</si>
  <si>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</si>
  <si>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</si>
  <si>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</si>
  <si>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</si>
  <si>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</si>
  <si>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</si>
  <si>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</si>
  <si>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</si>
  <si>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</si>
  <si>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</si>
  <si>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</si>
  <si>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</si>
  <si>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</si>
  <si>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</si>
  <si>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</si>
  <si>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</si>
  <si>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</si>
  <si>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</si>
  <si>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</si>
  <si>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</si>
  <si>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</si>
  <si>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</si>
  <si>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</si>
  <si>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</si>
  <si>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</si>
  <si>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</si>
  <si>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</si>
  <si>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</si>
  <si>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</si>
  <si>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</si>
  <si>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</si>
  <si>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</si>
  <si>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</si>
  <si>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</si>
  <si>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</si>
  <si>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</si>
  <si>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</si>
  <si>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</si>
  <si>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</si>
  <si>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</si>
  <si>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</si>
  <si>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</si>
  <si>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</si>
  <si>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</si>
  <si>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</si>
  <si>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</si>
  <si>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</si>
  <si>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</si>
  <si>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</si>
  <si>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</si>
  <si>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</si>
  <si>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</si>
  <si>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</si>
  <si>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</si>
  <si>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</si>
  <si>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</si>
  <si>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令和6年5月28日</t>
    <phoneticPr fontId="3"/>
  </si>
  <si>
    <t>横浜市長</t>
  </si>
  <si>
    <t>神奈川県横浜市西区みなとみらい４－４－２　</t>
    <phoneticPr fontId="3"/>
  </si>
  <si>
    <t>戸田建設株式会社　横浜支店
支店長　縄田　浩</t>
    <phoneticPr fontId="3"/>
  </si>
  <si>
    <t>045-228-8937</t>
    <phoneticPr fontId="3"/>
  </si>
  <si>
    <t>戸田建設株式会社　横浜支店</t>
    <phoneticPr fontId="3"/>
  </si>
  <si>
    <t>神奈川県横浜市西区みなとみらい4-4-2　</t>
    <phoneticPr fontId="3"/>
  </si>
  <si>
    <t>建築業（一般建築建設工事事業）</t>
    <phoneticPr fontId="3"/>
  </si>
  <si>
    <t>元請完成工事高　全社　　　　　286,071百万円
　　　　　　　　当該事業所　　  20,221百万円</t>
    <phoneticPr fontId="3"/>
  </si>
  <si>
    <t>全社　4,592人　当該事業所　195人</t>
    <phoneticPr fontId="3"/>
  </si>
  <si>
    <t>・型枠パネル等転用回数を検討、余分な資材を持ち込ませない
・工業化工法の検討
・本社主催による研修及びセミナーに参加し、情報収集を行っている。
・外部の講習会及びセミナーに参加し、情報収集を行っている。</t>
    <phoneticPr fontId="3"/>
  </si>
  <si>
    <t>・上記内容を継続して実施する。
・資材搬入の際の梱包材の削減やリターナブル容器による搬入の検討。</t>
    <phoneticPr fontId="3"/>
  </si>
  <si>
    <t>・分別品目については、がれき類、木くず、廃プラスチック、紙くず、
　ダンボール、金属くず、石膏ボード（混合廃棄物）を基本として、
　現場の規模、分別ヤードの状況を考慮して更なる品目を検討している。
・定期的に処分業者による分別指導を実施。
・委託契約前の施設確認の実施。</t>
    <phoneticPr fontId="3"/>
  </si>
  <si>
    <t>・上記内容を継続して実施。</t>
    <phoneticPr fontId="3"/>
  </si>
  <si>
    <t>・外部の講習会及びセミナーに参加し、情報取集している。
・本社主催による研修会において教育を行っている他、都度通達などで
　フォローしている。</t>
    <phoneticPr fontId="3"/>
  </si>
  <si>
    <t>・建設汚泥の再生利用の検討。</t>
    <phoneticPr fontId="3"/>
  </si>
  <si>
    <t>・特に無し。</t>
    <phoneticPr fontId="3"/>
  </si>
  <si>
    <t>・委託先の選定に関しては、支店を通して検討、選定している。
・委託契約前の施設確認の実施。
・着工前に副産物処理計画書を作成し、それに基づき実施している。
・スクラップ、ダンボール等は有価売却を行っている。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</si>
</sst>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7345" y="2200275"/>
          <a:ext cx="430530" cy="63627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2655"/>
          <a:ext cx="432435" cy="63627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32435" cy="63627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5035"/>
          <a:ext cx="432435" cy="63627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23135"/>
          <a:ext cx="43243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7895"/>
          <a:ext cx="432435" cy="64389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2655"/>
          <a:ext cx="432435" cy="63627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2655"/>
          <a:ext cx="432435" cy="63627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7895"/>
          <a:ext cx="432435" cy="64389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2655"/>
          <a:ext cx="432435" cy="63627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32435" cy="63627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2655"/>
          <a:ext cx="432435" cy="63627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5035"/>
          <a:ext cx="43243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7895"/>
          <a:ext cx="432435" cy="64389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32435" cy="63627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32435" cy="63627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7895"/>
          <a:ext cx="432435" cy="64389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32435" cy="63627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2655"/>
          <a:ext cx="432435" cy="63627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5035"/>
          <a:ext cx="432435" cy="63627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P49" sqref="P49:U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447</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448</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449</v>
      </c>
      <c r="M40" s="587"/>
      <c r="N40" s="587"/>
      <c r="O40" s="587"/>
      <c r="P40" s="587"/>
      <c r="Q40" s="587"/>
      <c r="R40" s="587"/>
      <c r="S40" s="587"/>
      <c r="T40" s="587"/>
      <c r="U40" s="588"/>
      <c r="W40" s="21"/>
      <c r="X40" s="21"/>
    </row>
    <row r="41" spans="1:25" ht="26.25" customHeight="1" x14ac:dyDescent="0.15">
      <c r="C41" s="86"/>
      <c r="I41" s="25"/>
      <c r="J41" s="25" t="s">
        <v>7</v>
      </c>
      <c r="K41" s="25"/>
      <c r="L41" s="587" t="s">
        <v>450</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451</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452</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2191</v>
      </c>
      <c r="Q49" s="567"/>
      <c r="R49" s="567"/>
      <c r="S49" s="567"/>
      <c r="T49" s="567"/>
      <c r="U49" s="568"/>
    </row>
    <row r="50" spans="3:23" ht="26.25" customHeight="1" x14ac:dyDescent="0.15">
      <c r="C50" s="538" t="s">
        <v>11</v>
      </c>
      <c r="D50" s="539"/>
      <c r="E50" s="540"/>
      <c r="F50" s="549" t="s">
        <v>453</v>
      </c>
      <c r="G50" s="550"/>
      <c r="H50" s="550"/>
      <c r="I50" s="550"/>
      <c r="J50" s="550"/>
      <c r="K50" s="550"/>
      <c r="L50" s="550"/>
      <c r="M50" s="550"/>
      <c r="N50" s="341" t="s">
        <v>172</v>
      </c>
      <c r="O50" s="449"/>
      <c r="P50" s="450"/>
      <c r="Q50" s="553" t="s">
        <v>451</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454</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455</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456</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11</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4741.6000000000004</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457</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11</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4030.4</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458</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459</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460</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t="s">
        <v>461</v>
      </c>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t="s">
        <v>462</v>
      </c>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t="s">
        <v>463</v>
      </c>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t="s">
        <v>463</v>
      </c>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t="s">
        <v>463</v>
      </c>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t="s">
        <v>463</v>
      </c>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4741.6000000000004</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2931.2000000000003</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4126.7</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464</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4030.4</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2491.6</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3507.7000000000003</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460</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戸田建設株式会社　横浜支店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199.4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234.6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199.4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199.4</v>
      </c>
      <c r="P27" s="718"/>
      <c r="Q27" s="718"/>
      <c r="R27" s="718"/>
      <c r="S27" s="49" t="s">
        <v>38</v>
      </c>
      <c r="T27" s="70"/>
      <c r="U27" s="70"/>
      <c r="X27" s="68" t="s">
        <v>39</v>
      </c>
      <c r="Y27" s="71"/>
      <c r="AG27" s="58"/>
      <c r="AH27" s="58"/>
      <c r="AI27" s="58"/>
      <c r="AJ27" s="58"/>
      <c r="AK27" s="668">
        <f>+AG18+O27</f>
        <v>199.4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199.4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234.6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199.4</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234.6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237.6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279.5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237.5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237.6</v>
      </c>
      <c r="P27" s="718"/>
      <c r="Q27" s="718"/>
      <c r="R27" s="718"/>
      <c r="S27" s="49" t="s">
        <v>38</v>
      </c>
      <c r="T27" s="70"/>
      <c r="U27" s="70"/>
      <c r="X27" s="68" t="s">
        <v>39</v>
      </c>
      <c r="Y27" s="71"/>
      <c r="AG27" s="58"/>
      <c r="AH27" s="58"/>
      <c r="AI27" s="58"/>
      <c r="AJ27" s="58"/>
      <c r="AK27" s="668">
        <f>+AG18+O27</f>
        <v>237.6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237.5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279.5</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279.5</v>
      </c>
      <c r="G30" s="674"/>
      <c r="H30" s="214" t="s">
        <v>198</v>
      </c>
      <c r="L30" s="682"/>
      <c r="O30" s="61"/>
      <c r="Q30" s="684">
        <f>+ROUND(Z28,1)+ROUND(Z29,1)+ROUND(Z30,1)</f>
        <v>237.5</v>
      </c>
      <c r="R30" s="718"/>
      <c r="S30" s="718"/>
      <c r="T30" s="718"/>
      <c r="U30" s="49" t="s">
        <v>16</v>
      </c>
      <c r="X30" s="726" t="s">
        <v>186</v>
      </c>
      <c r="Y30" s="727"/>
      <c r="Z30" s="670"/>
      <c r="AA30" s="671"/>
      <c r="AB30" s="671"/>
      <c r="AC30" s="671"/>
      <c r="AD30" s="671"/>
      <c r="AE30" s="49" t="s">
        <v>13</v>
      </c>
      <c r="AK30" s="655">
        <v>237.6</v>
      </c>
      <c r="AL30" s="656"/>
      <c r="AM30" s="656"/>
      <c r="AN30" s="656"/>
      <c r="AO30" s="57" t="s">
        <v>13</v>
      </c>
      <c r="AR30" s="667"/>
      <c r="AS30" s="664"/>
      <c r="AT30" s="664"/>
      <c r="AU30" s="665"/>
    </row>
    <row r="31" spans="2:48" ht="27" customHeight="1" thickTop="1" thickBot="1" x14ac:dyDescent="0.2">
      <c r="B31" s="690" t="s">
        <v>375</v>
      </c>
      <c r="C31" s="679"/>
      <c r="D31" s="679"/>
      <c r="E31" s="680"/>
      <c r="F31" s="673">
        <v>279.39999999999998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0.1</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3.1</v>
      </c>
      <c r="P27" s="718"/>
      <c r="Q27" s="718"/>
      <c r="R27" s="718"/>
      <c r="S27" s="49" t="s">
        <v>38</v>
      </c>
      <c r="T27" s="70"/>
      <c r="U27" s="70"/>
      <c r="X27" s="68" t="s">
        <v>39</v>
      </c>
      <c r="Y27" s="71"/>
      <c r="AG27" s="58"/>
      <c r="AH27" s="58"/>
      <c r="AI27" s="58"/>
      <c r="AJ27" s="58"/>
      <c r="AK27" s="668">
        <f>+AG18+O27</f>
        <v>3.1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3.6</v>
      </c>
      <c r="G30" s="674"/>
      <c r="H30" s="214" t="s">
        <v>198</v>
      </c>
      <c r="L30" s="682"/>
      <c r="O30" s="61"/>
      <c r="Q30" s="684">
        <f>+ROUND(Z28,1)+ROUND(Z29,1)+ROUND(Z30,1)</f>
        <v>3.1</v>
      </c>
      <c r="R30" s="718"/>
      <c r="S30" s="718"/>
      <c r="T30" s="718"/>
      <c r="U30" s="49" t="s">
        <v>16</v>
      </c>
      <c r="X30" s="726" t="s">
        <v>186</v>
      </c>
      <c r="Y30" s="727"/>
      <c r="Z30" s="670"/>
      <c r="AA30" s="671"/>
      <c r="AB30" s="671"/>
      <c r="AC30" s="671"/>
      <c r="AD30" s="671"/>
      <c r="AE30" s="49" t="s">
        <v>13</v>
      </c>
      <c r="AK30" s="655">
        <v>3.1</v>
      </c>
      <c r="AL30" s="656"/>
      <c r="AM30" s="656"/>
      <c r="AN30" s="656"/>
      <c r="AO30" s="57" t="s">
        <v>13</v>
      </c>
      <c r="AR30" s="667"/>
      <c r="AS30" s="664"/>
      <c r="AT30" s="664"/>
      <c r="AU30" s="665"/>
    </row>
    <row r="31" spans="2:48" ht="27" customHeight="1" thickTop="1" thickBot="1" x14ac:dyDescent="0.2">
      <c r="B31" s="690" t="s">
        <v>375</v>
      </c>
      <c r="C31" s="679"/>
      <c r="D31" s="679"/>
      <c r="E31" s="680"/>
      <c r="F31" s="673">
        <v>3.6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82.5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97.1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82.5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82.5</v>
      </c>
      <c r="P27" s="718"/>
      <c r="Q27" s="718"/>
      <c r="R27" s="718"/>
      <c r="S27" s="49" t="s">
        <v>38</v>
      </c>
      <c r="T27" s="70"/>
      <c r="U27" s="70"/>
      <c r="X27" s="68" t="s">
        <v>39</v>
      </c>
      <c r="Y27" s="71"/>
      <c r="AG27" s="58"/>
      <c r="AH27" s="58"/>
      <c r="AI27" s="58"/>
      <c r="AJ27" s="58"/>
      <c r="AK27" s="668">
        <f>+AG18+O27</f>
        <v>82.5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82.5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97.1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97.1</v>
      </c>
      <c r="G30" s="674"/>
      <c r="H30" s="214" t="s">
        <v>198</v>
      </c>
      <c r="L30" s="682"/>
      <c r="O30" s="61"/>
      <c r="Q30" s="684">
        <f>+ROUND(Z28,1)+ROUND(Z29,1)+ROUND(Z30,1)</f>
        <v>82.5</v>
      </c>
      <c r="R30" s="718"/>
      <c r="S30" s="718"/>
      <c r="T30" s="718"/>
      <c r="U30" s="49" t="s">
        <v>16</v>
      </c>
      <c r="X30" s="726" t="s">
        <v>186</v>
      </c>
      <c r="Y30" s="727"/>
      <c r="Z30" s="670"/>
      <c r="AA30" s="671"/>
      <c r="AB30" s="671"/>
      <c r="AC30" s="671"/>
      <c r="AD30" s="671"/>
      <c r="AE30" s="49" t="s">
        <v>13</v>
      </c>
      <c r="AK30" s="655">
        <v>82.5</v>
      </c>
      <c r="AL30" s="656"/>
      <c r="AM30" s="656"/>
      <c r="AN30" s="656"/>
      <c r="AO30" s="57" t="s">
        <v>13</v>
      </c>
      <c r="AR30" s="667"/>
      <c r="AS30" s="664"/>
      <c r="AT30" s="664"/>
      <c r="AU30" s="665"/>
    </row>
    <row r="31" spans="2:48" ht="27" customHeight="1" thickTop="1" thickBot="1" x14ac:dyDescent="0.2">
      <c r="B31" s="690" t="s">
        <v>375</v>
      </c>
      <c r="C31" s="679"/>
      <c r="D31" s="679"/>
      <c r="E31" s="680"/>
      <c r="F31" s="673">
        <v>97.1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10.9</v>
      </c>
      <c r="P27" s="718"/>
      <c r="Q27" s="718"/>
      <c r="R27" s="718"/>
      <c r="S27" s="49" t="s">
        <v>38</v>
      </c>
      <c r="T27" s="70"/>
      <c r="U27" s="70"/>
      <c r="X27" s="68" t="s">
        <v>39</v>
      </c>
      <c r="Y27" s="71"/>
      <c r="AG27" s="58"/>
      <c r="AH27" s="58"/>
      <c r="AI27" s="58"/>
      <c r="AJ27" s="58"/>
      <c r="AK27" s="668">
        <f>+AG18+O27</f>
        <v>10.9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12.8</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12.8</v>
      </c>
      <c r="G30" s="674"/>
      <c r="H30" s="214" t="s">
        <v>198</v>
      </c>
      <c r="L30" s="682"/>
      <c r="O30" s="61"/>
      <c r="Q30" s="684">
        <f>+ROUND(Z28,1)+ROUND(Z29,1)+ROUND(Z30,1)</f>
        <v>10.9</v>
      </c>
      <c r="R30" s="718"/>
      <c r="S30" s="718"/>
      <c r="T30" s="718"/>
      <c r="U30" s="49" t="s">
        <v>16</v>
      </c>
      <c r="X30" s="726" t="s">
        <v>186</v>
      </c>
      <c r="Y30" s="727"/>
      <c r="Z30" s="670"/>
      <c r="AA30" s="671"/>
      <c r="AB30" s="671"/>
      <c r="AC30" s="671"/>
      <c r="AD30" s="671"/>
      <c r="AE30" s="49" t="s">
        <v>13</v>
      </c>
      <c r="AK30" s="655">
        <v>10.9</v>
      </c>
      <c r="AL30" s="656"/>
      <c r="AM30" s="656"/>
      <c r="AN30" s="656"/>
      <c r="AO30" s="57" t="s">
        <v>13</v>
      </c>
      <c r="AR30" s="667"/>
      <c r="AS30" s="664"/>
      <c r="AT30" s="664"/>
      <c r="AU30" s="665"/>
    </row>
    <row r="31" spans="2:48" ht="27" customHeight="1" thickTop="1" thickBot="1" x14ac:dyDescent="0.2">
      <c r="B31" s="690" t="s">
        <v>375</v>
      </c>
      <c r="C31" s="679"/>
      <c r="D31" s="679"/>
      <c r="E31" s="680"/>
      <c r="F31" s="673">
        <v>12.8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100.1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117.8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100.1</v>
      </c>
      <c r="P27" s="718"/>
      <c r="Q27" s="718"/>
      <c r="R27" s="718"/>
      <c r="S27" s="49" t="s">
        <v>38</v>
      </c>
      <c r="T27" s="70"/>
      <c r="U27" s="70"/>
      <c r="X27" s="68" t="s">
        <v>39</v>
      </c>
      <c r="Y27" s="71"/>
      <c r="AG27" s="58"/>
      <c r="AH27" s="58"/>
      <c r="AI27" s="58"/>
      <c r="AJ27" s="58"/>
      <c r="AK27" s="668">
        <f>+AG18+O27</f>
        <v>100.1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117.8</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98.7</v>
      </c>
      <c r="G30" s="674"/>
      <c r="H30" s="214" t="s">
        <v>198</v>
      </c>
      <c r="L30" s="682"/>
      <c r="O30" s="61"/>
      <c r="Q30" s="684">
        <f>+ROUND(Z28,1)+ROUND(Z29,1)+ROUND(Z30,1)</f>
        <v>100.1</v>
      </c>
      <c r="R30" s="718"/>
      <c r="S30" s="718"/>
      <c r="T30" s="718"/>
      <c r="U30" s="49" t="s">
        <v>16</v>
      </c>
      <c r="X30" s="726" t="s">
        <v>186</v>
      </c>
      <c r="Y30" s="727"/>
      <c r="Z30" s="670"/>
      <c r="AA30" s="671"/>
      <c r="AB30" s="671"/>
      <c r="AC30" s="671"/>
      <c r="AD30" s="671"/>
      <c r="AE30" s="49" t="s">
        <v>13</v>
      </c>
      <c r="AK30" s="655">
        <v>83.9</v>
      </c>
      <c r="AL30" s="656"/>
      <c r="AM30" s="656"/>
      <c r="AN30" s="656"/>
      <c r="AO30" s="57" t="s">
        <v>13</v>
      </c>
      <c r="AR30" s="667"/>
      <c r="AS30" s="664"/>
      <c r="AT30" s="664"/>
      <c r="AU30" s="665"/>
    </row>
    <row r="31" spans="2:48" ht="27" customHeight="1" thickTop="1" thickBot="1" x14ac:dyDescent="0.2">
      <c r="B31" s="690" t="s">
        <v>375</v>
      </c>
      <c r="C31" s="679"/>
      <c r="D31" s="679"/>
      <c r="E31" s="680"/>
      <c r="F31" s="673">
        <v>117.8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1.1000000000000001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1.1000000000000001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1.1000000000000001</v>
      </c>
      <c r="P27" s="718"/>
      <c r="Q27" s="718"/>
      <c r="R27" s="718"/>
      <c r="S27" s="49" t="s">
        <v>38</v>
      </c>
      <c r="T27" s="70"/>
      <c r="U27" s="70"/>
      <c r="X27" s="68" t="s">
        <v>39</v>
      </c>
      <c r="Y27" s="71"/>
      <c r="AG27" s="58"/>
      <c r="AH27" s="58"/>
      <c r="AI27" s="58"/>
      <c r="AJ27" s="58"/>
      <c r="AK27" s="668">
        <f>+AG18+O27</f>
        <v>1.1000000000000001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1.1000000000000001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1.3</v>
      </c>
      <c r="G30" s="674"/>
      <c r="H30" s="214" t="s">
        <v>198</v>
      </c>
      <c r="L30" s="682"/>
      <c r="O30" s="61"/>
      <c r="Q30" s="684">
        <f>+ROUND(Z28,1)+ROUND(Z29,1)+ROUND(Z30,1)</f>
        <v>1.1000000000000001</v>
      </c>
      <c r="R30" s="718"/>
      <c r="S30" s="718"/>
      <c r="T30" s="718"/>
      <c r="U30" s="49" t="s">
        <v>16</v>
      </c>
      <c r="X30" s="726" t="s">
        <v>186</v>
      </c>
      <c r="Y30" s="727"/>
      <c r="Z30" s="670"/>
      <c r="AA30" s="671"/>
      <c r="AB30" s="671"/>
      <c r="AC30" s="671"/>
      <c r="AD30" s="671"/>
      <c r="AE30" s="49" t="s">
        <v>13</v>
      </c>
      <c r="AK30" s="655">
        <v>1.1000000000000001</v>
      </c>
      <c r="AL30" s="656"/>
      <c r="AM30" s="656"/>
      <c r="AN30" s="656"/>
      <c r="AO30" s="57" t="s">
        <v>13</v>
      </c>
      <c r="AR30" s="667"/>
      <c r="AS30" s="664"/>
      <c r="AT30" s="664"/>
      <c r="AU30" s="665"/>
    </row>
    <row r="31" spans="2:48" ht="27" customHeight="1" thickTop="1" thickBot="1" x14ac:dyDescent="0.2">
      <c r="B31" s="690" t="s">
        <v>375</v>
      </c>
      <c r="C31" s="679"/>
      <c r="D31" s="679"/>
      <c r="E31" s="680"/>
      <c r="F31" s="673">
        <v>1.3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2.2999999999999998</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2.2999999999999998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2.2999999999999998</v>
      </c>
      <c r="P27" s="718"/>
      <c r="Q27" s="718"/>
      <c r="R27" s="718"/>
      <c r="S27" s="49" t="s">
        <v>38</v>
      </c>
      <c r="T27" s="70"/>
      <c r="U27" s="70"/>
      <c r="X27" s="68" t="s">
        <v>39</v>
      </c>
      <c r="Y27" s="71"/>
      <c r="AG27" s="58"/>
      <c r="AH27" s="58"/>
      <c r="AI27" s="58"/>
      <c r="AJ27" s="58"/>
      <c r="AK27" s="668">
        <f>+AG18+O27</f>
        <v>2.2999999999999998</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2.2999999999999998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2.7</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2.7</v>
      </c>
      <c r="G30" s="674"/>
      <c r="H30" s="214" t="s">
        <v>198</v>
      </c>
      <c r="L30" s="682"/>
      <c r="O30" s="61"/>
      <c r="Q30" s="684">
        <f>+ROUND(Z28,1)+ROUND(Z29,1)+ROUND(Z30,1)</f>
        <v>2.2999999999999998</v>
      </c>
      <c r="R30" s="718"/>
      <c r="S30" s="718"/>
      <c r="T30" s="718"/>
      <c r="U30" s="49" t="s">
        <v>16</v>
      </c>
      <c r="X30" s="726" t="s">
        <v>186</v>
      </c>
      <c r="Y30" s="727"/>
      <c r="Z30" s="670"/>
      <c r="AA30" s="671"/>
      <c r="AB30" s="671"/>
      <c r="AC30" s="671"/>
      <c r="AD30" s="671"/>
      <c r="AE30" s="49" t="s">
        <v>13</v>
      </c>
      <c r="AK30" s="655">
        <v>2.2999999999999998</v>
      </c>
      <c r="AL30" s="656"/>
      <c r="AM30" s="656"/>
      <c r="AN30" s="656"/>
      <c r="AO30" s="57" t="s">
        <v>13</v>
      </c>
      <c r="AR30" s="667"/>
      <c r="AS30" s="664"/>
      <c r="AT30" s="664"/>
      <c r="AU30" s="665"/>
    </row>
    <row r="31" spans="2:48" ht="27" customHeight="1" thickTop="1" thickBot="1" x14ac:dyDescent="0.2">
      <c r="B31" s="690" t="s">
        <v>375</v>
      </c>
      <c r="C31" s="679"/>
      <c r="D31" s="679"/>
      <c r="E31" s="680"/>
      <c r="F31" s="673">
        <v>2.7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832.7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979.6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828.1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832.7</v>
      </c>
      <c r="P27" s="718"/>
      <c r="Q27" s="718"/>
      <c r="R27" s="718"/>
      <c r="S27" s="49" t="s">
        <v>38</v>
      </c>
      <c r="T27" s="70"/>
      <c r="U27" s="70"/>
      <c r="X27" s="68" t="s">
        <v>39</v>
      </c>
      <c r="Y27" s="71"/>
      <c r="AG27" s="58"/>
      <c r="AH27" s="58"/>
      <c r="AI27" s="58"/>
      <c r="AJ27" s="58"/>
      <c r="AK27" s="668">
        <f>+AG18+O27</f>
        <v>832.7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828.1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979.6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800.2</v>
      </c>
      <c r="G30" s="674"/>
      <c r="H30" s="214" t="s">
        <v>198</v>
      </c>
      <c r="L30" s="682"/>
      <c r="O30" s="61"/>
      <c r="Q30" s="684">
        <f>+ROUND(Z28,1)+ROUND(Z29,1)+ROUND(Z30,1)</f>
        <v>828.1</v>
      </c>
      <c r="R30" s="718"/>
      <c r="S30" s="718"/>
      <c r="T30" s="718"/>
      <c r="U30" s="49" t="s">
        <v>16</v>
      </c>
      <c r="X30" s="726" t="s">
        <v>186</v>
      </c>
      <c r="Y30" s="727"/>
      <c r="Z30" s="670"/>
      <c r="AA30" s="671"/>
      <c r="AB30" s="671"/>
      <c r="AC30" s="671"/>
      <c r="AD30" s="671"/>
      <c r="AE30" s="49" t="s">
        <v>13</v>
      </c>
      <c r="AK30" s="655">
        <v>680.2</v>
      </c>
      <c r="AL30" s="656"/>
      <c r="AM30" s="656"/>
      <c r="AN30" s="656"/>
      <c r="AO30" s="57" t="s">
        <v>13</v>
      </c>
      <c r="AR30" s="667"/>
      <c r="AS30" s="664"/>
      <c r="AT30" s="664"/>
      <c r="AU30" s="665"/>
    </row>
    <row r="31" spans="2:48" ht="27" customHeight="1" thickTop="1" thickBot="1" x14ac:dyDescent="0.2">
      <c r="B31" s="690" t="s">
        <v>375</v>
      </c>
      <c r="C31" s="679"/>
      <c r="D31" s="679"/>
      <c r="E31" s="680"/>
      <c r="F31" s="673">
        <v>974.2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4.5999999999999996</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2114.6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2487.8000000000002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1738.9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2114.6</v>
      </c>
      <c r="P27" s="718"/>
      <c r="Q27" s="718"/>
      <c r="R27" s="718"/>
      <c r="S27" s="49" t="s">
        <v>38</v>
      </c>
      <c r="T27" s="70"/>
      <c r="U27" s="70"/>
      <c r="X27" s="68" t="s">
        <v>39</v>
      </c>
      <c r="Y27" s="71"/>
      <c r="AG27" s="58"/>
      <c r="AH27" s="58"/>
      <c r="AI27" s="58"/>
      <c r="AJ27" s="58"/>
      <c r="AK27" s="668">
        <f>+AG18+O27</f>
        <v>2114.6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1738.9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2487.8000000000002</v>
      </c>
      <c r="G29" s="674"/>
      <c r="H29" s="214" t="s">
        <v>198</v>
      </c>
      <c r="L29" s="682"/>
      <c r="O29" s="61"/>
      <c r="P29" s="148"/>
      <c r="Q29" s="56" t="s">
        <v>183</v>
      </c>
      <c r="R29" s="679" t="s">
        <v>33</v>
      </c>
      <c r="S29" s="721"/>
      <c r="T29" s="721"/>
      <c r="U29" s="722"/>
      <c r="V29" s="53"/>
      <c r="W29" s="72"/>
      <c r="X29" s="726" t="s">
        <v>315</v>
      </c>
      <c r="Y29" s="727"/>
      <c r="Z29" s="670">
        <v>375.7</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1278.7</v>
      </c>
      <c r="G30" s="674"/>
      <c r="H30" s="214" t="s">
        <v>198</v>
      </c>
      <c r="L30" s="682"/>
      <c r="O30" s="61"/>
      <c r="Q30" s="684">
        <f>+ROUND(Z28,1)+ROUND(Z29,1)+ROUND(Z30,1)</f>
        <v>2114.6</v>
      </c>
      <c r="R30" s="718"/>
      <c r="S30" s="718"/>
      <c r="T30" s="718"/>
      <c r="U30" s="49" t="s">
        <v>16</v>
      </c>
      <c r="X30" s="726" t="s">
        <v>186</v>
      </c>
      <c r="Y30" s="727"/>
      <c r="Z30" s="670"/>
      <c r="AA30" s="671"/>
      <c r="AB30" s="671"/>
      <c r="AC30" s="671"/>
      <c r="AD30" s="671"/>
      <c r="AE30" s="49" t="s">
        <v>13</v>
      </c>
      <c r="AK30" s="655">
        <v>1086.9000000000001</v>
      </c>
      <c r="AL30" s="656"/>
      <c r="AM30" s="656"/>
      <c r="AN30" s="656"/>
      <c r="AO30" s="57" t="s">
        <v>13</v>
      </c>
      <c r="AR30" s="667"/>
      <c r="AS30" s="664"/>
      <c r="AT30" s="664"/>
      <c r="AU30" s="665"/>
    </row>
    <row r="31" spans="2:48" ht="27" customHeight="1" thickTop="1" thickBot="1" x14ac:dyDescent="0.2">
      <c r="B31" s="690" t="s">
        <v>375</v>
      </c>
      <c r="C31" s="679"/>
      <c r="D31" s="679"/>
      <c r="E31" s="680"/>
      <c r="F31" s="673">
        <v>2045.8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戸田建設株式会社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446.1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524.79999999999995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303.8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446.1</v>
      </c>
      <c r="P27" s="718"/>
      <c r="Q27" s="718"/>
      <c r="R27" s="718"/>
      <c r="S27" s="49" t="s">
        <v>38</v>
      </c>
      <c r="T27" s="70"/>
      <c r="U27" s="70"/>
      <c r="X27" s="68" t="s">
        <v>39</v>
      </c>
      <c r="Y27" s="71"/>
      <c r="AG27" s="58"/>
      <c r="AH27" s="58"/>
      <c r="AI27" s="58"/>
      <c r="AJ27" s="58"/>
      <c r="AK27" s="668">
        <f>+AG18+O27</f>
        <v>446.1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303.8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524.79999999999995</v>
      </c>
      <c r="G29" s="674"/>
      <c r="H29" s="214" t="s">
        <v>198</v>
      </c>
      <c r="L29" s="682"/>
      <c r="O29" s="61"/>
      <c r="P29" s="148"/>
      <c r="Q29" s="56" t="s">
        <v>183</v>
      </c>
      <c r="R29" s="679" t="s">
        <v>33</v>
      </c>
      <c r="S29" s="721"/>
      <c r="T29" s="721"/>
      <c r="U29" s="722"/>
      <c r="V29" s="53"/>
      <c r="W29" s="72"/>
      <c r="X29" s="726" t="s">
        <v>315</v>
      </c>
      <c r="Y29" s="727"/>
      <c r="Z29" s="670">
        <v>32.6</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356.6</v>
      </c>
      <c r="G30" s="674"/>
      <c r="H30" s="214" t="s">
        <v>198</v>
      </c>
      <c r="L30" s="682"/>
      <c r="O30" s="61"/>
      <c r="Q30" s="684">
        <f>+ROUND(Z28,1)+ROUND(Z29,1)+ROUND(Z30,1)</f>
        <v>336.40000000000003</v>
      </c>
      <c r="R30" s="718"/>
      <c r="S30" s="718"/>
      <c r="T30" s="718"/>
      <c r="U30" s="49" t="s">
        <v>16</v>
      </c>
      <c r="X30" s="726" t="s">
        <v>186</v>
      </c>
      <c r="Y30" s="727"/>
      <c r="Z30" s="670"/>
      <c r="AA30" s="671"/>
      <c r="AB30" s="671"/>
      <c r="AC30" s="671"/>
      <c r="AD30" s="671"/>
      <c r="AE30" s="49" t="s">
        <v>13</v>
      </c>
      <c r="AK30" s="655">
        <v>303.10000000000002</v>
      </c>
      <c r="AL30" s="656"/>
      <c r="AM30" s="656"/>
      <c r="AN30" s="656"/>
      <c r="AO30" s="57" t="s">
        <v>13</v>
      </c>
      <c r="AR30" s="667"/>
      <c r="AS30" s="664"/>
      <c r="AT30" s="664"/>
      <c r="AU30" s="665"/>
    </row>
    <row r="31" spans="2:48" ht="27" customHeight="1" thickTop="1" thickBot="1" x14ac:dyDescent="0.2">
      <c r="B31" s="690" t="s">
        <v>375</v>
      </c>
      <c r="C31" s="679"/>
      <c r="D31" s="679"/>
      <c r="E31" s="680"/>
      <c r="F31" s="673">
        <v>357.4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109.7</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戸田建設株式会社　横浜支店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234.6</v>
      </c>
      <c r="I9" s="377">
        <f>IF(OR(ｳ.廃油!F24&gt;0,ｳ.廃油!F24&lt;0),ｳ.廃油!F24,IF(I$19&gt;0,"0",0))</f>
        <v>279.5</v>
      </c>
      <c r="J9" s="377">
        <f>IF(OR(ｴ.廃酸!$F24&gt;0,ｴ.廃酸!$F24&lt;0),ｴ.廃酸!F24,IF(J$19&gt;0,"0",0))</f>
        <v>0</v>
      </c>
      <c r="K9" s="377">
        <f>IF(OR(ｵ.廃ｱﾙｶﾘ!$F24&gt;0,ｵ.廃ｱﾙｶﾘ!$F24&lt;0),ｵ.廃ｱﾙｶﾘ!F24,IF(K$19&gt;0,"0",0))</f>
        <v>3.6</v>
      </c>
      <c r="L9" s="377">
        <f>IF(OR(ｶ.廃ﾌﾟﾗ類!F24&gt;0,ｶ.廃ﾌﾟﾗ類!F24&lt;0),ｶ.廃ﾌﾟﾗ類!F24,IF(L$19&gt;0,"0",0))</f>
        <v>97.1</v>
      </c>
      <c r="M9" s="377">
        <f>IF(OR(ｷ.紙くず!F24&gt;0,ｷ.紙くず!F24&lt;0),ｷ.紙くず!F24,IF(M$19&gt;0,"0",0))</f>
        <v>12.8</v>
      </c>
      <c r="N9" s="377">
        <f>IF(OR(ｸ.木くず!F24&gt;0,ｸ.木くず!F24&lt;0),ｸ.木くず!F24,IF(N$19&gt;0,"0",0))</f>
        <v>117.8</v>
      </c>
      <c r="O9" s="377">
        <f>IF(OR(ｹ.繊維くず!F24&gt;0,ｹ.繊維くず!F24&lt;0),ｹ.繊維くず!F24,IF(O$19&gt;0,"0",0))</f>
        <v>1.3</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2.7</v>
      </c>
      <c r="T9" s="377">
        <f>IF(OR(ｾ.ｶﾞﾗｽ･ｺﾝｸﾘ･陶磁器くず!F24&gt;0,ｾ.ｶﾞﾗｽ･ｺﾝｸﾘ･陶磁器くず!F24&lt;0),ｾ.ｶﾞﾗｽ･ｺﾝｸﾘ･陶磁器くず!F24,IF(T$19&gt;0,"0",0))</f>
        <v>979.6</v>
      </c>
      <c r="U9" s="377">
        <f>IF(OR(ｿ.鉱さい!F24&gt;0,ｿ.鉱さい!F24&lt;0),ｿ.鉱さい!F24,IF(U$19&gt;0,"0",0))</f>
        <v>0</v>
      </c>
      <c r="V9" s="377">
        <f>IF(OR(ﾀ.がれき類!F24&gt;0,ﾀ.がれき類!F24&lt;0),ﾀ.がれき類!F24,IF(V$19&gt;0,"0",0))</f>
        <v>2487.8000000000002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524.79999999999995</v>
      </c>
      <c r="AA9" s="379">
        <f>IF(SUM(G9:Z9)&gt;0,SUM(G9:Z9),IF(AA$19&gt;0,"0",0))</f>
        <v>4741.6000000000004</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t="str">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t="str">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t="str">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t="str">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234.6</v>
      </c>
      <c r="I14" s="383">
        <f>IF(OR(ｳ.廃油!F29&gt;0,ｳ.廃油!F29&lt;0),ｳ.廃油!F29,IF(I$19&gt;0,"0",0))</f>
        <v>279.5</v>
      </c>
      <c r="J14" s="383">
        <f>IF(OR(ｴ.廃酸!$F29&gt;0,ｴ.廃酸!$F29&lt;0),ｴ.廃酸!F29,IF(J$19&gt;0,"0",0))</f>
        <v>0</v>
      </c>
      <c r="K14" s="383">
        <f>IF(OR(ｵ.廃ｱﾙｶﾘ!$F29&gt;0,ｵ.廃ｱﾙｶﾘ!$F29&lt;0),ｵ.廃ｱﾙｶﾘ!F29,IF(K$19&gt;0,"0",0))</f>
        <v>3.6</v>
      </c>
      <c r="L14" s="383">
        <f>IF(OR(ｶ.廃ﾌﾟﾗ類!F29&gt;0,ｶ.廃ﾌﾟﾗ類!F29&lt;0),ｶ.廃ﾌﾟﾗ類!F29,IF(L$19&gt;0,"0",0))</f>
        <v>97.1</v>
      </c>
      <c r="M14" s="383">
        <f>IF(OR(ｷ.紙くず!F29&gt;0,ｷ.紙くず!F29&lt;0),ｷ.紙くず!F29,IF(M$19&gt;0,"0",0))</f>
        <v>12.8</v>
      </c>
      <c r="N14" s="383">
        <f>IF(OR(ｸ.木くず!F29&gt;0,ｸ.木くず!F29&lt;0),ｸ.木くず!F29,IF(N$19&gt;0,"0",0))</f>
        <v>117.8</v>
      </c>
      <c r="O14" s="383">
        <f>IF(OR(ｹ.繊維くず!F29&gt;0,ｹ.繊維くず!F29&lt;0),ｹ.繊維くず!F29,IF(O$19&gt;0,"0",0))</f>
        <v>1.3</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2.7</v>
      </c>
      <c r="T14" s="383">
        <f>IF(OR(ｾ.ｶﾞﾗｽ･ｺﾝｸﾘ･陶磁器くず!F29&gt;0,ｾ.ｶﾞﾗｽ･ｺﾝｸﾘ･陶磁器くず!F29&lt;0),ｾ.ｶﾞﾗｽ･ｺﾝｸﾘ･陶磁器くず!F29,IF(T$19&gt;0,"0",0))</f>
        <v>979.6</v>
      </c>
      <c r="U14" s="383">
        <f>IF(OR(ｿ.鉱さい!F29&gt;0,ｿ.鉱さい!F29&lt;0),ｿ.鉱さい!F29,IF(U$19&gt;0,"0",0))</f>
        <v>0</v>
      </c>
      <c r="V14" s="383">
        <f>IF(OR(ﾀ.がれき類!F29&gt;0,ﾀ.がれき類!F29&lt;0),ﾀ.がれき類!F29,IF(V$19&gt;0,"0",0))</f>
        <v>2487.8000000000002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524.79999999999995</v>
      </c>
      <c r="AA14" s="385">
        <f t="shared" si="0"/>
        <v>4741.6000000000004</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279.5</v>
      </c>
      <c r="J15" s="383">
        <f>IF(OR(ｴ.廃酸!$F30&gt;0,ｴ.廃酸!$F30&lt;0),ｴ.廃酸!F30,IF(J$19&gt;0,"0",0))</f>
        <v>0</v>
      </c>
      <c r="K15" s="383">
        <f>IF(OR(ｵ.廃ｱﾙｶﾘ!$F30&gt;0,ｵ.廃ｱﾙｶﾘ!$F30&lt;0),ｵ.廃ｱﾙｶﾘ!F30,IF(K$19&gt;0,"0",0))</f>
        <v>3.6</v>
      </c>
      <c r="L15" s="383">
        <f>IF(OR(ｶ.廃ﾌﾟﾗ類!F30&gt;0,ｶ.廃ﾌﾟﾗ類!F30&lt;0),ｶ.廃ﾌﾟﾗ類!F30,IF(L$19&gt;0,"0",0))</f>
        <v>97.1</v>
      </c>
      <c r="M15" s="383">
        <f>IF(OR(ｷ.紙くず!F30&gt;0,ｷ.紙くず!F30&lt;0),ｷ.紙くず!F30,IF(M$19&gt;0,"0",0))</f>
        <v>12.8</v>
      </c>
      <c r="N15" s="383">
        <f>IF(OR(ｸ.木くず!F30&gt;0,ｸ.木くず!F30&lt;0),ｸ.木くず!F30,IF(N$19&gt;0,"0",0))</f>
        <v>98.7</v>
      </c>
      <c r="O15" s="383">
        <f>IF(OR(ｹ.繊維くず!F30&gt;0,ｹ.繊維くず!F30&lt;0),ｹ.繊維くず!F30,IF(O$19&gt;0,"0",0))</f>
        <v>1.3</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2.7</v>
      </c>
      <c r="T15" s="383">
        <f>IF(OR(ｾ.ｶﾞﾗｽ･ｺﾝｸﾘ･陶磁器くず!F30&gt;0,ｾ.ｶﾞﾗｽ･ｺﾝｸﾘ･陶磁器くず!F30&lt;0),ｾ.ｶﾞﾗｽ･ｺﾝｸﾘ･陶磁器くず!F30,IF(T$19&gt;0,"0",0))</f>
        <v>800.2</v>
      </c>
      <c r="U15" s="383">
        <f>IF(OR(ｿ.鉱さい!F30&gt;0,ｿ.鉱さい!F30&lt;0),ｿ.鉱さい!F30,IF(U$19&gt;0,"0",0))</f>
        <v>0</v>
      </c>
      <c r="V15" s="383">
        <f>IF(OR(ﾀ.がれき類!F30&gt;0,ﾀ.がれき類!F30&lt;0),ﾀ.がれき類!F30,IF(V$19&gt;0,"0",0))</f>
        <v>1278.7</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356.6</v>
      </c>
      <c r="AA15" s="385">
        <f t="shared" si="0"/>
        <v>2931.2000000000003</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234.6</v>
      </c>
      <c r="I16" s="383">
        <f>IF(OR(ｳ.廃油!F31&gt;0,ｳ.廃油!F31&lt;0),ｳ.廃油!F31,IF(I$19&gt;0,"0",0))</f>
        <v>279.39999999999998</v>
      </c>
      <c r="J16" s="383">
        <f>IF(OR(ｴ.廃酸!$F31&gt;0,ｴ.廃酸!$F31&lt;0),ｴ.廃酸!F31,IF(J$19&gt;0,"0",0))</f>
        <v>0</v>
      </c>
      <c r="K16" s="383">
        <f>IF(OR(ｵ.廃ｱﾙｶﾘ!$F31&gt;0,ｵ.廃ｱﾙｶﾘ!$F31&lt;0),ｵ.廃ｱﾙｶﾘ!F31,IF(K$19&gt;0,"0",0))</f>
        <v>3.6</v>
      </c>
      <c r="L16" s="383">
        <f>IF(OR(ｶ.廃ﾌﾟﾗ類!F31&gt;0,ｶ.廃ﾌﾟﾗ類!F31&lt;0),ｶ.廃ﾌﾟﾗ類!F31,IF(L$19&gt;0,"0",0))</f>
        <v>97.1</v>
      </c>
      <c r="M16" s="383">
        <f>IF(OR(ｷ.紙くず!F31&gt;0,ｷ.紙くず!F31&lt;0),ｷ.紙くず!F31,IF(M$19&gt;0,"0",0))</f>
        <v>12.8</v>
      </c>
      <c r="N16" s="383">
        <f>IF(OR(ｸ.木くず!F31&gt;0,ｸ.木くず!F31&lt;0),ｸ.木くず!F31,IF(N$19&gt;0,"0",0))</f>
        <v>117.8</v>
      </c>
      <c r="O16" s="383">
        <f>IF(OR(ｹ.繊維くず!F31&gt;0,ｹ.繊維くず!F31&lt;0),ｹ.繊維くず!F31,IF(O$19&gt;0,"0",0))</f>
        <v>1.3</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2.7</v>
      </c>
      <c r="T16" s="383">
        <f>IF(OR(ｾ.ｶﾞﾗｽ･ｺﾝｸﾘ･陶磁器くず!F31&gt;0,ｾ.ｶﾞﾗｽ･ｺﾝｸﾘ･陶磁器くず!F31&lt;0),ｾ.ｶﾞﾗｽ･ｺﾝｸﾘ･陶磁器くず!F31,IF(T$19&gt;0,"0",0))</f>
        <v>974.2</v>
      </c>
      <c r="U16" s="383">
        <f>IF(OR(ｿ.鉱さい!F31&gt;0,ｿ.鉱さい!F31&lt;0),ｿ.鉱さい!F31,IF(U$19&gt;0,"0",0))</f>
        <v>0</v>
      </c>
      <c r="V16" s="383">
        <f>IF(OR(ﾀ.がれき類!F31&gt;0,ﾀ.がれき類!F31&lt;0),ﾀ.がれき類!F31,IF(V$19&gt;0,"0",0))</f>
        <v>2045.8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357.4</v>
      </c>
      <c r="AA16" s="385">
        <f t="shared" si="0"/>
        <v>4126.7</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t="str">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t="str">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199.4</v>
      </c>
      <c r="I19" s="389">
        <f t="shared" si="1"/>
        <v>237.6</v>
      </c>
      <c r="J19" s="389">
        <f t="shared" si="1"/>
        <v>0</v>
      </c>
      <c r="K19" s="389">
        <f t="shared" si="1"/>
        <v>3.1</v>
      </c>
      <c r="L19" s="389">
        <f t="shared" si="1"/>
        <v>82.5</v>
      </c>
      <c r="M19" s="389">
        <f t="shared" si="1"/>
        <v>10.9</v>
      </c>
      <c r="N19" s="389">
        <f t="shared" si="1"/>
        <v>100.1</v>
      </c>
      <c r="O19" s="389">
        <f t="shared" si="1"/>
        <v>1.1000000000000001</v>
      </c>
      <c r="P19" s="389">
        <f t="shared" si="1"/>
        <v>0</v>
      </c>
      <c r="Q19" s="389">
        <f t="shared" si="1"/>
        <v>0</v>
      </c>
      <c r="R19" s="389">
        <f t="shared" si="1"/>
        <v>0</v>
      </c>
      <c r="S19" s="389">
        <f t="shared" si="1"/>
        <v>2.2999999999999998</v>
      </c>
      <c r="T19" s="389">
        <f t="shared" si="1"/>
        <v>832.7</v>
      </c>
      <c r="U19" s="389">
        <f t="shared" si="1"/>
        <v>0</v>
      </c>
      <c r="V19" s="389">
        <f t="shared" si="1"/>
        <v>2114.6</v>
      </c>
      <c r="W19" s="389">
        <f t="shared" si="1"/>
        <v>0</v>
      </c>
      <c r="X19" s="389">
        <f t="shared" si="1"/>
        <v>0</v>
      </c>
      <c r="Y19" s="389">
        <f t="shared" si="1"/>
        <v>0</v>
      </c>
      <c r="Z19" s="390">
        <f t="shared" si="1"/>
        <v>446.1</v>
      </c>
      <c r="AA19" s="391">
        <f t="shared" ref="AA19:AA25" si="2">SUM(G19:Z19)</f>
        <v>4030.4</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199.4</v>
      </c>
      <c r="I37" s="424">
        <f t="shared" si="8"/>
        <v>237.6</v>
      </c>
      <c r="J37" s="424">
        <f t="shared" si="8"/>
        <v>0</v>
      </c>
      <c r="K37" s="424">
        <f t="shared" si="8"/>
        <v>3.1</v>
      </c>
      <c r="L37" s="424">
        <f t="shared" si="8"/>
        <v>82.5</v>
      </c>
      <c r="M37" s="424">
        <f t="shared" si="8"/>
        <v>10.9</v>
      </c>
      <c r="N37" s="424">
        <f t="shared" si="8"/>
        <v>100.1</v>
      </c>
      <c r="O37" s="424">
        <f t="shared" si="8"/>
        <v>1.1000000000000001</v>
      </c>
      <c r="P37" s="424">
        <f t="shared" si="8"/>
        <v>0</v>
      </c>
      <c r="Q37" s="424">
        <f t="shared" si="8"/>
        <v>0</v>
      </c>
      <c r="R37" s="424">
        <f t="shared" si="8"/>
        <v>0</v>
      </c>
      <c r="S37" s="424">
        <f t="shared" si="8"/>
        <v>2.2999999999999998</v>
      </c>
      <c r="T37" s="424">
        <f t="shared" si="8"/>
        <v>832.7</v>
      </c>
      <c r="U37" s="424">
        <f t="shared" si="8"/>
        <v>0</v>
      </c>
      <c r="V37" s="424">
        <f t="shared" si="8"/>
        <v>2114.6</v>
      </c>
      <c r="W37" s="424">
        <f t="shared" si="8"/>
        <v>0</v>
      </c>
      <c r="X37" s="424">
        <f t="shared" si="8"/>
        <v>0</v>
      </c>
      <c r="Y37" s="424">
        <f t="shared" si="8"/>
        <v>0</v>
      </c>
      <c r="Z37" s="425">
        <f t="shared" si="8"/>
        <v>446.1</v>
      </c>
      <c r="AA37" s="426">
        <f t="shared" si="4"/>
        <v>4030.4</v>
      </c>
    </row>
    <row r="38" spans="2:27" ht="24" customHeight="1" x14ac:dyDescent="0.15">
      <c r="B38" s="170"/>
      <c r="C38" s="809"/>
      <c r="D38" s="227"/>
      <c r="E38" s="225" t="s">
        <v>319</v>
      </c>
      <c r="F38" s="443"/>
      <c r="G38" s="415">
        <f t="shared" ref="G38:Z38" si="9">SUM(G39:G41)</f>
        <v>0</v>
      </c>
      <c r="H38" s="415">
        <f t="shared" si="9"/>
        <v>199.4</v>
      </c>
      <c r="I38" s="415">
        <f t="shared" si="9"/>
        <v>237.5</v>
      </c>
      <c r="J38" s="415">
        <f t="shared" si="9"/>
        <v>0</v>
      </c>
      <c r="K38" s="415">
        <f t="shared" si="9"/>
        <v>3.1</v>
      </c>
      <c r="L38" s="415">
        <f t="shared" si="9"/>
        <v>82.5</v>
      </c>
      <c r="M38" s="415">
        <f t="shared" si="9"/>
        <v>10.9</v>
      </c>
      <c r="N38" s="415">
        <f t="shared" si="9"/>
        <v>100.1</v>
      </c>
      <c r="O38" s="415">
        <f t="shared" si="9"/>
        <v>1.1000000000000001</v>
      </c>
      <c r="P38" s="415">
        <f t="shared" si="9"/>
        <v>0</v>
      </c>
      <c r="Q38" s="415">
        <f t="shared" si="9"/>
        <v>0</v>
      </c>
      <c r="R38" s="415">
        <f t="shared" si="9"/>
        <v>0</v>
      </c>
      <c r="S38" s="415">
        <f t="shared" si="9"/>
        <v>2.2999999999999998</v>
      </c>
      <c r="T38" s="415">
        <f t="shared" si="9"/>
        <v>828.1</v>
      </c>
      <c r="U38" s="415">
        <f t="shared" si="9"/>
        <v>0</v>
      </c>
      <c r="V38" s="415">
        <f t="shared" si="9"/>
        <v>2114.6</v>
      </c>
      <c r="W38" s="415">
        <f t="shared" si="9"/>
        <v>0</v>
      </c>
      <c r="X38" s="415">
        <f t="shared" si="9"/>
        <v>0</v>
      </c>
      <c r="Y38" s="415">
        <f t="shared" si="9"/>
        <v>0</v>
      </c>
      <c r="Z38" s="416">
        <f t="shared" si="9"/>
        <v>336.40000000000003</v>
      </c>
      <c r="AA38" s="417">
        <f t="shared" si="4"/>
        <v>3916</v>
      </c>
    </row>
    <row r="39" spans="2:27" ht="24" customHeight="1" x14ac:dyDescent="0.15">
      <c r="B39" s="170"/>
      <c r="C39" s="809"/>
      <c r="D39" s="228"/>
      <c r="E39" s="223"/>
      <c r="F39" s="221" t="s">
        <v>233</v>
      </c>
      <c r="G39" s="418">
        <f>+ｱ.燃え殻!$Z$28</f>
        <v>0</v>
      </c>
      <c r="H39" s="418">
        <f>+ｲ.汚泥!$Z$28</f>
        <v>199.4</v>
      </c>
      <c r="I39" s="418">
        <f>+ｳ.廃油!$Z$28</f>
        <v>237.5</v>
      </c>
      <c r="J39" s="418">
        <f>+ｴ.廃酸!$Z$28</f>
        <v>0</v>
      </c>
      <c r="K39" s="418">
        <f>+ｵ.廃ｱﾙｶﾘ!$Z$28</f>
        <v>3.1</v>
      </c>
      <c r="L39" s="418">
        <f>+ｶ.廃ﾌﾟﾗ類!$Z$28</f>
        <v>82.5</v>
      </c>
      <c r="M39" s="418">
        <f>+ｷ.紙くず!$Z$28</f>
        <v>10.9</v>
      </c>
      <c r="N39" s="418">
        <f>+ｸ.木くず!$Z$28</f>
        <v>100.1</v>
      </c>
      <c r="O39" s="418">
        <f>+ｹ.繊維くず!$Z$28</f>
        <v>1.1000000000000001</v>
      </c>
      <c r="P39" s="418">
        <f>+ｺ.動植物性残さ!$Z$28</f>
        <v>0</v>
      </c>
      <c r="Q39" s="418">
        <f>+ｻ.動物系固形不要物!$Z$28</f>
        <v>0</v>
      </c>
      <c r="R39" s="418">
        <f>+ｼ.ｺﾞﾑくず!$Z$28</f>
        <v>0</v>
      </c>
      <c r="S39" s="418">
        <f>+ｽ.金属くず!$Z$28</f>
        <v>2.2999999999999998</v>
      </c>
      <c r="T39" s="418">
        <f>+ｾ.ｶﾞﾗｽ･ｺﾝｸﾘ･陶磁器くず!$Z$28</f>
        <v>828.1</v>
      </c>
      <c r="U39" s="418">
        <f>+ｿ.鉱さい!$Z$28</f>
        <v>0</v>
      </c>
      <c r="V39" s="418">
        <f>+ﾀ.がれき類!$Z$28</f>
        <v>1738.9</v>
      </c>
      <c r="W39" s="418">
        <f>+ﾁ.動物のふん尿!$Z$28</f>
        <v>0</v>
      </c>
      <c r="X39" s="418">
        <f>+ﾂ.動物の死体!$Z$28</f>
        <v>0</v>
      </c>
      <c r="Y39" s="418">
        <f>+ﾃ.ばいじん!$Z$28</f>
        <v>0</v>
      </c>
      <c r="Z39" s="419">
        <f>+ﾄ.混合廃棄物その他!$Z$28</f>
        <v>303.8</v>
      </c>
      <c r="AA39" s="420">
        <f t="shared" si="4"/>
        <v>3507.7000000000003</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375.7</v>
      </c>
      <c r="W40" s="418">
        <f>+ﾁ.動物のふん尿!$Z$29</f>
        <v>0</v>
      </c>
      <c r="X40" s="418">
        <f>+ﾂ.動物の死体!$Z$29</f>
        <v>0</v>
      </c>
      <c r="Y40" s="418">
        <f>+ﾃ.ばいじん!$Z$29</f>
        <v>0</v>
      </c>
      <c r="Z40" s="419">
        <f>+ﾄ.混合廃棄物その他!$Z$29</f>
        <v>32.6</v>
      </c>
      <c r="AA40" s="420">
        <f t="shared" si="4"/>
        <v>408.3</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0.1</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4.5999999999999996</v>
      </c>
      <c r="U42" s="421">
        <f>+ｿ.鉱さい!$Q$33</f>
        <v>0</v>
      </c>
      <c r="V42" s="421">
        <f>+ﾀ.がれき類!$Q$33</f>
        <v>0</v>
      </c>
      <c r="W42" s="421">
        <f>+ﾁ.動物のふん尿!$Q$33</f>
        <v>0</v>
      </c>
      <c r="X42" s="421">
        <f>+ﾂ.動物の死体!$Q$33</f>
        <v>0</v>
      </c>
      <c r="Y42" s="421">
        <f>+ﾃ.ばいじん!$Q$33</f>
        <v>0</v>
      </c>
      <c r="Z42" s="422">
        <f>+ﾄ.混合廃棄物その他!$Q$33</f>
        <v>109.7</v>
      </c>
      <c r="AA42" s="423">
        <f>SUM(G42:Z42)</f>
        <v>114.4</v>
      </c>
    </row>
    <row r="43" spans="2:27" ht="24" customHeight="1" x14ac:dyDescent="0.15">
      <c r="B43" s="170"/>
      <c r="C43" s="128" t="s">
        <v>235</v>
      </c>
      <c r="D43" s="789" t="s">
        <v>349</v>
      </c>
      <c r="E43" s="789"/>
      <c r="F43" s="790"/>
      <c r="G43" s="427">
        <f>+ｱ.燃え殻!$AK$27</f>
        <v>0</v>
      </c>
      <c r="H43" s="427">
        <f>+ｲ.汚泥!$AK$27</f>
        <v>199.4</v>
      </c>
      <c r="I43" s="427">
        <f>+ｳ.廃油!$AK$27</f>
        <v>237.6</v>
      </c>
      <c r="J43" s="427">
        <f>+ｴ.廃酸!$AK$27</f>
        <v>0</v>
      </c>
      <c r="K43" s="427">
        <f>+ｵ.廃ｱﾙｶﾘ!$AK$27</f>
        <v>3.1</v>
      </c>
      <c r="L43" s="427">
        <f>+ｶ.廃ﾌﾟﾗ類!$AK$27</f>
        <v>82.5</v>
      </c>
      <c r="M43" s="427">
        <f>+ｷ.紙くず!$AK$27</f>
        <v>10.9</v>
      </c>
      <c r="N43" s="427">
        <f>+ｸ.木くず!$AK$27</f>
        <v>100.1</v>
      </c>
      <c r="O43" s="427">
        <f>+ｹ.繊維くず!$AK$27</f>
        <v>1.1000000000000001</v>
      </c>
      <c r="P43" s="427">
        <f>+ｺ.動植物性残さ!$AK$27</f>
        <v>0</v>
      </c>
      <c r="Q43" s="427">
        <f>+ｻ.動物系固形不要物!$AK$27</f>
        <v>0</v>
      </c>
      <c r="R43" s="427">
        <f>+ｼ.ｺﾞﾑくず!$AK$27</f>
        <v>0</v>
      </c>
      <c r="S43" s="427">
        <f>+ｽ.金属くず!$AK$27</f>
        <v>2.2999999999999998</v>
      </c>
      <c r="T43" s="427">
        <f>+ｾ.ｶﾞﾗｽ･ｺﾝｸﾘ･陶磁器くず!$AK$27</f>
        <v>832.7</v>
      </c>
      <c r="U43" s="427">
        <f>+ｿ.鉱さい!$AK$27</f>
        <v>0</v>
      </c>
      <c r="V43" s="427">
        <f>+ﾀ.がれき類!$AK$27</f>
        <v>2114.6</v>
      </c>
      <c r="W43" s="427">
        <f>+ﾁ.動物のふん尿!$AK$27</f>
        <v>0</v>
      </c>
      <c r="X43" s="427">
        <f>+ﾂ.動物の死体!$AK$27</f>
        <v>0</v>
      </c>
      <c r="Y43" s="427">
        <f>+ﾃ.ばいじん!$AK$27</f>
        <v>0</v>
      </c>
      <c r="Z43" s="428">
        <f>+ﾄ.混合廃棄物その他!$AK$27</f>
        <v>446.1</v>
      </c>
      <c r="AA43" s="429">
        <f t="shared" si="4"/>
        <v>4030.4</v>
      </c>
    </row>
    <row r="44" spans="2:27" ht="24" customHeight="1" x14ac:dyDescent="0.15">
      <c r="B44" s="170"/>
      <c r="C44" s="177"/>
      <c r="D44" s="175" t="s">
        <v>188</v>
      </c>
      <c r="E44" s="806" t="s">
        <v>236</v>
      </c>
      <c r="F44" s="807"/>
      <c r="G44" s="430">
        <f>+ｱ.燃え殻!$AK$30</f>
        <v>0</v>
      </c>
      <c r="H44" s="430">
        <f>+ｲ.汚泥!$AK$30</f>
        <v>0</v>
      </c>
      <c r="I44" s="430">
        <f>+ｳ.廃油!$AK$30</f>
        <v>237.6</v>
      </c>
      <c r="J44" s="430">
        <f>+ｴ.廃酸!$AK$30</f>
        <v>0</v>
      </c>
      <c r="K44" s="430">
        <f>+ｵ.廃ｱﾙｶﾘ!$AK$30</f>
        <v>3.1</v>
      </c>
      <c r="L44" s="430">
        <f>+ｶ.廃ﾌﾟﾗ類!$AK$30</f>
        <v>82.5</v>
      </c>
      <c r="M44" s="430">
        <f>+ｷ.紙くず!$AK$30</f>
        <v>10.9</v>
      </c>
      <c r="N44" s="430">
        <f>+ｸ.木くず!$AK$30</f>
        <v>83.9</v>
      </c>
      <c r="O44" s="430">
        <f>+ｹ.繊維くず!$AK$30</f>
        <v>1.1000000000000001</v>
      </c>
      <c r="P44" s="430">
        <f>+ｺ.動植物性残さ!$AK$30</f>
        <v>0</v>
      </c>
      <c r="Q44" s="430">
        <f>+ｻ.動物系固形不要物!$AK$30</f>
        <v>0</v>
      </c>
      <c r="R44" s="430">
        <f>+ｼ.ｺﾞﾑくず!$AK$30</f>
        <v>0</v>
      </c>
      <c r="S44" s="430">
        <f>+ｽ.金属くず!$AK$30</f>
        <v>2.2999999999999998</v>
      </c>
      <c r="T44" s="430">
        <f>+ｾ.ｶﾞﾗｽ･ｺﾝｸﾘ･陶磁器くず!$AK$30</f>
        <v>680.2</v>
      </c>
      <c r="U44" s="430">
        <f>+ｿ.鉱さい!$AK$30</f>
        <v>0</v>
      </c>
      <c r="V44" s="430">
        <f>+ﾀ.がれき類!$AK$30</f>
        <v>1086.9000000000001</v>
      </c>
      <c r="W44" s="430">
        <f>+ﾁ.動物のふん尿!$AK$30</f>
        <v>0</v>
      </c>
      <c r="X44" s="430">
        <f>+ﾂ.動物の死体!$AK$30</f>
        <v>0</v>
      </c>
      <c r="Y44" s="430">
        <f>+ﾃ.ばいじん!$AK$30</f>
        <v>0</v>
      </c>
      <c r="Z44" s="431">
        <f>+ﾄ.混合廃棄物その他!$AK$30</f>
        <v>303.10000000000002</v>
      </c>
      <c r="AA44" s="432">
        <f t="shared" si="4"/>
        <v>2491.6</v>
      </c>
    </row>
    <row r="45" spans="2:27" ht="24" customHeight="1" x14ac:dyDescent="0.15">
      <c r="B45" s="170"/>
      <c r="C45" s="177"/>
      <c r="D45" s="442" t="s">
        <v>190</v>
      </c>
      <c r="E45" s="799" t="s">
        <v>237</v>
      </c>
      <c r="F45" s="800"/>
      <c r="G45" s="433">
        <f>+ｱ.燃え殻!$AR$24</f>
        <v>0</v>
      </c>
      <c r="H45" s="433">
        <f>+ｲ.汚泥!$AR$24</f>
        <v>199.4</v>
      </c>
      <c r="I45" s="433">
        <f>+ｳ.廃油!$AR$24</f>
        <v>237.5</v>
      </c>
      <c r="J45" s="433">
        <f>+ｴ.廃酸!$AR$24</f>
        <v>0</v>
      </c>
      <c r="K45" s="433">
        <f>+ｵ.廃ｱﾙｶﾘ!$AR$24</f>
        <v>3.1</v>
      </c>
      <c r="L45" s="433">
        <f>+ｶ.廃ﾌﾟﾗ類!$AR$24</f>
        <v>82.5</v>
      </c>
      <c r="M45" s="433">
        <f>+ｷ.紙くず!$AR$24</f>
        <v>10.9</v>
      </c>
      <c r="N45" s="433">
        <f>+ｸ.木くず!$AR$24</f>
        <v>100.1</v>
      </c>
      <c r="O45" s="433">
        <f>+ｹ.繊維くず!$AR$24</f>
        <v>1.1000000000000001</v>
      </c>
      <c r="P45" s="433">
        <f>+ｺ.動植物性残さ!$AR$24</f>
        <v>0</v>
      </c>
      <c r="Q45" s="433">
        <f>+ｻ.動物系固形不要物!$AR$24</f>
        <v>0</v>
      </c>
      <c r="R45" s="433">
        <f>+ｼ.ｺﾞﾑくず!$AR$24</f>
        <v>0</v>
      </c>
      <c r="S45" s="433">
        <f>+ｽ.金属くず!$AR$24</f>
        <v>2.2999999999999998</v>
      </c>
      <c r="T45" s="433">
        <f>+ｾ.ｶﾞﾗｽ･ｺﾝｸﾘ･陶磁器くず!$AR$24</f>
        <v>828.1</v>
      </c>
      <c r="U45" s="433">
        <f>+ｿ.鉱さい!$AR$24</f>
        <v>0</v>
      </c>
      <c r="V45" s="433">
        <f>+ﾀ.がれき類!$AR$24</f>
        <v>1738.9</v>
      </c>
      <c r="W45" s="433">
        <f>+ﾁ.動物のふん尿!$AR$24</f>
        <v>0</v>
      </c>
      <c r="X45" s="433">
        <f>+ﾂ.動物の死体!$AR$24</f>
        <v>0</v>
      </c>
      <c r="Y45" s="433">
        <f>+ﾃ.ばいじん!$AR$24</f>
        <v>0</v>
      </c>
      <c r="Z45" s="434">
        <f>+ﾄ.混合廃棄物その他!$AR$24</f>
        <v>303.8</v>
      </c>
      <c r="AA45" s="435">
        <f t="shared" si="4"/>
        <v>3507.7000000000003</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434</v>
      </c>
      <c r="I55" s="480">
        <f t="shared" si="10"/>
        <v>517.1</v>
      </c>
      <c r="J55" s="480">
        <f t="shared" si="10"/>
        <v>0</v>
      </c>
      <c r="K55" s="480">
        <f t="shared" si="10"/>
        <v>6.7</v>
      </c>
      <c r="L55" s="480">
        <f t="shared" si="10"/>
        <v>179.6</v>
      </c>
      <c r="M55" s="480">
        <f t="shared" si="10"/>
        <v>23.700000000000003</v>
      </c>
      <c r="N55" s="480">
        <f t="shared" si="10"/>
        <v>217.89999999999998</v>
      </c>
      <c r="O55" s="480">
        <f t="shared" si="10"/>
        <v>2.4000000000000004</v>
      </c>
      <c r="P55" s="480">
        <f t="shared" si="10"/>
        <v>0</v>
      </c>
      <c r="Q55" s="480">
        <f t="shared" si="10"/>
        <v>0</v>
      </c>
      <c r="R55" s="480">
        <f t="shared" si="10"/>
        <v>0</v>
      </c>
      <c r="S55" s="480">
        <f t="shared" si="10"/>
        <v>5</v>
      </c>
      <c r="T55" s="480">
        <f t="shared" si="10"/>
        <v>1812.3000000000002</v>
      </c>
      <c r="U55" s="480">
        <f t="shared" si="10"/>
        <v>0</v>
      </c>
      <c r="V55" s="480">
        <f t="shared" si="10"/>
        <v>4602.3999999999996</v>
      </c>
      <c r="W55" s="480">
        <f t="shared" si="10"/>
        <v>0</v>
      </c>
      <c r="X55" s="480">
        <f t="shared" si="10"/>
        <v>0</v>
      </c>
      <c r="Y55" s="480">
        <f t="shared" si="10"/>
        <v>0</v>
      </c>
      <c r="Z55" s="480">
        <f t="shared" si="10"/>
        <v>970.9</v>
      </c>
      <c r="AA55" s="481">
        <f>+AA9+AA19+AA20</f>
        <v>8772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令和6年5月28日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神奈川県横浜市西区みなとみらい４－４－２　</v>
      </c>
      <c r="M16" s="884"/>
      <c r="N16" s="884"/>
      <c r="O16" s="884"/>
      <c r="P16" s="884"/>
      <c r="Q16" s="884"/>
      <c r="R16" s="884"/>
      <c r="S16" s="884"/>
      <c r="T16" s="884"/>
      <c r="U16" s="282"/>
    </row>
    <row r="17" spans="1:21" ht="26.25" customHeight="1" x14ac:dyDescent="0.15">
      <c r="C17" s="86"/>
      <c r="I17" s="25"/>
      <c r="J17" s="25" t="s">
        <v>7</v>
      </c>
      <c r="K17" s="25"/>
      <c r="L17" s="884" t="str">
        <f>+表紙!L41</f>
        <v>戸田建設株式会社　横浜支店
支店長　縄田　浩</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045-228-8937</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戸田建設株式会社　横浜支店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2191</v>
      </c>
      <c r="Q25" s="891"/>
      <c r="R25" s="891"/>
      <c r="S25" s="891"/>
      <c r="T25" s="891"/>
      <c r="U25" s="892"/>
    </row>
    <row r="26" spans="1:21" ht="26.25" customHeight="1" x14ac:dyDescent="0.15">
      <c r="C26" s="538" t="s">
        <v>11</v>
      </c>
      <c r="D26" s="539"/>
      <c r="E26" s="540"/>
      <c r="F26" s="906" t="str">
        <f>+表紙!F50</f>
        <v>神奈川県横浜市西区みなとみらい4-4-2　</v>
      </c>
      <c r="G26" s="907"/>
      <c r="H26" s="907"/>
      <c r="I26" s="907"/>
      <c r="J26" s="907"/>
      <c r="K26" s="907"/>
      <c r="L26" s="907"/>
      <c r="M26" s="907"/>
      <c r="N26" s="341" t="s">
        <v>172</v>
      </c>
      <c r="O26"/>
      <c r="P26"/>
      <c r="Q26" s="901" t="str">
        <f>IF(+表紙!Q50="","",+表紙!Q50)</f>
        <v>045-228-8937</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建築業（一般建築建設工事事業）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元請完成工事高　全社　　　　　286,071百万円
　　　　　　　　当該事業所　　  20,221百万円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全社　4,592人　当該事業所　195人</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11</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4741.6000000000004</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・型枠パネル等転用回数を検討、余分な資材を持ち込ませない
・工業化工法の検討
・本社主催による研修及びセミナーに参加し、情報収集を行っている。
・外部の講習会及びセミナーに参加し、情報収集を行っている。</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11</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4030.4</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・上記内容を継続して実施する。
・資材搬入の際の梱包材の削減やリターナブル容器による搬入の検討。</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・分別品目については、がれき類、木くず、廃プラスチック、紙くず、
　ダンボール、金属くず、石膏ボード（混合廃棄物）を基本として、
　現場の規模、分別ヤードの状況を考慮して更なる品目を検討している。
・定期的に処分業者による分別指導を実施。
・委託契約前の施設確認の実施。</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・上記内容を継続して実施。</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・外部の講習会及びセミナーに参加し、情報取集している。
・本社主催による研修会において教育を行っている他、都度通達などで
　フォローしている。</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・建設汚泥の再生利用の検討。</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・特に無し。</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・特に無し。</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・特に無し。</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・特に無し。</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4741.6000000000004</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2931.2000000000003</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4126.7</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・委託先の選定に関しては、支店を通して検討、選定している。
・委託契約前の施設確認の実施。
・着工前に副産物処理計画書を作成し、それに基づき実施している。
・スクラップ、ダンボール等は有価売却を行っている。</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4030.4</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2491.6</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3507.7000000000003</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・上記内容を継続して実施。</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2024-09-05T04:49:45Z</dcterms:modified>
</cp:coreProperties>
</file>