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8800" windowHeight="1183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<sst xmlns="http://schemas.openxmlformats.org/spreadsheetml/2006/main" count="3177" uniqueCount="461">
  <si>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</si>
  <si>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</si>
  <si>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</si>
  <si>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</si>
  <si>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</si>
  <si>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</si>
  <si>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</si>
  <si>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</si>
  <si>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</si>
  <si>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</si>
  <si>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</si>
  <si>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</si>
  <si>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</si>
  <si>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</si>
  <si>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</si>
  <si>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</si>
  <si>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</si>
  <si>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</si>
  <si>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</si>
  <si>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</si>
  <si>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</si>
  <si>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</si>
  <si>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</si>
  <si>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</si>
  <si>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</si>
  <si>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</si>
  <si>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</si>
  <si>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</si>
  <si>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</si>
  <si>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</si>
  <si>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</si>
  <si>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</si>
  <si>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</si>
  <si>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</si>
  <si>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</si>
  <si>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</si>
  <si>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</si>
  <si>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</si>
  <si>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</si>
  <si>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</si>
  <si>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</si>
  <si>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</si>
  <si>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</si>
  <si>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</si>
  <si>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</si>
  <si>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</si>
  <si>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</si>
  <si>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</si>
  <si>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</si>
  <si>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</si>
  <si>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</si>
  <si>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</si>
  <si>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</si>
  <si>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</si>
  <si>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</si>
  <si>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</si>
  <si>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</si>
  <si>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</si>
  <si>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</si>
  <si>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</si>
  <si>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</si>
  <si>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</si>
  <si>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</si>
  <si>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</si>
  <si>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</si>
  <si>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</si>
  <si>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</si>
  <si>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</si>
  <si>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</si>
  <si>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</si>
  <si>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</si>
  <si>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</si>
  <si>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</si>
  <si>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</si>
  <si>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</si>
  <si>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</si>
  <si>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</si>
  <si>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</si>
  <si>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</si>
  <si>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</si>
  <si>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</si>
  <si>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</si>
  <si>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</si>
  <si>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</si>
  <si>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</si>
  <si>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</si>
  <si>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</si>
  <si>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</si>
  <si>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</si>
  <si>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</si>
  <si>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</si>
  <si>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</si>
  <si>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</si>
  <si>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</si>
  <si>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</si>
  <si>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</si>
  <si>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</si>
  <si>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</si>
  <si>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</si>
  <si>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</si>
  <si>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</si>
  <si>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</si>
  <si>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</si>
  <si>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</si>
  <si>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</si>
  <si>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</si>
  <si>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</si>
  <si>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</si>
  <si>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</si>
  <si>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</si>
  <si>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</si>
  <si>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</si>
  <si>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</si>
  <si>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</si>
  <si>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</si>
  <si>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</si>
  <si>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</si>
  <si>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</si>
  <si>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</si>
  <si>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</si>
  <si>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</si>
  <si>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</si>
  <si>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</si>
  <si>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</si>
  <si>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</si>
  <si>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</si>
  <si>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</si>
  <si>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</si>
  <si>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</si>
  <si>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</si>
  <si>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</si>
  <si>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</si>
  <si>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</si>
  <si>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</si>
  <si>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</si>
  <si>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</si>
  <si>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</si>
  <si>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</si>
  <si>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</si>
  <si>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</si>
  <si>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</si>
  <si>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</si>
  <si>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</si>
  <si>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</si>
  <si>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</si>
  <si>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</si>
  <si>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</si>
  <si>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</si>
  <si>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</si>
  <si>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</si>
  <si>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</si>
  <si>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</si>
  <si>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</si>
  <si>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</si>
  <si>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</si>
  <si>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</si>
  <si>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</si>
  <si>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</si>
  <si>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</si>
  <si>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</si>
  <si>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</si>
  <si>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</si>
  <si>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</si>
  <si>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</si>
  <si>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</si>
  <si>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</si>
  <si>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</si>
  <si>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</si>
  <si>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</si>
  <si>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</si>
  <si>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</si>
  <si>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</si>
  <si>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</si>
  <si>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</si>
  <si>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</si>
  <si>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</si>
  <si>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</si>
  <si>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</si>
  <si>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</si>
  <si>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</si>
  <si>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</si>
  <si>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</si>
  <si>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</si>
  <si>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</si>
  <si>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</si>
  <si>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</si>
  <si>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</si>
  <si>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</si>
  <si>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</si>
  <si>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</si>
  <si>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</si>
  <si>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</si>
  <si>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</si>
  <si>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</si>
  <si>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</si>
  <si>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</si>
  <si>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</si>
  <si>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</si>
  <si>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</si>
  <si>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</si>
  <si>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</si>
  <si>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</si>
  <si>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</si>
  <si>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</si>
  <si>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</si>
  <si>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</si>
  <si>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</si>
  <si>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</si>
  <si>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</si>
  <si>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</si>
  <si>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</si>
  <si>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</si>
  <si>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</si>
  <si>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</si>
  <si>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</si>
  <si>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</si>
  <si>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</si>
  <si>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</si>
  <si>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</si>
  <si>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</si>
  <si>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</si>
  <si>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</si>
  <si>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</si>
  <si>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</si>
  <si>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</si>
  <si>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</si>
  <si>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</si>
  <si>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</si>
  <si>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</si>
  <si>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</si>
  <si>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</si>
  <si>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</si>
  <si>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</si>
  <si>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</si>
  <si>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</si>
  <si>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</si>
  <si>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</si>
  <si>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</si>
  <si>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</si>
  <si>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</si>
  <si>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</si>
  <si>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</si>
  <si>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</si>
  <si>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</si>
  <si>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</si>
  <si>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</si>
  <si>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</si>
  <si>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</si>
  <si>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</si>
  <si>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</si>
  <si>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</si>
  <si>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</si>
  <si>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</si>
  <si>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</si>
  <si>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</si>
  <si>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</si>
  <si>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</si>
  <si>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</si>
  <si>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</si>
  <si>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</si>
  <si>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</si>
  <si>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</si>
  <si>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</si>
  <si>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</si>
  <si>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</si>
  <si>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</si>
  <si>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</si>
  <si>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</si>
  <si>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</si>
  <si>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</si>
  <si>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</si>
  <si>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</si>
  <si>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</si>
  <si>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</si>
  <si>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</si>
  <si>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</si>
  <si>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</si>
  <si>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</si>
  <si>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</si>
  <si>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</si>
  <si>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</si>
  <si>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</si>
  <si>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</si>
  <si>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</si>
  <si>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</si>
  <si>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</si>
  <si>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</si>
  <si>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</si>
  <si>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</si>
  <si>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</si>
  <si>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</si>
  <si>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</si>
  <si>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</si>
  <si>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</si>
  <si>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</si>
  <si>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</si>
  <si>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</si>
  <si>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</si>
  <si>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</si>
  <si>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</si>
  <si>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</si>
  <si>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</si>
  <si>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</si>
  <si>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</si>
  <si>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</si>
  <si>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</si>
  <si>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</si>
  <si>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</si>
  <si>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</si>
  <si>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</si>
  <si>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</si>
  <si>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</si>
  <si>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</si>
  <si>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</si>
  <si>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</si>
  <si>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</si>
  <si>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</si>
  <si>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</si>
  <si>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</si>
  <si>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</si>
  <si>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</si>
  <si>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</si>
  <si>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</si>
  <si>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</si>
  <si>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</si>
  <si>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</si>
  <si>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</si>
  <si>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</si>
  <si>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</si>
  <si>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</si>
  <si>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</si>
  <si>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</si>
  <si>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</si>
  <si>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</si>
  <si>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</si>
  <si>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</si>
  <si>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</si>
  <si>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</si>
  <si>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</si>
  <si>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</si>
  <si>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</si>
  <si>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</si>
  <si>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</si>
  <si>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</si>
  <si>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</si>
  <si>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</si>
  <si>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</si>
  <si>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</si>
  <si>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</si>
  <si>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</si>
  <si>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</si>
  <si>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</si>
  <si>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</si>
  <si>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</si>
  <si>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</si>
  <si>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</si>
  <si>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</si>
  <si>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</si>
  <si>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</si>
  <si>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</si>
  <si>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</si>
  <si>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</si>
  <si>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</si>
  <si>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</si>
  <si>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</si>
  <si>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</si>
  <si>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</si>
  <si>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</si>
  <si>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</si>
  <si>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</si>
  <si>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</si>
  <si>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</si>
  <si>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</si>
  <si>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</si>
  <si>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</si>
  <si>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</si>
  <si>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</si>
  <si>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</si>
  <si>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</si>
  <si>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</si>
  <si>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</si>
  <si>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</si>
  <si>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</si>
  <si>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</si>
  <si>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</si>
  <si>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</si>
  <si>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</si>
  <si>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</si>
  <si>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</si>
  <si>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</si>
  <si>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</si>
  <si>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</si>
  <si>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</si>
  <si>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</si>
  <si>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</si>
  <si>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</si>
  <si>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</si>
  <si>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</si>
  <si>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</si>
  <si>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</si>
  <si>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</si>
  <si>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</si>
  <si>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</si>
  <si>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</si>
  <si>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</si>
  <si>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</si>
  <si>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</si>
  <si>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</si>
  <si>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</si>
  <si>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</si>
  <si>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</si>
  <si>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</si>
  <si>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</si>
  <si>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</si>
  <si>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</si>
  <si>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</si>
  <si>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</si>
  <si>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</si>
  <si>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</si>
  <si>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</si>
  <si>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</si>
  <si>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</si>
  <si>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</si>
  <si>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</si>
  <si>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</si>
  <si>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</si>
  <si>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</si>
  <si>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</si>
  <si>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</si>
  <si>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</si>
  <si>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</si>
  <si>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</si>
  <si>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</si>
  <si>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</si>
  <si>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</si>
  <si>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</si>
  <si>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</si>
  <si>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</si>
  <si>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</si>
  <si>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</si>
  <si>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</si>
  <si>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</si>
  <si>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</si>
  <si>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</si>
  <si>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</si>
  <si>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別紙参照</t>
    <rPh sb="0" eb="4">
      <t>ベッシサンショウ</t>
    </rPh>
    <phoneticPr fontId="3"/>
  </si>
  <si>
    <t>少副掘削工法による廃棄物の排出削減
非開削工法による廃棄物の排出削減</t>
    <rPh sb="0" eb="4">
      <t>ショウフククッサク</t>
    </rPh>
    <rPh sb="4" eb="6">
      <t>コウホウ</t>
    </rPh>
    <rPh sb="9" eb="12">
      <t>ハイキブツ</t>
    </rPh>
    <rPh sb="13" eb="17">
      <t>ハイシュツサクゲン</t>
    </rPh>
    <rPh sb="18" eb="23">
      <t>ヒカイサクコウホウ</t>
    </rPh>
    <rPh sb="26" eb="29">
      <t>ハイキブツ</t>
    </rPh>
    <rPh sb="30" eb="34">
      <t>ハイシュツサクゲン</t>
    </rPh>
    <phoneticPr fontId="3"/>
  </si>
  <si>
    <t>少副掘削工法による廃棄物の排出削減
非開削工法による廃棄物の排出削減
上記取り組みにより、10％の削減を目標とする。</t>
    <rPh sb="0" eb="4">
      <t>ショウフククッサク</t>
    </rPh>
    <rPh sb="4" eb="6">
      <t>コウホウ</t>
    </rPh>
    <rPh sb="9" eb="12">
      <t>ハイキブツ</t>
    </rPh>
    <rPh sb="13" eb="17">
      <t>ハイシュツサクゲン</t>
    </rPh>
    <rPh sb="18" eb="23">
      <t>ヒカイサクコウホウ</t>
    </rPh>
    <rPh sb="26" eb="29">
      <t>ハイキブツ</t>
    </rPh>
    <rPh sb="30" eb="34">
      <t>ハイシュツサクゲン</t>
    </rPh>
    <rPh sb="35" eb="38">
      <t>ジョウキト</t>
    </rPh>
    <rPh sb="39" eb="40">
      <t>ク</t>
    </rPh>
    <rPh sb="49" eb="51">
      <t>サクゲン</t>
    </rPh>
    <rPh sb="52" eb="54">
      <t>モクヒョウ</t>
    </rPh>
    <phoneticPr fontId="3"/>
  </si>
  <si>
    <t>再生処理を念頭においた分別を徹底する。
分別しやすい工程にする。
分別効果を含めた研修等により、従業員の意識改革を図る。</t>
    <rPh sb="0" eb="4">
      <t>サイセイショリ</t>
    </rPh>
    <rPh sb="5" eb="7">
      <t>ネントウ</t>
    </rPh>
    <rPh sb="11" eb="13">
      <t>ブンベツ</t>
    </rPh>
    <rPh sb="14" eb="16">
      <t>テッテイ</t>
    </rPh>
    <rPh sb="20" eb="22">
      <t>ブンベツ</t>
    </rPh>
    <rPh sb="26" eb="28">
      <t>コウテイ</t>
    </rPh>
    <rPh sb="33" eb="37">
      <t>ブンベツコウカ</t>
    </rPh>
    <rPh sb="38" eb="39">
      <t>フク</t>
    </rPh>
    <rPh sb="41" eb="44">
      <t>ケンシュウトウ</t>
    </rPh>
    <rPh sb="48" eb="51">
      <t>ジュウギョウイン</t>
    </rPh>
    <rPh sb="52" eb="56">
      <t>イシキカイカク</t>
    </rPh>
    <rPh sb="57" eb="58">
      <t>ハカ</t>
    </rPh>
    <phoneticPr fontId="3"/>
  </si>
  <si>
    <t>（目標）
上記分別処理の維持
（具体的取組）
マニフェスト伝票による管理</t>
    <rPh sb="1" eb="3">
      <t>モクヒョウ</t>
    </rPh>
    <rPh sb="5" eb="11">
      <t>ジョウキブンベツショリ</t>
    </rPh>
    <rPh sb="12" eb="14">
      <t>イジ</t>
    </rPh>
    <rPh sb="16" eb="21">
      <t>グタイテキトリクミ</t>
    </rPh>
    <rPh sb="29" eb="31">
      <t>デンピョウ</t>
    </rPh>
    <rPh sb="34" eb="36">
      <t>カンリ</t>
    </rPh>
    <phoneticPr fontId="3"/>
  </si>
  <si>
    <t>再生アスコン、再生砕石を使用
再生利用品を使用することに、工事発注者への理解を求めていく。
再生処理を中心にした産業廃棄物処理業者を選定し、委託契約を締結する。</t>
    <rPh sb="0" eb="2">
      <t>サイセイ</t>
    </rPh>
    <rPh sb="7" eb="11">
      <t>サイセイサイセキ</t>
    </rPh>
    <rPh sb="12" eb="14">
      <t>シヨウ</t>
    </rPh>
    <rPh sb="15" eb="17">
      <t>サイセイ</t>
    </rPh>
    <rPh sb="17" eb="20">
      <t>リヨウヒン</t>
    </rPh>
    <rPh sb="21" eb="23">
      <t>シヨウ</t>
    </rPh>
    <rPh sb="29" eb="34">
      <t>コウジハッチュウシャ</t>
    </rPh>
    <rPh sb="36" eb="38">
      <t>リカイ</t>
    </rPh>
    <rPh sb="39" eb="40">
      <t>モト</t>
    </rPh>
    <rPh sb="46" eb="50">
      <t>サイセイショリ</t>
    </rPh>
    <rPh sb="51" eb="53">
      <t>チュウシン</t>
    </rPh>
    <rPh sb="56" eb="58">
      <t>サンギョウ</t>
    </rPh>
    <rPh sb="58" eb="61">
      <t>ハイキブツ</t>
    </rPh>
    <rPh sb="61" eb="63">
      <t>ショリ</t>
    </rPh>
    <rPh sb="63" eb="65">
      <t>ギョウシャ</t>
    </rPh>
    <rPh sb="66" eb="68">
      <t>センテイ</t>
    </rPh>
    <rPh sb="70" eb="72">
      <t>イタク</t>
    </rPh>
    <rPh sb="72" eb="74">
      <t>ケイヤク</t>
    </rPh>
    <rPh sb="75" eb="77">
      <t>テイケツ</t>
    </rPh>
    <phoneticPr fontId="3"/>
  </si>
  <si>
    <t>（目標）
再生アスコン、再生砕石の使用促進
（具体的取組）
小掘削での使用</t>
    <rPh sb="1" eb="3">
      <t>モクヒョウ</t>
    </rPh>
    <rPh sb="5" eb="7">
      <t>サイセイ</t>
    </rPh>
    <rPh sb="12" eb="16">
      <t>サイセイサイセキ</t>
    </rPh>
    <rPh sb="17" eb="21">
      <t>シヨウソクシン</t>
    </rPh>
    <rPh sb="23" eb="28">
      <t>グタイテキトリクミ</t>
    </rPh>
    <rPh sb="30" eb="33">
      <t>ショウクッサク</t>
    </rPh>
    <rPh sb="35" eb="37">
      <t>シヨウ</t>
    </rPh>
    <phoneticPr fontId="3"/>
  </si>
  <si>
    <t>該当なし</t>
    <rPh sb="0" eb="2">
      <t>ガイトウ</t>
    </rPh>
    <phoneticPr fontId="3"/>
  </si>
  <si>
    <t>神奈川県横浜市都筑区池辺町4615</t>
    <phoneticPr fontId="3"/>
  </si>
  <si>
    <t>株式会社ライクス　神奈川導管事業所
所長　谷内豊治</t>
    <phoneticPr fontId="3"/>
  </si>
  <si>
    <t>株式会社ライクス　神奈川導管事業所</t>
    <phoneticPr fontId="3"/>
  </si>
  <si>
    <t>045-932-0051</t>
    <phoneticPr fontId="3"/>
  </si>
  <si>
    <t>Ｄ－建設業</t>
    <phoneticPr fontId="3"/>
  </si>
  <si>
    <t>ガス工事</t>
    <phoneticPr fontId="3"/>
  </si>
  <si>
    <t>横浜市長</t>
    <phoneticPr fontId="3"/>
  </si>
  <si>
    <t>令和    6年    5月    31日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</si>
</sst>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9230" y="2219325"/>
          <a:ext cx="388620" cy="64008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6240" cy="64008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7895"/>
          <a:ext cx="396240" cy="64008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6465"/>
          <a:ext cx="396240"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103" zoomScaleNormal="115" zoomScaleSheetLayoutView="103" workbookViewId="0">
      <selection activeCell="P36" sqref="P36"/>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460</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459</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453</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454</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456</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455</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2247</v>
      </c>
      <c r="Q49" s="754"/>
      <c r="R49" s="754"/>
      <c r="S49" s="754"/>
      <c r="T49" s="754"/>
      <c r="U49" s="755"/>
    </row>
    <row r="50" spans="3:54" ht="26.25" customHeight="1" x14ac:dyDescent="0.15">
      <c r="C50" s="726" t="s">
        <v>11</v>
      </c>
      <c r="D50" s="727"/>
      <c r="E50" s="728"/>
      <c r="F50" s="737" t="s">
        <v>453</v>
      </c>
      <c r="G50" s="738"/>
      <c r="H50" s="738"/>
      <c r="I50" s="738"/>
      <c r="J50" s="738"/>
      <c r="K50" s="738"/>
      <c r="L50" s="738"/>
      <c r="M50" s="738"/>
      <c r="N50" s="592" t="s">
        <v>172</v>
      </c>
      <c r="O50" s="595"/>
      <c r="P50" s="596"/>
      <c r="Q50" s="741" t="s">
        <v>456</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457</v>
      </c>
      <c r="G54" s="649"/>
      <c r="H54" s="649"/>
      <c r="I54" s="649"/>
      <c r="J54" s="649"/>
      <c r="K54" s="649"/>
      <c r="L54" s="38" t="s">
        <v>48</v>
      </c>
      <c r="M54" s="38"/>
      <c r="N54" s="655" t="s">
        <v>458</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2093</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26</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445</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445</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2</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4262.2</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446</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2</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3836</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447</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t="s">
        <v>448</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t="s">
        <v>449</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t="s">
        <v>450</v>
      </c>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t="s">
        <v>451</v>
      </c>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t="s">
        <v>452</v>
      </c>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t="s">
        <v>452</v>
      </c>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t="s">
        <v>452</v>
      </c>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t="s">
        <v>452</v>
      </c>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4262.2</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t="str">
        <f>+別紙!AA15</f>
        <v>0</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4262.2</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3836</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0</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3836</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株式会社ライクス　神奈川導管事業所</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3" zoomScaleNormal="100" workbookViewId="0">
      <selection activeCell="F24" sqref="F24:G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株式会社ライクス　神奈川導管事業所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56.7</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63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56.7</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56.7</v>
      </c>
      <c r="P27" s="863"/>
      <c r="Q27" s="863"/>
      <c r="R27" s="863"/>
      <c r="S27" s="59" t="s">
        <v>38</v>
      </c>
      <c r="T27" s="80"/>
      <c r="U27" s="80"/>
      <c r="X27" s="78" t="s">
        <v>39</v>
      </c>
      <c r="Y27" s="81"/>
      <c r="AG27" s="68"/>
      <c r="AH27" s="68"/>
      <c r="AI27" s="68"/>
      <c r="AJ27" s="68"/>
      <c r="AK27" s="905">
        <f>+AG18+O27</f>
        <v>56.7</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56.7</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63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56.7</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63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株式会社ライクス　神奈川導管事業所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株式会社ライクス　神奈川導管事業所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株式会社ライクス　神奈川導管事業所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株式会社ライクス　神奈川導管事業所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株式会社ライクス　神奈川導管事業所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株式会社ライクス　神奈川導管事業所</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株式会社ライクス　神奈川導管事業所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株式会社ライクス　神奈川導管事業所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株式会社ライクス　神奈川導管事業所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株式会社ライクス　神奈川導管事業所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株式会社ライクス　神奈川導管事業所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株式会社ライクス　神奈川導管事業所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株式会社ライクス　神奈川導管事業所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3"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株式会社ライクス　神奈川導管事業所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3779.3</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4199.2</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3779.3</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3779.3</v>
      </c>
      <c r="P27" s="863"/>
      <c r="Q27" s="863"/>
      <c r="R27" s="863"/>
      <c r="S27" s="59" t="s">
        <v>38</v>
      </c>
      <c r="T27" s="80"/>
      <c r="U27" s="80"/>
      <c r="X27" s="78" t="s">
        <v>39</v>
      </c>
      <c r="Y27" s="81"/>
      <c r="AG27" s="68"/>
      <c r="AH27" s="68"/>
      <c r="AI27" s="68"/>
      <c r="AJ27" s="68"/>
      <c r="AK27" s="905">
        <f>+AG18+O27</f>
        <v>3779.3</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3779.3</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4199.2</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3779.3</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4199.2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株式会社ライクス　神奈川導管事業所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株式会社ライクス　神奈川導管事業所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株式会社ライクス　神奈川導管事業所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株式会社ライクス　神奈川導管事業所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株式会社ライクス　神奈川導管事業所</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63</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0</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0</v>
      </c>
      <c r="U9" s="507">
        <f>IF(OR(ｿ.鉱さい!F24&gt;0,ｿ.鉱さい!F24&lt;0),ｿ.鉱さい!F24,IF(U$19&gt;0,"0",0))</f>
        <v>0</v>
      </c>
      <c r="V9" s="507">
        <f>IF(OR(ﾀ.がれき類!F24&gt;0,ﾀ.がれき類!F24&lt;0),ﾀ.がれき類!F24,IF(V$19&gt;0,"0",0))</f>
        <v>4199.2</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4262.2</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63</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0</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0</v>
      </c>
      <c r="U14" s="513">
        <f>IF(OR(ｿ.鉱さい!F29&gt;0,ｿ.鉱さい!F29&lt;0),ｿ.鉱さい!F29,IF(U$19&gt;0,"0",0))</f>
        <v>0</v>
      </c>
      <c r="V14" s="513">
        <f>IF(OR(ﾀ.がれき類!F29&gt;0,ﾀ.がれき類!F29&lt;0),ﾀ.がれき類!F29,IF(V$19&gt;0,"0",0))</f>
        <v>4199.2</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4262.2</v>
      </c>
    </row>
    <row r="15" spans="2:27" ht="24" customHeight="1" x14ac:dyDescent="0.15">
      <c r="B15" s="188" t="s">
        <v>228</v>
      </c>
      <c r="C15" s="945" t="s">
        <v>299</v>
      </c>
      <c r="D15" s="945"/>
      <c r="E15" s="945"/>
      <c r="F15" s="946"/>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t="str">
        <f t="shared" si="0"/>
        <v>0</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63</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4199.2</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4262.2</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56.7</v>
      </c>
      <c r="I19" s="519">
        <f t="shared" si="1"/>
        <v>0</v>
      </c>
      <c r="J19" s="519">
        <f t="shared" si="1"/>
        <v>0</v>
      </c>
      <c r="K19" s="519">
        <f t="shared" si="1"/>
        <v>0</v>
      </c>
      <c r="L19" s="519">
        <f t="shared" si="1"/>
        <v>0</v>
      </c>
      <c r="M19" s="519">
        <f t="shared" si="1"/>
        <v>0</v>
      </c>
      <c r="N19" s="519">
        <f t="shared" si="1"/>
        <v>0</v>
      </c>
      <c r="O19" s="519">
        <f t="shared" si="1"/>
        <v>0</v>
      </c>
      <c r="P19" s="519">
        <f t="shared" si="1"/>
        <v>0</v>
      </c>
      <c r="Q19" s="519">
        <f t="shared" si="1"/>
        <v>0</v>
      </c>
      <c r="R19" s="519">
        <f t="shared" si="1"/>
        <v>0</v>
      </c>
      <c r="S19" s="519">
        <f t="shared" si="1"/>
        <v>0</v>
      </c>
      <c r="T19" s="519">
        <f t="shared" si="1"/>
        <v>0</v>
      </c>
      <c r="U19" s="519">
        <f t="shared" si="1"/>
        <v>0</v>
      </c>
      <c r="V19" s="519">
        <f t="shared" si="1"/>
        <v>3779.3</v>
      </c>
      <c r="W19" s="519">
        <f t="shared" si="1"/>
        <v>0</v>
      </c>
      <c r="X19" s="519">
        <f t="shared" si="1"/>
        <v>0</v>
      </c>
      <c r="Y19" s="519">
        <f t="shared" si="1"/>
        <v>0</v>
      </c>
      <c r="Z19" s="520">
        <f t="shared" si="1"/>
        <v>0</v>
      </c>
      <c r="AA19" s="521">
        <f t="shared" ref="AA19:AA25" si="2">SUM(G19:Z19)</f>
        <v>3836</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56.7</v>
      </c>
      <c r="I37" s="554">
        <f t="shared" si="8"/>
        <v>0</v>
      </c>
      <c r="J37" s="554">
        <f t="shared" si="8"/>
        <v>0</v>
      </c>
      <c r="K37" s="554">
        <f t="shared" si="8"/>
        <v>0</v>
      </c>
      <c r="L37" s="554">
        <f t="shared" si="8"/>
        <v>0</v>
      </c>
      <c r="M37" s="554">
        <f t="shared" si="8"/>
        <v>0</v>
      </c>
      <c r="N37" s="554">
        <f t="shared" si="8"/>
        <v>0</v>
      </c>
      <c r="O37" s="554">
        <f t="shared" si="8"/>
        <v>0</v>
      </c>
      <c r="P37" s="554">
        <f t="shared" si="8"/>
        <v>0</v>
      </c>
      <c r="Q37" s="554">
        <f t="shared" si="8"/>
        <v>0</v>
      </c>
      <c r="R37" s="554">
        <f t="shared" si="8"/>
        <v>0</v>
      </c>
      <c r="S37" s="554">
        <f t="shared" si="8"/>
        <v>0</v>
      </c>
      <c r="T37" s="554">
        <f t="shared" si="8"/>
        <v>0</v>
      </c>
      <c r="U37" s="554">
        <f t="shared" si="8"/>
        <v>0</v>
      </c>
      <c r="V37" s="554">
        <f t="shared" si="8"/>
        <v>3779.3</v>
      </c>
      <c r="W37" s="554">
        <f t="shared" si="8"/>
        <v>0</v>
      </c>
      <c r="X37" s="554">
        <f t="shared" si="8"/>
        <v>0</v>
      </c>
      <c r="Y37" s="554">
        <f t="shared" si="8"/>
        <v>0</v>
      </c>
      <c r="Z37" s="555">
        <f t="shared" si="8"/>
        <v>0</v>
      </c>
      <c r="AA37" s="556">
        <f t="shared" si="4"/>
        <v>3836</v>
      </c>
    </row>
    <row r="38" spans="2:27" ht="24" customHeight="1" x14ac:dyDescent="0.15">
      <c r="B38" s="186"/>
      <c r="C38" s="939"/>
      <c r="D38" s="247"/>
      <c r="E38" s="245" t="s">
        <v>319</v>
      </c>
      <c r="F38" s="585"/>
      <c r="G38" s="545">
        <f t="shared" ref="G38:Z38" si="9">SUM(G39:G41)</f>
        <v>0</v>
      </c>
      <c r="H38" s="545">
        <f t="shared" si="9"/>
        <v>56.7</v>
      </c>
      <c r="I38" s="545">
        <f t="shared" si="9"/>
        <v>0</v>
      </c>
      <c r="J38" s="545">
        <f t="shared" si="9"/>
        <v>0</v>
      </c>
      <c r="K38" s="545">
        <f t="shared" si="9"/>
        <v>0</v>
      </c>
      <c r="L38" s="545">
        <f t="shared" si="9"/>
        <v>0</v>
      </c>
      <c r="M38" s="545">
        <f t="shared" si="9"/>
        <v>0</v>
      </c>
      <c r="N38" s="545">
        <f t="shared" si="9"/>
        <v>0</v>
      </c>
      <c r="O38" s="545">
        <f t="shared" si="9"/>
        <v>0</v>
      </c>
      <c r="P38" s="545">
        <f t="shared" si="9"/>
        <v>0</v>
      </c>
      <c r="Q38" s="545">
        <f t="shared" si="9"/>
        <v>0</v>
      </c>
      <c r="R38" s="545">
        <f t="shared" si="9"/>
        <v>0</v>
      </c>
      <c r="S38" s="545">
        <f t="shared" si="9"/>
        <v>0</v>
      </c>
      <c r="T38" s="545">
        <f t="shared" si="9"/>
        <v>0</v>
      </c>
      <c r="U38" s="545">
        <f t="shared" si="9"/>
        <v>0</v>
      </c>
      <c r="V38" s="545">
        <f t="shared" si="9"/>
        <v>3779.3</v>
      </c>
      <c r="W38" s="545">
        <f t="shared" si="9"/>
        <v>0</v>
      </c>
      <c r="X38" s="545">
        <f t="shared" si="9"/>
        <v>0</v>
      </c>
      <c r="Y38" s="545">
        <f t="shared" si="9"/>
        <v>0</v>
      </c>
      <c r="Z38" s="546">
        <f t="shared" si="9"/>
        <v>0</v>
      </c>
      <c r="AA38" s="547">
        <f t="shared" si="4"/>
        <v>3836</v>
      </c>
    </row>
    <row r="39" spans="2:27" ht="24" customHeight="1" x14ac:dyDescent="0.15">
      <c r="B39" s="186"/>
      <c r="C39" s="939"/>
      <c r="D39" s="248"/>
      <c r="E39" s="243"/>
      <c r="F39" s="241" t="s">
        <v>233</v>
      </c>
      <c r="G39" s="548">
        <f>+ｱ.燃え殻!$Z$28</f>
        <v>0</v>
      </c>
      <c r="H39" s="548">
        <f>+ｲ.汚泥!$Z$28</f>
        <v>56.7</v>
      </c>
      <c r="I39" s="548">
        <f>+ｳ.廃油!$Z$28</f>
        <v>0</v>
      </c>
      <c r="J39" s="548">
        <f>+ｴ.廃酸!$Z$28</f>
        <v>0</v>
      </c>
      <c r="K39" s="548">
        <f>+ｵ.廃ｱﾙｶﾘ!$Z$28</f>
        <v>0</v>
      </c>
      <c r="L39" s="548">
        <f>+ｶ.廃ﾌﾟﾗ類!$Z$28</f>
        <v>0</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0</v>
      </c>
      <c r="U39" s="548">
        <f>+ｿ.鉱さい!$Z$28</f>
        <v>0</v>
      </c>
      <c r="V39" s="548">
        <f>+ﾀ.がれき類!$Z$28</f>
        <v>3779.3</v>
      </c>
      <c r="W39" s="548">
        <f>+ﾁ.動物のふん尿!$Z$28</f>
        <v>0</v>
      </c>
      <c r="X39" s="548">
        <f>+ﾂ.動物の死体!$Z$28</f>
        <v>0</v>
      </c>
      <c r="Y39" s="548">
        <f>+ﾃ.ばいじん!$Z$28</f>
        <v>0</v>
      </c>
      <c r="Z39" s="549">
        <f>+ﾄ.混合廃棄物その他!$Z$28</f>
        <v>0</v>
      </c>
      <c r="AA39" s="550">
        <f t="shared" si="4"/>
        <v>3836</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56.7</v>
      </c>
      <c r="I43" s="557">
        <f>+ｳ.廃油!$AK$27</f>
        <v>0</v>
      </c>
      <c r="J43" s="557">
        <f>+ｴ.廃酸!$AK$27</f>
        <v>0</v>
      </c>
      <c r="K43" s="557">
        <f>+ｵ.廃ｱﾙｶﾘ!$AK$27</f>
        <v>0</v>
      </c>
      <c r="L43" s="557">
        <f>+ｶ.廃ﾌﾟﾗ類!$AK$27</f>
        <v>0</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0</v>
      </c>
      <c r="U43" s="557">
        <f>+ｿ.鉱さい!$AK$27</f>
        <v>0</v>
      </c>
      <c r="V43" s="557">
        <f>+ﾀ.がれき類!$AK$27</f>
        <v>3779.3</v>
      </c>
      <c r="W43" s="557">
        <f>+ﾁ.動物のふん尿!$AK$27</f>
        <v>0</v>
      </c>
      <c r="X43" s="557">
        <f>+ﾂ.動物の死体!$AK$27</f>
        <v>0</v>
      </c>
      <c r="Y43" s="557">
        <f>+ﾃ.ばいじん!$AK$27</f>
        <v>0</v>
      </c>
      <c r="Z43" s="558">
        <f>+ﾄ.混合廃棄物その他!$AK$27</f>
        <v>0</v>
      </c>
      <c r="AA43" s="559">
        <f t="shared" si="4"/>
        <v>3836</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8" t="s">
        <v>237</v>
      </c>
      <c r="F45" s="969"/>
      <c r="G45" s="563">
        <f>+ｱ.燃え殻!$AR$24</f>
        <v>0</v>
      </c>
      <c r="H45" s="563">
        <f>+ｲ.汚泥!$AR$24</f>
        <v>56.7</v>
      </c>
      <c r="I45" s="563">
        <f>+ｳ.廃油!$AR$24</f>
        <v>0</v>
      </c>
      <c r="J45" s="563">
        <f>+ｴ.廃酸!$AR$24</f>
        <v>0</v>
      </c>
      <c r="K45" s="563">
        <f>+ｵ.廃ｱﾙｶﾘ!$AR$24</f>
        <v>0</v>
      </c>
      <c r="L45" s="563">
        <f>+ｶ.廃ﾌﾟﾗ類!$AR$24</f>
        <v>0</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0</v>
      </c>
      <c r="U45" s="563">
        <f>+ｿ.鉱さい!$AR$24</f>
        <v>0</v>
      </c>
      <c r="V45" s="563">
        <f>+ﾀ.がれき類!$AR$24</f>
        <v>3779.3</v>
      </c>
      <c r="W45" s="563">
        <f>+ﾁ.動物のふん尿!$AR$24</f>
        <v>0</v>
      </c>
      <c r="X45" s="563">
        <f>+ﾂ.動物の死体!$AR$24</f>
        <v>0</v>
      </c>
      <c r="Y45" s="563">
        <f>+ﾃ.ばいじん!$AR$24</f>
        <v>0</v>
      </c>
      <c r="Z45" s="564">
        <f>+ﾄ.混合廃棄物その他!$AR$24</f>
        <v>0</v>
      </c>
      <c r="AA45" s="565">
        <f t="shared" si="4"/>
        <v>3836</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119.7</v>
      </c>
      <c r="I55" s="634">
        <f t="shared" si="10"/>
        <v>0</v>
      </c>
      <c r="J55" s="634">
        <f t="shared" si="10"/>
        <v>0</v>
      </c>
      <c r="K55" s="634">
        <f t="shared" si="10"/>
        <v>0</v>
      </c>
      <c r="L55" s="634">
        <f t="shared" si="10"/>
        <v>0</v>
      </c>
      <c r="M55" s="634">
        <f t="shared" si="10"/>
        <v>0</v>
      </c>
      <c r="N55" s="634">
        <f t="shared" si="10"/>
        <v>0</v>
      </c>
      <c r="O55" s="634">
        <f t="shared" si="10"/>
        <v>0</v>
      </c>
      <c r="P55" s="634">
        <f t="shared" si="10"/>
        <v>0</v>
      </c>
      <c r="Q55" s="634">
        <f t="shared" si="10"/>
        <v>0</v>
      </c>
      <c r="R55" s="634">
        <f t="shared" si="10"/>
        <v>0</v>
      </c>
      <c r="S55" s="634">
        <f t="shared" si="10"/>
        <v>0</v>
      </c>
      <c r="T55" s="634">
        <f t="shared" si="10"/>
        <v>0</v>
      </c>
      <c r="U55" s="634">
        <f t="shared" si="10"/>
        <v>0</v>
      </c>
      <c r="V55" s="634">
        <f t="shared" si="10"/>
        <v>7978.5</v>
      </c>
      <c r="W55" s="634">
        <f t="shared" si="10"/>
        <v>0</v>
      </c>
      <c r="X55" s="634">
        <f t="shared" si="10"/>
        <v>0</v>
      </c>
      <c r="Y55" s="634">
        <f t="shared" si="10"/>
        <v>0</v>
      </c>
      <c r="Z55" s="634">
        <f t="shared" si="10"/>
        <v>0</v>
      </c>
      <c r="AA55" s="633">
        <f>+AA9+AA19+AA20</f>
        <v>8098.2</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6年    5月    31日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神奈川県横浜市都筑区池辺町4615</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株式会社ライクス　神奈川導管事業所
所長　谷内豊治</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045-932-0051</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株式会社ライクス　神奈川導管事業所</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2247</v>
      </c>
      <c r="Q25" s="989"/>
      <c r="R25" s="989"/>
      <c r="S25" s="989"/>
      <c r="T25" s="989"/>
      <c r="U25" s="990"/>
    </row>
    <row r="26" spans="1:22" ht="26.25" customHeight="1" x14ac:dyDescent="0.15">
      <c r="C26" s="1002" t="s">
        <v>11</v>
      </c>
      <c r="D26" s="1003"/>
      <c r="E26" s="1004"/>
      <c r="F26" s="1021" t="str">
        <f>+表紙!F50</f>
        <v>神奈川県横浜市都筑区池辺町4615</v>
      </c>
      <c r="G26" s="1022"/>
      <c r="H26" s="1022"/>
      <c r="I26" s="1022"/>
      <c r="J26" s="1022"/>
      <c r="K26" s="1022"/>
      <c r="L26" s="1022"/>
      <c r="M26" s="1022"/>
      <c r="N26" s="454" t="s">
        <v>172</v>
      </c>
      <c r="O26" s="383"/>
      <c r="P26" s="383"/>
      <c r="Q26" s="1016" t="str">
        <f>IF(+表紙!Q50="","",+表紙!Q50)</f>
        <v>045-932-0051</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ガス工事</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f>IF(+表紙!N56="","",+表紙!N56)</f>
        <v>2093</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f>IF(+表紙!F61="","",+表紙!F61)</f>
        <v>26</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2</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4262.2</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少副掘削工法による廃棄物の排出削減
非開削工法による廃棄物の排出削減</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2</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3836</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少副掘削工法による廃棄物の排出削減
非開削工法による廃棄物の排出削減
上記取り組みにより、10％の削減を目標とする。</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再生処理を念頭においた分別を徹底する。
分別しやすい工程にする。
分別効果を含めた研修等により、従業員の意識改革を図る。</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（目標）
上記分別処理の維持
（具体的取組）
マニフェスト伝票による管理</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再生アスコン、再生砕石を使用
再生利用品を使用することに、工事発注者への理解を求めていく。
再生処理を中心にした産業廃棄物処理業者を選定し、委託契約を締結する。</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（目標）
再生アスコン、再生砕石の使用促進
（具体的取組）
小掘削での使用</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該当なし</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該当なし</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該当なし</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該当なし</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4262.2</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t="str">
        <f>+表紙!K209</f>
        <v>0</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4262.2</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3836</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0</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3836</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2024-09-05T05:05:47Z</dcterms:modified>
</cp:coreProperties>
</file>