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1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<sst xmlns="http://schemas.openxmlformats.org/spreadsheetml/2006/main" count="3173" uniqueCount="460">
  <si>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</si>
  <si>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</si>
  <si>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</si>
  <si>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</si>
  <si>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</si>
  <si>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</si>
  <si>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</si>
  <si>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</si>
  <si>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</si>
  <si>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</si>
  <si>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</si>
  <si>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</si>
  <si>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</si>
  <si>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</si>
  <si>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</si>
  <si>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</si>
  <si>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</si>
  <si>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</si>
  <si>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</si>
  <si>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</si>
  <si>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</si>
  <si>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</si>
  <si>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</si>
  <si>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</si>
  <si>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</si>
  <si>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</si>
  <si>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</si>
  <si>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</si>
  <si>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</si>
  <si>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</si>
  <si>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</si>
  <si>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</si>
  <si>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</si>
  <si>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</si>
  <si>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</si>
  <si>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</si>
  <si>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</si>
  <si>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</si>
  <si>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</si>
  <si>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</si>
  <si>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</si>
  <si>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</si>
  <si>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</si>
  <si>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</si>
  <si>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</si>
  <si>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</si>
  <si>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</si>
  <si>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</si>
  <si>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</si>
  <si>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</si>
  <si>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</si>
  <si>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</si>
  <si>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</si>
  <si>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</si>
  <si>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</si>
  <si>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</si>
  <si>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</si>
  <si>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</si>
  <si>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</si>
  <si>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</si>
  <si>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</si>
  <si>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</si>
  <si>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</si>
  <si>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</si>
  <si>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</si>
  <si>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</si>
  <si>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</si>
  <si>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</si>
  <si>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</si>
  <si>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</si>
  <si>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</si>
  <si>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</si>
  <si>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</si>
  <si>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</si>
  <si>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</si>
  <si>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</si>
  <si>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</si>
  <si>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</si>
  <si>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</si>
  <si>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</si>
  <si>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</si>
  <si>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</si>
  <si>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</si>
  <si>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</si>
  <si>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</si>
  <si>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</si>
  <si>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</si>
  <si>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</si>
  <si>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</si>
  <si>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</si>
  <si>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</si>
  <si>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</si>
  <si>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</si>
  <si>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</si>
  <si>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</si>
  <si>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</si>
  <si>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</si>
  <si>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</si>
  <si>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</si>
  <si>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</si>
  <si>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</si>
  <si>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</si>
  <si>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</si>
  <si>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</si>
  <si>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</si>
  <si>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</si>
  <si>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</si>
  <si>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</si>
  <si>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</si>
  <si>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</si>
  <si>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</si>
  <si>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</si>
  <si>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</si>
  <si>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</si>
  <si>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</si>
  <si>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</si>
  <si>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</si>
  <si>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</si>
  <si>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</si>
  <si>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</si>
  <si>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</si>
  <si>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</si>
  <si>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</si>
  <si>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</si>
  <si>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</si>
  <si>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</si>
  <si>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</si>
  <si>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</si>
  <si>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</si>
  <si>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</si>
  <si>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</si>
  <si>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</si>
  <si>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</si>
  <si>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</si>
  <si>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</si>
  <si>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</si>
  <si>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</si>
  <si>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</si>
  <si>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</si>
  <si>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</si>
  <si>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</si>
  <si>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</si>
  <si>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</si>
  <si>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</si>
  <si>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</si>
  <si>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</si>
  <si>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</si>
  <si>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</si>
  <si>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</si>
  <si>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</si>
  <si>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</si>
  <si>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</si>
  <si>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</si>
  <si>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</si>
  <si>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</si>
  <si>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</si>
  <si>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</si>
  <si>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</si>
  <si>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</si>
  <si>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</si>
  <si>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</si>
  <si>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</si>
  <si>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</si>
  <si>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</si>
  <si>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</si>
  <si>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</si>
  <si>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</si>
  <si>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</si>
  <si>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</si>
  <si>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</si>
  <si>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</si>
  <si>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</si>
  <si>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</si>
  <si>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</si>
  <si>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</si>
  <si>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</si>
  <si>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</si>
  <si>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</si>
  <si>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</si>
  <si>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</si>
  <si>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</si>
  <si>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</si>
  <si>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</si>
  <si>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</si>
  <si>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</si>
  <si>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</si>
  <si>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</si>
  <si>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</si>
  <si>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</si>
  <si>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</si>
  <si>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</si>
  <si>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</si>
  <si>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</si>
  <si>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</si>
  <si>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</si>
  <si>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</si>
  <si>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</si>
  <si>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</si>
  <si>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</si>
  <si>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</si>
  <si>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</si>
  <si>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</si>
  <si>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</si>
  <si>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</si>
  <si>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</si>
  <si>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</si>
  <si>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</si>
  <si>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</si>
  <si>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</si>
  <si>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</si>
  <si>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</si>
  <si>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</si>
  <si>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</si>
  <si>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</si>
  <si>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</si>
  <si>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</si>
  <si>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</si>
  <si>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</si>
  <si>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</si>
  <si>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</si>
  <si>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</si>
  <si>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</si>
  <si>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</si>
  <si>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</si>
  <si>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</si>
  <si>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</si>
  <si>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</si>
  <si>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</si>
  <si>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</si>
  <si>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</si>
  <si>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</si>
  <si>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</si>
  <si>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</si>
  <si>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</si>
  <si>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</si>
  <si>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</si>
  <si>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</si>
  <si>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</si>
  <si>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</si>
  <si>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</si>
  <si>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</si>
  <si>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</si>
  <si>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</si>
  <si>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</si>
  <si>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</si>
  <si>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</si>
  <si>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</si>
  <si>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</si>
  <si>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</si>
  <si>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</si>
  <si>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</si>
  <si>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</si>
  <si>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</si>
  <si>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</si>
  <si>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</si>
  <si>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</si>
  <si>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</si>
  <si>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</si>
  <si>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</si>
  <si>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</si>
  <si>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</si>
  <si>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</si>
  <si>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</si>
  <si>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</si>
  <si>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</si>
  <si>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</si>
  <si>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</si>
  <si>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</si>
  <si>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</si>
  <si>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</si>
  <si>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</si>
  <si>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</si>
  <si>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</si>
  <si>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</si>
  <si>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</si>
  <si>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</si>
  <si>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</si>
  <si>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</si>
  <si>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</si>
  <si>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</si>
  <si>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</si>
  <si>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</si>
  <si>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</si>
  <si>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</si>
  <si>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</si>
  <si>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</si>
  <si>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</si>
  <si>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</si>
  <si>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</si>
  <si>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</si>
  <si>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</si>
  <si>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</si>
  <si>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</si>
  <si>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</si>
  <si>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</si>
  <si>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</si>
  <si>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</si>
  <si>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</si>
  <si>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</si>
  <si>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</si>
  <si>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</si>
  <si>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</si>
  <si>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</si>
  <si>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</si>
  <si>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</si>
  <si>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</si>
  <si>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</si>
  <si>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</si>
  <si>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</si>
  <si>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</si>
  <si>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</si>
  <si>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</si>
  <si>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</si>
  <si>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</si>
  <si>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</si>
  <si>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</si>
  <si>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</si>
  <si>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</si>
  <si>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</si>
  <si>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</si>
  <si>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</si>
  <si>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</si>
  <si>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</si>
  <si>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</si>
  <si>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</si>
  <si>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</si>
  <si>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</si>
  <si>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</si>
  <si>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</si>
  <si>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</si>
  <si>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</si>
  <si>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</si>
  <si>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</si>
  <si>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</si>
  <si>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</si>
  <si>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</si>
  <si>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</si>
  <si>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</si>
  <si>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</si>
  <si>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</si>
  <si>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</si>
  <si>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</si>
  <si>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</si>
  <si>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</si>
  <si>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</si>
  <si>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</si>
  <si>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</si>
  <si>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</si>
  <si>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</si>
  <si>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</si>
  <si>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</si>
  <si>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</si>
  <si>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</si>
  <si>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</si>
  <si>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</si>
  <si>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</si>
  <si>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</si>
  <si>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</si>
  <si>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</si>
  <si>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</si>
  <si>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</si>
  <si>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</si>
  <si>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</si>
  <si>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</si>
  <si>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</si>
  <si>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</si>
  <si>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</si>
  <si>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</si>
  <si>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</si>
  <si>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</si>
  <si>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</si>
  <si>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</si>
  <si>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</si>
  <si>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</si>
  <si>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</si>
  <si>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</si>
  <si>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</si>
  <si>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</si>
  <si>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</si>
  <si>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</si>
  <si>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</si>
  <si>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</si>
  <si>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</si>
  <si>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</si>
  <si>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</si>
  <si>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</si>
  <si>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</si>
  <si>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</si>
  <si>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</si>
  <si>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</si>
  <si>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</si>
  <si>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</si>
  <si>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</si>
  <si>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</si>
  <si>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</si>
  <si>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</si>
  <si>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</si>
  <si>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</si>
  <si>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</si>
  <si>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</si>
  <si>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</si>
  <si>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</si>
  <si>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</si>
  <si>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</si>
  <si>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</si>
  <si>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</si>
  <si>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</si>
  <si>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</si>
  <si>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</si>
  <si>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</si>
  <si>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</si>
  <si>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</si>
  <si>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</si>
  <si>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</si>
  <si>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</si>
  <si>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</si>
  <si>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</si>
  <si>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</si>
  <si>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</si>
  <si>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</si>
  <si>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</si>
  <si>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</si>
  <si>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</si>
  <si>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</si>
  <si>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</si>
  <si>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</si>
  <si>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</si>
  <si>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</si>
  <si>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</si>
  <si>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</si>
  <si>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</si>
  <si>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</si>
  <si>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</si>
  <si>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</si>
  <si>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</si>
  <si>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</si>
  <si>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</si>
  <si>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</si>
  <si>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</si>
  <si>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</si>
  <si>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</si>
  <si>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</si>
  <si>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</si>
  <si>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</si>
  <si>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</si>
  <si>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神奈川県川崎市麻生区万福寺1-1-1</t>
    <rPh sb="0" eb="4">
      <t>カナガワケン</t>
    </rPh>
    <rPh sb="4" eb="10">
      <t>カワサキシアソウク</t>
    </rPh>
    <rPh sb="10" eb="13">
      <t>マンプクジ</t>
    </rPh>
    <phoneticPr fontId="3"/>
  </si>
  <si>
    <t>三井住建道路(株)開発環境事業部　                                        理事開発環境事業部長　中道　純二</t>
    <phoneticPr fontId="3"/>
  </si>
  <si>
    <t>044-322-8300</t>
    <phoneticPr fontId="3"/>
  </si>
  <si>
    <t>土木工事、舗装工事</t>
    <phoneticPr fontId="3"/>
  </si>
  <si>
    <t>現場での分別を徹底する</t>
    <rPh sb="0" eb="2">
      <t>ゲンバ</t>
    </rPh>
    <rPh sb="4" eb="6">
      <t>ブンベツ</t>
    </rPh>
    <rPh sb="7" eb="9">
      <t>テッテイ</t>
    </rPh>
    <phoneticPr fontId="3"/>
  </si>
  <si>
    <t>引き続き現場分別を徹底する</t>
    <rPh sb="0" eb="1">
      <t>ヒ</t>
    </rPh>
    <rPh sb="2" eb="3">
      <t>ツヅ</t>
    </rPh>
    <rPh sb="4" eb="8">
      <t>ゲンバブンベツ</t>
    </rPh>
    <rPh sb="9" eb="11">
      <t>テッテイ</t>
    </rPh>
    <phoneticPr fontId="3"/>
  </si>
  <si>
    <t>内装解体時における手作業での分別、重機を用いたコンクリートガラと付着土のふるい分け</t>
    <rPh sb="0" eb="2">
      <t>ナイソウ</t>
    </rPh>
    <rPh sb="2" eb="5">
      <t>カイタイジ</t>
    </rPh>
    <rPh sb="9" eb="12">
      <t>テサギョウ</t>
    </rPh>
    <rPh sb="14" eb="16">
      <t>ブンベツ</t>
    </rPh>
    <rPh sb="17" eb="19">
      <t>ジュウキ</t>
    </rPh>
    <rPh sb="20" eb="21">
      <t>モチ</t>
    </rPh>
    <rPh sb="32" eb="35">
      <t>フチャクド</t>
    </rPh>
    <rPh sb="39" eb="40">
      <t>ワ</t>
    </rPh>
    <phoneticPr fontId="3"/>
  </si>
  <si>
    <t>引き続き現場分別を徹底する</t>
    <phoneticPr fontId="3"/>
  </si>
  <si>
    <t>振動防止のために土間に敷くコンクリートガラが不足したため、近傍の現場のものを利用した。</t>
    <rPh sb="0" eb="4">
      <t>シンドウボウシ</t>
    </rPh>
    <rPh sb="8" eb="10">
      <t>ドマ</t>
    </rPh>
    <rPh sb="11" eb="12">
      <t>シ</t>
    </rPh>
    <rPh sb="22" eb="24">
      <t>フソク</t>
    </rPh>
    <rPh sb="29" eb="31">
      <t>キンボウ</t>
    </rPh>
    <rPh sb="32" eb="34">
      <t>ゲンバ</t>
    </rPh>
    <rPh sb="38" eb="40">
      <t>リヨウ</t>
    </rPh>
    <phoneticPr fontId="3"/>
  </si>
  <si>
    <t>今後も機会が有れば資材ととして利用したい</t>
    <rPh sb="0" eb="2">
      <t>コンゴ</t>
    </rPh>
    <rPh sb="3" eb="5">
      <t>キカイ</t>
    </rPh>
    <rPh sb="6" eb="7">
      <t>ア</t>
    </rPh>
    <rPh sb="9" eb="11">
      <t>シザイ</t>
    </rPh>
    <rPh sb="15" eb="17">
      <t>リヨウ</t>
    </rPh>
    <phoneticPr fontId="3"/>
  </si>
  <si>
    <t>横浜市内管轄内工事</t>
    <rPh sb="0" eb="3">
      <t>ヨコハマシ</t>
    </rPh>
    <phoneticPr fontId="3"/>
  </si>
  <si>
    <t>横浜市内管轄区域内</t>
    <rPh sb="0" eb="3">
      <t>ヨコハマシ</t>
    </rPh>
    <phoneticPr fontId="3"/>
  </si>
  <si>
    <t>令和   6年  6 月   14日</t>
    <phoneticPr fontId="3"/>
  </si>
  <si>
    <t>別紙管理図による</t>
    <rPh sb="0" eb="2">
      <t>ベッシ</t>
    </rPh>
    <rPh sb="2" eb="5">
      <t>カンリズ</t>
    </rPh>
    <phoneticPr fontId="3"/>
  </si>
  <si>
    <t>建設汚泥　　　　→　固化剤添加　→　再生砂
廃プラスチック　→　圧縮　→　固形燃料
金属くず　　　　→　破砕　→　金属材料　　　　　　　　　　　　　　　　　　　　　　　　　　　　　　　　　　　　　　　　　　　　　　　　　　　　　　　　　　　　　
コンクリート片　→　破砕　→　再生骨材
廃アスファルト　→　破砕　→　再生骨材　　　　　　　　　　　　　　　　　　
木材　　　　　　→　圧縮　→　固形燃料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</si>
</sst>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D77" sqref="D77:U8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455</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3952</v>
      </c>
      <c r="Q49" s="598"/>
      <c r="R49" s="598"/>
      <c r="S49" s="598"/>
      <c r="T49" s="598"/>
      <c r="U49" s="599"/>
    </row>
    <row r="50" spans="3:23" ht="26.25" customHeight="1" x14ac:dyDescent="0.15">
      <c r="C50" s="570" t="s">
        <v>11</v>
      </c>
      <c r="D50" s="571"/>
      <c r="E50" s="572"/>
      <c r="F50" s="581" t="s">
        <v>456</v>
      </c>
      <c r="G50" s="582"/>
      <c r="H50" s="582"/>
      <c r="I50" s="582"/>
      <c r="J50" s="582"/>
      <c r="K50" s="582"/>
      <c r="L50" s="582"/>
      <c r="M50" s="582"/>
      <c r="N50" s="341" t="s">
        <v>172</v>
      </c>
      <c r="O50" s="449"/>
      <c r="P50" s="450"/>
      <c r="Q50" s="585" t="s">
        <v>447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448</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630</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20</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459</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458</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5</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6513.5</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449</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5</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6342</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450</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451</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452</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453</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454</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6513.5</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t="str">
        <f>+別紙!AA16</f>
        <v>0</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6342</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8"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横浜市内管轄内工事</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5"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6" workbookViewId="0">
      <selection activeCell="Y23" sqref="Y2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30</v>
      </c>
      <c r="P27" s="700"/>
      <c r="Q27" s="700"/>
      <c r="R27" s="700"/>
      <c r="S27" s="49" t="s">
        <v>38</v>
      </c>
      <c r="T27" s="70"/>
      <c r="U27" s="70"/>
      <c r="X27" s="68" t="s">
        <v>39</v>
      </c>
      <c r="Y27" s="71"/>
      <c r="AG27" s="58"/>
      <c r="AH27" s="58"/>
      <c r="AI27" s="58"/>
      <c r="AJ27" s="58"/>
      <c r="AK27" s="742">
        <f>+AG18+O27</f>
        <v>30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30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6"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v>
      </c>
      <c r="P27" s="700"/>
      <c r="Q27" s="700"/>
      <c r="R27" s="700"/>
      <c r="S27" s="49" t="s">
        <v>38</v>
      </c>
      <c r="T27" s="70"/>
      <c r="U27" s="70"/>
      <c r="X27" s="68" t="s">
        <v>39</v>
      </c>
      <c r="Y27" s="71"/>
      <c r="AG27" s="58"/>
      <c r="AH27" s="58"/>
      <c r="AI27" s="58"/>
      <c r="AJ27" s="58"/>
      <c r="AK27" s="742">
        <f>+AG18+O27</f>
        <v>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2</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5"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250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274.5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250</v>
      </c>
      <c r="P27" s="700"/>
      <c r="Q27" s="700"/>
      <c r="R27" s="700"/>
      <c r="S27" s="49" t="s">
        <v>38</v>
      </c>
      <c r="T27" s="70"/>
      <c r="U27" s="70"/>
      <c r="X27" s="68" t="s">
        <v>39</v>
      </c>
      <c r="Y27" s="71"/>
      <c r="AG27" s="58"/>
      <c r="AH27" s="58"/>
      <c r="AI27" s="58"/>
      <c r="AJ27" s="58"/>
      <c r="AK27" s="742">
        <f>+AG18+O27</f>
        <v>250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274.5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250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7"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6142.7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6000</v>
      </c>
      <c r="P27" s="700"/>
      <c r="Q27" s="700"/>
      <c r="R27" s="700"/>
      <c r="S27" s="49" t="s">
        <v>38</v>
      </c>
      <c r="T27" s="70"/>
      <c r="U27" s="70"/>
      <c r="X27" s="68" t="s">
        <v>39</v>
      </c>
      <c r="Y27" s="71"/>
      <c r="AG27" s="58"/>
      <c r="AH27" s="58"/>
      <c r="AI27" s="58"/>
      <c r="AJ27" s="58"/>
      <c r="AK27" s="742">
        <f>+AG18+O27</f>
        <v>6000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6142.7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6000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5"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横浜市内管轄内工事</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65.7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60</v>
      </c>
      <c r="P27" s="700"/>
      <c r="Q27" s="700"/>
      <c r="R27" s="700"/>
      <c r="S27" s="49" t="s">
        <v>38</v>
      </c>
      <c r="T27" s="70"/>
      <c r="U27" s="70"/>
      <c r="X27" s="68" t="s">
        <v>39</v>
      </c>
      <c r="Y27" s="71"/>
      <c r="AG27" s="58"/>
      <c r="AH27" s="58"/>
      <c r="AI27" s="58"/>
      <c r="AJ27" s="58"/>
      <c r="AK27" s="742">
        <f>+AG18+O27</f>
        <v>60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65.7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60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0" zoomScale="80" zoomScaleNormal="80" workbookViewId="0">
      <selection activeCell="I14" sqref="I14"/>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横浜市内管轄内工事</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29</v>
      </c>
      <c r="M9" s="377">
        <f>IF(OR(ｷ.紙くず!F24&gt;0,ｷ.紙くず!F24&lt;0),ｷ.紙くず!F24,IF(M$19&gt;0,"0",0))</f>
        <v>1.6</v>
      </c>
      <c r="N9" s="377">
        <f>IF(OR(ｸ.木くず!F24&gt;0,ｸ.木くず!F24&lt;0),ｸ.木くず!F24,IF(N$19&gt;0,"0",0))</f>
        <v>274.5</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6142.7</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65.7</v>
      </c>
      <c r="AA9" s="379">
        <f>IF(SUM(G9:Z9)&gt;0,SUM(G9:Z9),IF(AA$19&gt;0,"0",0))</f>
        <v>6513.5</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29</v>
      </c>
      <c r="M14" s="383">
        <f>IF(OR(ｷ.紙くず!F29&gt;0,ｷ.紙くず!F29&lt;0),ｷ.紙くず!F29,IF(M$19&gt;0,"0",0))</f>
        <v>1.6</v>
      </c>
      <c r="N14" s="383">
        <f>IF(OR(ｸ.木くず!F29&gt;0,ｸ.木くず!F29&lt;0),ｸ.木くず!F29,IF(N$19&gt;0,"0",0))</f>
        <v>274.5</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6142.7</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65.7</v>
      </c>
      <c r="AA14" s="385">
        <f t="shared" si="0"/>
        <v>6513.5</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t="str">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t="str">
        <f t="shared" si="0"/>
        <v>0</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30</v>
      </c>
      <c r="M19" s="389">
        <f t="shared" si="1"/>
        <v>2</v>
      </c>
      <c r="N19" s="389">
        <f t="shared" si="1"/>
        <v>250</v>
      </c>
      <c r="O19" s="389">
        <f t="shared" si="1"/>
        <v>0</v>
      </c>
      <c r="P19" s="389">
        <f t="shared" si="1"/>
        <v>0</v>
      </c>
      <c r="Q19" s="389">
        <f t="shared" si="1"/>
        <v>0</v>
      </c>
      <c r="R19" s="389">
        <f t="shared" si="1"/>
        <v>0</v>
      </c>
      <c r="S19" s="389">
        <f t="shared" si="1"/>
        <v>0</v>
      </c>
      <c r="T19" s="389">
        <f t="shared" si="1"/>
        <v>0</v>
      </c>
      <c r="U19" s="389">
        <f t="shared" si="1"/>
        <v>0</v>
      </c>
      <c r="V19" s="389">
        <f t="shared" si="1"/>
        <v>6000</v>
      </c>
      <c r="W19" s="389">
        <f t="shared" si="1"/>
        <v>0</v>
      </c>
      <c r="X19" s="389">
        <f t="shared" si="1"/>
        <v>0</v>
      </c>
      <c r="Y19" s="389">
        <f t="shared" si="1"/>
        <v>0</v>
      </c>
      <c r="Z19" s="390">
        <f t="shared" si="1"/>
        <v>60</v>
      </c>
      <c r="AA19" s="391">
        <f t="shared" ref="AA19:AA25" si="2">SUM(G19:Z19)</f>
        <v>6342</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30</v>
      </c>
      <c r="M37" s="424">
        <f t="shared" si="8"/>
        <v>2</v>
      </c>
      <c r="N37" s="424">
        <f t="shared" si="8"/>
        <v>250</v>
      </c>
      <c r="O37" s="424">
        <f t="shared" si="8"/>
        <v>0</v>
      </c>
      <c r="P37" s="424">
        <f t="shared" si="8"/>
        <v>0</v>
      </c>
      <c r="Q37" s="424">
        <f t="shared" si="8"/>
        <v>0</v>
      </c>
      <c r="R37" s="424">
        <f t="shared" si="8"/>
        <v>0</v>
      </c>
      <c r="S37" s="424">
        <f t="shared" si="8"/>
        <v>0</v>
      </c>
      <c r="T37" s="424">
        <f t="shared" si="8"/>
        <v>0</v>
      </c>
      <c r="U37" s="424">
        <f t="shared" si="8"/>
        <v>0</v>
      </c>
      <c r="V37" s="424">
        <f t="shared" si="8"/>
        <v>6000</v>
      </c>
      <c r="W37" s="424">
        <f t="shared" si="8"/>
        <v>0</v>
      </c>
      <c r="X37" s="424">
        <f t="shared" si="8"/>
        <v>0</v>
      </c>
      <c r="Y37" s="424">
        <f t="shared" si="8"/>
        <v>0</v>
      </c>
      <c r="Z37" s="425">
        <f t="shared" si="8"/>
        <v>60</v>
      </c>
      <c r="AA37" s="426">
        <f t="shared" si="4"/>
        <v>6342</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0</v>
      </c>
      <c r="AA38" s="417">
        <f t="shared" si="4"/>
        <v>0</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30</v>
      </c>
      <c r="M42" s="421">
        <f>+ｷ.紙くず!$Q$33</f>
        <v>2</v>
      </c>
      <c r="N42" s="421">
        <f>+ｸ.木くず!$Q$33</f>
        <v>250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6000</v>
      </c>
      <c r="W42" s="421">
        <f>+ﾁ.動物のふん尿!$Q$33</f>
        <v>0</v>
      </c>
      <c r="X42" s="421">
        <f>+ﾂ.動物の死体!$Q$33</f>
        <v>0</v>
      </c>
      <c r="Y42" s="421">
        <f>+ﾃ.ばいじん!$Q$33</f>
        <v>0</v>
      </c>
      <c r="Z42" s="422">
        <f>+ﾄ.混合廃棄物その他!$Q$33</f>
        <v>60</v>
      </c>
      <c r="AA42" s="423">
        <f>SUM(G42:Z42)</f>
        <v>6342</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30</v>
      </c>
      <c r="M43" s="427">
        <f>+ｷ.紙くず!$AK$27</f>
        <v>2</v>
      </c>
      <c r="N43" s="427">
        <f>+ｸ.木くず!$AK$27</f>
        <v>250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6000</v>
      </c>
      <c r="W43" s="427">
        <f>+ﾁ.動物のふん尿!$AK$27</f>
        <v>0</v>
      </c>
      <c r="X43" s="427">
        <f>+ﾂ.動物の死体!$AK$27</f>
        <v>0</v>
      </c>
      <c r="Y43" s="427">
        <f>+ﾃ.ばいじん!$AK$27</f>
        <v>0</v>
      </c>
      <c r="Z43" s="428">
        <f>+ﾄ.混合廃棄物その他!$AK$27</f>
        <v>60</v>
      </c>
      <c r="AA43" s="429">
        <f t="shared" si="4"/>
        <v>6342</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59</v>
      </c>
      <c r="M55" s="480">
        <f t="shared" si="10"/>
        <v>3.6</v>
      </c>
      <c r="N55" s="480">
        <f t="shared" si="10"/>
        <v>524.5</v>
      </c>
      <c r="O55" s="480">
        <f t="shared" si="10"/>
        <v>0</v>
      </c>
      <c r="P55" s="480">
        <f t="shared" si="10"/>
        <v>0</v>
      </c>
      <c r="Q55" s="480">
        <f t="shared" si="10"/>
        <v>0</v>
      </c>
      <c r="R55" s="480">
        <f t="shared" si="10"/>
        <v>0</v>
      </c>
      <c r="S55" s="480">
        <f t="shared" si="10"/>
        <v>0</v>
      </c>
      <c r="T55" s="480">
        <f t="shared" si="10"/>
        <v>0</v>
      </c>
      <c r="U55" s="480">
        <f t="shared" si="10"/>
        <v>0</v>
      </c>
      <c r="V55" s="480">
        <f t="shared" si="10"/>
        <v>12142.7</v>
      </c>
      <c r="W55" s="480">
        <f t="shared" si="10"/>
        <v>0</v>
      </c>
      <c r="X55" s="480">
        <f t="shared" si="10"/>
        <v>0</v>
      </c>
      <c r="Y55" s="480">
        <f t="shared" si="10"/>
        <v>0</v>
      </c>
      <c r="Z55" s="480">
        <f t="shared" si="10"/>
        <v>125.7</v>
      </c>
      <c r="AA55" s="481">
        <f>+AA9+AA19+AA20</f>
        <v>12855.5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42"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 月   14日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神奈川県川崎市麻生区万福寺1-1-1</v>
      </c>
      <c r="M16" s="851"/>
      <c r="N16" s="851"/>
      <c r="O16" s="851"/>
      <c r="P16" s="851"/>
      <c r="Q16" s="851"/>
      <c r="R16" s="851"/>
      <c r="S16" s="851"/>
      <c r="T16" s="851"/>
      <c r="U16" s="282"/>
    </row>
    <row r="17" spans="1:21" ht="26.25" customHeight="1" x14ac:dyDescent="0.15">
      <c r="C17" s="86"/>
      <c r="I17" s="25"/>
      <c r="J17" s="25" t="s">
        <v>7</v>
      </c>
      <c r="K17" s="25"/>
      <c r="L17" s="851" t="str">
        <f>+表紙!L41</f>
        <v>三井住建道路(株)開発環境事業部　                                        理事開発環境事業部長　中道　純二</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044-322-8300</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横浜市内管轄内工事</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3952</v>
      </c>
      <c r="Q25" s="823"/>
      <c r="R25" s="823"/>
      <c r="S25" s="823"/>
      <c r="T25" s="823"/>
      <c r="U25" s="824"/>
    </row>
    <row r="26" spans="1:21" ht="26.25" customHeight="1" x14ac:dyDescent="0.15">
      <c r="C26" s="570" t="s">
        <v>11</v>
      </c>
      <c r="D26" s="571"/>
      <c r="E26" s="572"/>
      <c r="F26" s="838" t="str">
        <f>+表紙!F50</f>
        <v>横浜市内管轄区域内</v>
      </c>
      <c r="G26" s="839"/>
      <c r="H26" s="839"/>
      <c r="I26" s="839"/>
      <c r="J26" s="839"/>
      <c r="K26" s="839"/>
      <c r="L26" s="839"/>
      <c r="M26" s="839"/>
      <c r="N26" s="341" t="s">
        <v>172</v>
      </c>
      <c r="O26"/>
      <c r="P26"/>
      <c r="Q26" s="833" t="str">
        <f>IF(+表紙!Q50="","",+表紙!Q50)</f>
        <v>044-322-8300</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土木工事、舗装工事</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630</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20</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5</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6513.5</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現場での分別を徹底する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5</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6342</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引き続き現場分別を徹底する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内装解体時における手作業での分別、重機を用いたコンクリートガラと付着土のふるい分け</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引き続き現場分別を徹底する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振動防止のために土間に敷くコンクリートガラが不足したため、近傍の現場のものを利用した。</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今後も機会が有れば資材ととして利用したい</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6513.5</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t="str">
        <f>+表紙!K210</f>
        <v>0</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6342</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8"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2024-06-14T06:49:07Z</dcterms:created>
  <dcterms:modified xsi:type="dcterms:W3CDTF">2024-09-09T03:35:44Z</dcterms:modified>
</cp:coreProperties>
</file>