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4)ア" sheetId="1" r:id="rId1"/>
  </sheets>
  <definedNames>
    <definedName name="_xlnm.Print_Area" localSheetId="0">'4(4)ア'!$A$1:$T$37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4" i="1" l="1"/>
  <c r="S11" i="1" l="1"/>
  <c r="S10" i="1"/>
  <c r="Q32" i="1"/>
  <c r="O32" i="1"/>
  <c r="M32" i="1"/>
  <c r="K32" i="1"/>
  <c r="I32" i="1"/>
  <c r="G32" i="1"/>
  <c r="O9" i="1"/>
  <c r="E32" i="1"/>
  <c r="C32" i="1"/>
  <c r="C28" i="1"/>
  <c r="S19" i="1"/>
  <c r="S20" i="1"/>
  <c r="S21" i="1"/>
  <c r="S7" i="1"/>
  <c r="S8" i="1"/>
  <c r="S12" i="1"/>
  <c r="S14" i="1"/>
  <c r="S15" i="1"/>
  <c r="S17" i="1"/>
  <c r="S18" i="1"/>
  <c r="P18" i="1" s="1"/>
  <c r="S29" i="1"/>
  <c r="S30" i="1"/>
  <c r="S31" i="1"/>
  <c r="S6" i="1"/>
  <c r="Q9" i="1"/>
  <c r="Q13" i="1"/>
  <c r="Q16" i="1"/>
  <c r="Q22" i="1"/>
  <c r="Q25" i="1"/>
  <c r="Q28" i="1"/>
  <c r="E28" i="1"/>
  <c r="E25" i="1"/>
  <c r="E22" i="1"/>
  <c r="E9" i="1"/>
  <c r="M22" i="1"/>
  <c r="G22" i="1"/>
  <c r="E16" i="1"/>
  <c r="I28" i="1"/>
  <c r="I25" i="1"/>
  <c r="I22" i="1"/>
  <c r="I16" i="1"/>
  <c r="I13" i="1"/>
  <c r="I9" i="1"/>
  <c r="G9" i="1"/>
  <c r="C9" i="1"/>
  <c r="K9" i="1"/>
  <c r="M9" i="1"/>
  <c r="G13" i="1"/>
  <c r="C13" i="1"/>
  <c r="K13" i="1"/>
  <c r="E13" i="1"/>
  <c r="M13" i="1"/>
  <c r="O13" i="1"/>
  <c r="G16" i="1"/>
  <c r="C16" i="1"/>
  <c r="K16" i="1"/>
  <c r="M16" i="1"/>
  <c r="O16" i="1"/>
  <c r="C22" i="1"/>
  <c r="O22" i="1"/>
  <c r="G25" i="1"/>
  <c r="C25" i="1"/>
  <c r="K25" i="1"/>
  <c r="M25" i="1"/>
  <c r="O25" i="1"/>
  <c r="G28" i="1"/>
  <c r="K28" i="1"/>
  <c r="M28" i="1"/>
  <c r="O28" i="1"/>
  <c r="S16" i="1"/>
  <c r="F16" i="1" s="1"/>
  <c r="J18" i="1" l="1"/>
  <c r="Q33" i="1"/>
  <c r="S28" i="1"/>
  <c r="N28" i="1" s="1"/>
  <c r="E33" i="1"/>
  <c r="I33" i="1"/>
  <c r="P16" i="1"/>
  <c r="S13" i="1"/>
  <c r="D13" i="1" s="1"/>
  <c r="D16" i="1"/>
  <c r="M33" i="1"/>
  <c r="L16" i="1"/>
  <c r="H16" i="1"/>
  <c r="K33" i="1"/>
  <c r="N16" i="1"/>
  <c r="J16" i="1"/>
  <c r="C33" i="1"/>
  <c r="F18" i="1"/>
  <c r="S25" i="1"/>
  <c r="R25" i="1" s="1"/>
  <c r="G33" i="1"/>
  <c r="O33" i="1"/>
  <c r="H18" i="1"/>
  <c r="J13" i="1"/>
  <c r="S22" i="1"/>
  <c r="J22" i="1" s="1"/>
  <c r="D18" i="1"/>
  <c r="R16" i="1"/>
  <c r="S9" i="1"/>
  <c r="S32" i="1"/>
  <c r="J32" i="1" s="1"/>
  <c r="L18" i="1"/>
  <c r="N18" i="1"/>
  <c r="H13" i="1" l="1"/>
  <c r="L13" i="1"/>
  <c r="N13" i="1"/>
  <c r="P13" i="1"/>
  <c r="R13" i="1"/>
  <c r="P28" i="1"/>
  <c r="H28" i="1"/>
  <c r="H25" i="1"/>
  <c r="F13" i="1"/>
  <c r="S33" i="1"/>
  <c r="P33" i="1" s="1"/>
  <c r="J25" i="1"/>
  <c r="L28" i="1"/>
  <c r="D28" i="1"/>
  <c r="L25" i="1"/>
  <c r="J28" i="1"/>
  <c r="F28" i="1"/>
  <c r="R28" i="1"/>
  <c r="D25" i="1"/>
  <c r="P25" i="1"/>
  <c r="N25" i="1"/>
  <c r="F25" i="1"/>
  <c r="F9" i="1"/>
  <c r="D9" i="1"/>
  <c r="J9" i="1"/>
  <c r="H9" i="1"/>
  <c r="N9" i="1"/>
  <c r="R9" i="1"/>
  <c r="P9" i="1"/>
  <c r="L9" i="1"/>
  <c r="L32" i="1"/>
  <c r="D32" i="1"/>
  <c r="N32" i="1"/>
  <c r="F32" i="1"/>
  <c r="H32" i="1"/>
  <c r="R32" i="1"/>
  <c r="P32" i="1"/>
  <c r="F22" i="1"/>
  <c r="R22" i="1"/>
  <c r="L22" i="1"/>
  <c r="D22" i="1"/>
  <c r="P22" i="1"/>
  <c r="N22" i="1"/>
  <c r="H22" i="1"/>
  <c r="D33" i="1" l="1"/>
  <c r="L33" i="1"/>
  <c r="N33" i="1"/>
  <c r="R33" i="1"/>
  <c r="H33" i="1"/>
  <c r="J33" i="1"/>
  <c r="F33" i="1"/>
</calcChain>
</file>

<file path=xl/sharedStrings.xml><?xml version="1.0" encoding="utf-8"?>
<sst xmlns="http://schemas.openxmlformats.org/spreadsheetml/2006/main" count="54" uniqueCount="40">
  <si>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</si>
  <si>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</si>
  <si>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</si>
  <si>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</si>
  <si>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</si>
  <si>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</si>
  <si>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</si>
  <si>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</si>
  <si>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</si>
  <si>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</si>
  <si>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</si>
  <si>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戸塚区</t>
  </si>
  <si>
    <t>泉区</t>
  </si>
  <si>
    <t>瀬谷区</t>
  </si>
  <si>
    <t>横浜市計</t>
  </si>
  <si>
    <t>計</t>
    <rPh sb="0" eb="1">
      <t>ケイ</t>
    </rPh>
    <phoneticPr fontId="2"/>
  </si>
  <si>
    <t>栄区</t>
    <rPh sb="0" eb="2">
      <t>サカエク</t>
    </rPh>
    <phoneticPr fontId="2"/>
  </si>
  <si>
    <t>青葉区</t>
    <rPh sb="0" eb="3">
      <t>アオバク</t>
    </rPh>
    <phoneticPr fontId="2"/>
  </si>
  <si>
    <t>選挙区</t>
    <rPh sb="0" eb="1">
      <t>セン</t>
    </rPh>
    <rPh sb="1" eb="2">
      <t>キョ</t>
    </rPh>
    <rPh sb="2" eb="3">
      <t>ク</t>
    </rPh>
    <phoneticPr fontId="2"/>
  </si>
  <si>
    <t>無所属</t>
    <rPh sb="0" eb="3">
      <t>ムショゾク</t>
    </rPh>
    <phoneticPr fontId="2"/>
  </si>
  <si>
    <t>緑区</t>
    <rPh sb="0" eb="2">
      <t>ミドリク</t>
    </rPh>
    <phoneticPr fontId="2"/>
  </si>
  <si>
    <t>　※　　％は得票率を表す。</t>
    <rPh sb="6" eb="8">
      <t>トクヒョウ</t>
    </rPh>
    <rPh sb="8" eb="9">
      <t>リツ</t>
    </rPh>
    <rPh sb="10" eb="11">
      <t>アラワ</t>
    </rPh>
    <phoneticPr fontId="2"/>
  </si>
  <si>
    <t xml:space="preserve"> </t>
    <phoneticPr fontId="2"/>
  </si>
  <si>
    <t>議席数</t>
    <rPh sb="0" eb="3">
      <t>ギセキスウ</t>
    </rPh>
    <phoneticPr fontId="2"/>
  </si>
  <si>
    <t>（第４区計）※１</t>
    <rPh sb="1" eb="2">
      <t>ダイ</t>
    </rPh>
    <rPh sb="3" eb="4">
      <t>ク</t>
    </rPh>
    <rPh sb="4" eb="5">
      <t>ケイ</t>
    </rPh>
    <phoneticPr fontId="2"/>
  </si>
  <si>
    <t>自由民主党</t>
  </si>
  <si>
    <t>立憲民主党</t>
  </si>
  <si>
    <t>日本維新の会</t>
  </si>
  <si>
    <t>日本共産党</t>
  </si>
  <si>
    <t>国民民主党</t>
  </si>
  <si>
    <t>社会民主党</t>
  </si>
  <si>
    <t>％</t>
    <phoneticPr fontId="2"/>
  </si>
  <si>
    <t>都筑区※２</t>
    <phoneticPr fontId="2"/>
  </si>
  <si>
    <t>（４）　政党等別得票数</t>
    <rPh sb="4" eb="6">
      <t>セイトウ</t>
    </rPh>
    <rPh sb="6" eb="7">
      <t>トウ</t>
    </rPh>
    <rPh sb="7" eb="8">
      <t>ベツ</t>
    </rPh>
    <rPh sb="8" eb="11">
      <t>トクヒョウスウ</t>
    </rPh>
    <phoneticPr fontId="6"/>
  </si>
  <si>
    <t>ア　小選挙区</t>
    <rPh sb="2" eb="6">
      <t>ショウセンキョク</t>
    </rPh>
    <phoneticPr fontId="6"/>
  </si>
  <si>
    <r>
      <rPr>
        <sz val="11"/>
        <color indexed="8"/>
        <rFont val="ＭＳ Ｐ明朝"/>
        <family val="1"/>
        <charset val="128"/>
      </rPr>
      <t>％</t>
    </r>
    <phoneticPr fontId="2"/>
  </si>
  <si>
    <t>　　　　　　　　政党等
 区別</t>
    <rPh sb="8" eb="10">
      <t>セイトウ</t>
    </rPh>
    <rPh sb="10" eb="11">
      <t>トウ</t>
    </rPh>
    <rPh sb="14" eb="16">
      <t>クベツ</t>
    </rPh>
    <phoneticPr fontId="2"/>
  </si>
  <si>
    <t>ＮＨＫと裁判してる党
弁護士法７２条違反で</t>
    <phoneticPr fontId="2"/>
  </si>
  <si>
    <t>　※２　都筑区は神奈川県第７区（第８区の区域を除く）と第８区（荏田東町、荏田東1丁目から4丁目まで、荏田南町、荏田南1丁目から5丁目まで、大丸）に分割されている。</t>
    <rPh sb="4" eb="7">
      <t>ツヅキク</t>
    </rPh>
    <rPh sb="8" eb="12">
      <t>カナガワケン</t>
    </rPh>
    <rPh sb="12" eb="13">
      <t>ダイ</t>
    </rPh>
    <rPh sb="14" eb="15">
      <t>ク</t>
    </rPh>
    <rPh sb="16" eb="17">
      <t>ダイ</t>
    </rPh>
    <rPh sb="27" eb="28">
      <t>ダイ</t>
    </rPh>
    <rPh sb="29" eb="30">
      <t>ク</t>
    </rPh>
    <rPh sb="31" eb="34">
      <t>エダヒガシ</t>
    </rPh>
    <rPh sb="34" eb="35">
      <t>チョウ</t>
    </rPh>
    <rPh sb="36" eb="39">
      <t>エダヒガシ</t>
    </rPh>
    <rPh sb="40" eb="42">
      <t>チョウメ</t>
    </rPh>
    <rPh sb="45" eb="47">
      <t>チョウメ</t>
    </rPh>
    <rPh sb="50" eb="53">
      <t>エダミナミ</t>
    </rPh>
    <rPh sb="53" eb="54">
      <t>チョウ</t>
    </rPh>
    <rPh sb="55" eb="58">
      <t>エダミナミ</t>
    </rPh>
    <rPh sb="59" eb="61">
      <t>チョウメ</t>
    </rPh>
    <rPh sb="64" eb="66">
      <t>チョウメ</t>
    </rPh>
    <rPh sb="69" eb="71">
      <t>ダイマル</t>
    </rPh>
    <rPh sb="73" eb="75">
      <t>ブンカツ</t>
    </rPh>
    <phoneticPr fontId="2"/>
  </si>
  <si>
    <t>　※１　神奈川県第４区には鎌倉市、逗子市、三浦郡も属する。</t>
    <rPh sb="4" eb="8">
      <t>カナガワケン</t>
    </rPh>
    <rPh sb="8" eb="9">
      <t>ダイ</t>
    </rPh>
    <rPh sb="10" eb="11">
      <t>ク</t>
    </rPh>
    <rPh sb="13" eb="16">
      <t>カマクラシ</t>
    </rPh>
    <rPh sb="17" eb="20">
      <t>ズシシ</t>
    </rPh>
    <rPh sb="21" eb="24">
      <t>ミウラグン</t>
    </rPh>
    <rPh sb="25" eb="26">
      <t>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</si>
</sst>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_ * #,##0.000_ ;_ * \-#,##0.000_ ;_ * &quot;-&quot;???_ ;_ @_ "/>
    <numFmt numFmtId="179" formatCode="0.00_);[Red]\(0.00\)"/>
    <numFmt numFmtId="180" formatCode="#,##0.000_ "/>
    <numFmt numFmtId="181" formatCode="#,##0.00_ "/>
    <numFmt numFmtId="182" formatCode="_ * #,##0.00_ ;_ * \-#,##0.00_ ;_ * &quot;-&quot;_ ;_ @_ "/>
    <numFmt numFmtId="183" formatCode="#,##0.00_ ;[Red]\-#,##0.00\ "/>
  </numFmts>
  <fonts count="1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41" fontId="4" fillId="0" borderId="1" xfId="0" applyNumberFormat="1" applyFont="1" applyBorder="1" applyAlignment="1">
      <alignment vertical="center"/>
    </xf>
    <xf numFmtId="41" fontId="4" fillId="0" borderId="1" xfId="1" applyNumberFormat="1" applyFont="1" applyBorder="1" applyAlignment="1" applyProtection="1">
      <alignment vertical="center"/>
      <protection locked="0"/>
    </xf>
    <xf numFmtId="41" fontId="4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182" fontId="4" fillId="0" borderId="1" xfId="1" applyNumberFormat="1" applyFont="1" applyBorder="1" applyAlignment="1" applyProtection="1">
      <alignment vertical="center"/>
      <protection locked="0"/>
    </xf>
    <xf numFmtId="41" fontId="4" fillId="0" borderId="4" xfId="0" applyNumberFormat="1" applyFont="1" applyBorder="1" applyAlignment="1" applyProtection="1">
      <alignment vertical="center"/>
      <protection locked="0"/>
    </xf>
    <xf numFmtId="41" fontId="4" fillId="0" borderId="1" xfId="0" applyNumberFormat="1" applyFont="1" applyBorder="1" applyAlignment="1" applyProtection="1">
      <alignment vertical="center"/>
      <protection locked="0"/>
    </xf>
    <xf numFmtId="182" fontId="4" fillId="0" borderId="1" xfId="0" applyNumberFormat="1" applyFont="1" applyBorder="1" applyAlignment="1">
      <alignment vertical="center"/>
    </xf>
    <xf numFmtId="182" fontId="4" fillId="0" borderId="1" xfId="0" applyNumberFormat="1" applyFont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distributed" vertical="center"/>
    </xf>
    <xf numFmtId="41" fontId="4" fillId="0" borderId="5" xfId="0" applyNumberFormat="1" applyFont="1" applyBorder="1" applyAlignment="1">
      <alignment vertical="center"/>
    </xf>
    <xf numFmtId="41" fontId="4" fillId="0" borderId="5" xfId="1" applyNumberFormat="1" applyFont="1" applyBorder="1" applyAlignment="1" applyProtection="1">
      <alignment vertical="center"/>
      <protection locked="0"/>
    </xf>
    <xf numFmtId="182" fontId="4" fillId="0" borderId="5" xfId="0" applyNumberFormat="1" applyFont="1" applyBorder="1" applyAlignment="1">
      <alignment vertical="center"/>
    </xf>
    <xf numFmtId="41" fontId="4" fillId="0" borderId="3" xfId="0" applyNumberFormat="1" applyFont="1" applyBorder="1" applyAlignment="1" applyProtection="1">
      <alignment vertical="center"/>
      <protection locked="0"/>
    </xf>
    <xf numFmtId="38" fontId="4" fillId="0" borderId="1" xfId="1" applyFont="1" applyBorder="1" applyAlignment="1">
      <alignment horizontal="right" shrinkToFit="1"/>
    </xf>
    <xf numFmtId="183" fontId="4" fillId="0" borderId="1" xfId="1" applyNumberFormat="1" applyFont="1" applyBorder="1" applyAlignment="1">
      <alignment horizontal="right" vertical="center" shrinkToFit="1"/>
    </xf>
    <xf numFmtId="179" fontId="4" fillId="0" borderId="1" xfId="1" applyNumberFormat="1" applyFont="1" applyBorder="1" applyAlignment="1">
      <alignment horizontal="right" vertical="center" shrinkToFit="1"/>
    </xf>
    <xf numFmtId="0" fontId="3" fillId="0" borderId="0" xfId="0" applyFont="1" applyBorder="1"/>
    <xf numFmtId="38" fontId="4" fillId="0" borderId="2" xfId="1" applyFont="1" applyBorder="1" applyAlignment="1">
      <alignment horizontal="right" shrinkToFit="1"/>
    </xf>
    <xf numFmtId="183" fontId="4" fillId="0" borderId="2" xfId="1" applyNumberFormat="1" applyFont="1" applyBorder="1" applyAlignment="1">
      <alignment horizontal="right" vertical="center" shrinkToFit="1"/>
    </xf>
    <xf numFmtId="179" fontId="4" fillId="0" borderId="2" xfId="1" applyNumberFormat="1" applyFont="1" applyBorder="1" applyAlignment="1">
      <alignment horizontal="right" vertical="center" shrinkToFit="1"/>
    </xf>
    <xf numFmtId="41" fontId="4" fillId="0" borderId="17" xfId="0" applyNumberFormat="1" applyFont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41" fontId="4" fillId="0" borderId="17" xfId="0" applyNumberFormat="1" applyFon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/>
    <xf numFmtId="180" fontId="8" fillId="0" borderId="0" xfId="0" applyNumberFormat="1" applyFont="1"/>
    <xf numFmtId="181" fontId="3" fillId="0" borderId="0" xfId="0" applyNumberFormat="1" applyFont="1"/>
    <xf numFmtId="176" fontId="9" fillId="0" borderId="0" xfId="0" applyNumberFormat="1" applyFont="1"/>
    <xf numFmtId="0" fontId="10" fillId="0" borderId="5" xfId="0" applyFont="1" applyFill="1" applyBorder="1" applyAlignment="1">
      <alignment horizontal="distributed" vertical="center"/>
    </xf>
    <xf numFmtId="41" fontId="10" fillId="0" borderId="5" xfId="0" applyNumberFormat="1" applyFont="1" applyBorder="1" applyAlignment="1">
      <alignment vertical="center"/>
    </xf>
    <xf numFmtId="41" fontId="10" fillId="0" borderId="5" xfId="1" applyNumberFormat="1" applyFont="1" applyBorder="1" applyAlignment="1" applyProtection="1">
      <alignment vertical="center"/>
      <protection locked="0"/>
    </xf>
    <xf numFmtId="182" fontId="10" fillId="0" borderId="5" xfId="0" applyNumberFormat="1" applyFont="1" applyBorder="1" applyAlignment="1">
      <alignment vertical="center"/>
    </xf>
    <xf numFmtId="41" fontId="10" fillId="0" borderId="3" xfId="0" applyNumberFormat="1" applyFont="1" applyBorder="1" applyAlignment="1" applyProtection="1">
      <alignment vertical="center"/>
      <protection locked="0"/>
    </xf>
    <xf numFmtId="41" fontId="10" fillId="0" borderId="1" xfId="0" applyNumberFormat="1" applyFont="1" applyBorder="1" applyAlignment="1">
      <alignment vertical="center"/>
    </xf>
    <xf numFmtId="179" fontId="10" fillId="0" borderId="1" xfId="1" applyNumberFormat="1" applyFont="1" applyBorder="1" applyAlignment="1" applyProtection="1">
      <alignment vertical="center"/>
      <protection locked="0"/>
    </xf>
    <xf numFmtId="182" fontId="10" fillId="0" borderId="1" xfId="1" applyNumberFormat="1" applyFont="1" applyBorder="1" applyAlignment="1" applyProtection="1">
      <alignment vertical="center"/>
      <protection locked="0"/>
    </xf>
    <xf numFmtId="41" fontId="10" fillId="0" borderId="1" xfId="1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179" fontId="4" fillId="0" borderId="1" xfId="1" applyNumberFormat="1" applyFont="1" applyBorder="1" applyAlignment="1" applyProtection="1">
      <alignment horizontal="right" vertical="center"/>
      <protection locked="0"/>
    </xf>
    <xf numFmtId="41" fontId="4" fillId="0" borderId="1" xfId="1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left" vertical="center" wrapText="1"/>
    </xf>
    <xf numFmtId="41" fontId="10" fillId="0" borderId="6" xfId="1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41" fontId="10" fillId="0" borderId="14" xfId="1" applyNumberFormat="1" applyFont="1" applyBorder="1" applyAlignment="1">
      <alignment horizontal="center" vertical="center"/>
    </xf>
    <xf numFmtId="41" fontId="10" fillId="0" borderId="7" xfId="1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3" fontId="10" fillId="0" borderId="6" xfId="1" applyNumberFormat="1" applyFont="1" applyBorder="1" applyAlignment="1">
      <alignment horizontal="center" vertical="center"/>
    </xf>
    <xf numFmtId="43" fontId="10" fillId="0" borderId="7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shrinkToFit="1"/>
    </xf>
    <xf numFmtId="0" fontId="4" fillId="0" borderId="20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1" fontId="10" fillId="0" borderId="6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4" fillId="0" borderId="19" xfId="0" applyNumberFormat="1" applyFont="1" applyBorder="1" applyAlignment="1">
      <alignment horizontal="center" vertical="center" wrapText="1" shrinkToFit="1"/>
    </xf>
    <xf numFmtId="0" fontId="4" fillId="0" borderId="20" xfId="0" applyNumberFormat="1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Normal="100" zoomScaleSheetLayoutView="100" workbookViewId="0">
      <pane xSplit="2" ySplit="4" topLeftCell="C5" activePane="bottomRight" state="frozen"/>
      <selection activeCell="D19" sqref="D19"/>
      <selection pane="topRight" activeCell="D19" sqref="D19"/>
      <selection pane="bottomLeft" activeCell="D19" sqref="D19"/>
      <selection pane="bottomRight" sqref="A1:T1"/>
    </sheetView>
  </sheetViews>
  <sheetFormatPr defaultColWidth="9" defaultRowHeight="10.5" x14ac:dyDescent="0.15"/>
  <cols>
    <col min="1" max="1" width="3.625" style="1" customWidth="1"/>
    <col min="2" max="2" width="17.625" style="1" customWidth="1"/>
    <col min="3" max="3" width="11.625" style="1" customWidth="1"/>
    <col min="4" max="4" width="7.625" style="1" customWidth="1"/>
    <col min="5" max="5" width="11.625" style="1" customWidth="1"/>
    <col min="6" max="6" width="7.625" style="1" customWidth="1"/>
    <col min="7" max="7" width="11.625" style="1" customWidth="1"/>
    <col min="8" max="8" width="7.625" style="1" customWidth="1"/>
    <col min="9" max="9" width="11.625" style="1" customWidth="1"/>
    <col min="10" max="10" width="7.625" style="1" customWidth="1"/>
    <col min="11" max="11" width="11.625" style="1" customWidth="1"/>
    <col min="12" max="12" width="7.625" style="1" customWidth="1"/>
    <col min="13" max="13" width="11.625" style="1" customWidth="1"/>
    <col min="14" max="14" width="7.625" style="1" customWidth="1"/>
    <col min="15" max="15" width="11.625" style="1" customWidth="1"/>
    <col min="16" max="16" width="7.625" style="1" customWidth="1"/>
    <col min="17" max="17" width="11.625" style="1" customWidth="1"/>
    <col min="18" max="18" width="7.625" style="1" customWidth="1"/>
    <col min="19" max="19" width="11.625" style="1" customWidth="1"/>
    <col min="20" max="20" width="7.625" style="1" customWidth="1"/>
    <col min="21" max="16384" width="9" style="1"/>
  </cols>
  <sheetData>
    <row r="1" spans="1:22" s="2" customFormat="1" ht="18" customHeight="1" x14ac:dyDescent="0.15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3"/>
      <c r="V1" s="3"/>
    </row>
    <row r="2" spans="1:22" s="2" customFormat="1" ht="18" customHeight="1" x14ac:dyDescent="0.15">
      <c r="A2" s="5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3"/>
      <c r="V2" s="3"/>
    </row>
    <row r="3" spans="1:22" s="2" customFormat="1" ht="6.75" customHeight="1" thickBo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22" ht="59.25" customHeight="1" x14ac:dyDescent="0.15">
      <c r="A4" s="48" t="s">
        <v>18</v>
      </c>
      <c r="B4" s="49" t="s">
        <v>36</v>
      </c>
      <c r="C4" s="72" t="s">
        <v>25</v>
      </c>
      <c r="D4" s="73"/>
      <c r="E4" s="72" t="s">
        <v>26</v>
      </c>
      <c r="F4" s="73"/>
      <c r="G4" s="72" t="s">
        <v>27</v>
      </c>
      <c r="H4" s="73"/>
      <c r="I4" s="72" t="s">
        <v>28</v>
      </c>
      <c r="J4" s="73"/>
      <c r="K4" s="72" t="s">
        <v>29</v>
      </c>
      <c r="L4" s="73"/>
      <c r="M4" s="72" t="s">
        <v>30</v>
      </c>
      <c r="N4" s="73"/>
      <c r="O4" s="78" t="s">
        <v>37</v>
      </c>
      <c r="P4" s="79"/>
      <c r="Q4" s="80" t="s">
        <v>19</v>
      </c>
      <c r="R4" s="81"/>
      <c r="S4" s="74" t="s">
        <v>15</v>
      </c>
      <c r="T4" s="75"/>
    </row>
    <row r="5" spans="1:22" ht="16.5" customHeight="1" x14ac:dyDescent="0.15">
      <c r="A5" s="70">
        <v>1</v>
      </c>
      <c r="B5" s="4"/>
      <c r="C5" s="5"/>
      <c r="D5" s="45" t="s">
        <v>35</v>
      </c>
      <c r="E5" s="46"/>
      <c r="F5" s="46" t="s">
        <v>31</v>
      </c>
      <c r="G5" s="47"/>
      <c r="H5" s="46" t="s">
        <v>31</v>
      </c>
      <c r="I5" s="6"/>
      <c r="J5" s="45" t="s">
        <v>31</v>
      </c>
      <c r="K5" s="6"/>
      <c r="L5" s="46" t="s">
        <v>31</v>
      </c>
      <c r="M5" s="46"/>
      <c r="N5" s="46"/>
      <c r="O5" s="46"/>
      <c r="P5" s="45" t="s">
        <v>31</v>
      </c>
      <c r="Q5" s="46"/>
      <c r="R5" s="46" t="s">
        <v>31</v>
      </c>
      <c r="S5" s="46"/>
      <c r="T5" s="7" t="s">
        <v>31</v>
      </c>
    </row>
    <row r="6" spans="1:22" ht="15.75" customHeight="1" x14ac:dyDescent="0.15">
      <c r="A6" s="70"/>
      <c r="B6" s="8" t="s">
        <v>3</v>
      </c>
      <c r="C6" s="5">
        <v>0</v>
      </c>
      <c r="D6" s="6">
        <v>0</v>
      </c>
      <c r="E6" s="6">
        <v>24786</v>
      </c>
      <c r="F6" s="9">
        <v>41.20903785724974</v>
      </c>
      <c r="G6" s="5">
        <v>13434</v>
      </c>
      <c r="H6" s="9">
        <v>22.335278567509601</v>
      </c>
      <c r="I6" s="6">
        <v>0</v>
      </c>
      <c r="J6" s="6">
        <v>0</v>
      </c>
      <c r="K6" s="6">
        <v>0</v>
      </c>
      <c r="L6" s="5">
        <v>0</v>
      </c>
      <c r="M6" s="5">
        <v>0</v>
      </c>
      <c r="N6" s="5">
        <v>0</v>
      </c>
      <c r="O6" s="5">
        <v>0</v>
      </c>
      <c r="P6" s="6">
        <v>0</v>
      </c>
      <c r="Q6" s="6">
        <v>21927</v>
      </c>
      <c r="R6" s="9">
        <v>36.455683575240663</v>
      </c>
      <c r="S6" s="6">
        <f>SUM(I6,G6,C6,K6,E6,M6,O6,Q6)</f>
        <v>60147</v>
      </c>
      <c r="T6" s="10">
        <v>100</v>
      </c>
    </row>
    <row r="7" spans="1:22" ht="15.75" customHeight="1" x14ac:dyDescent="0.15">
      <c r="A7" s="70"/>
      <c r="B7" s="8" t="s">
        <v>8</v>
      </c>
      <c r="C7" s="5">
        <v>0</v>
      </c>
      <c r="D7" s="6">
        <v>0</v>
      </c>
      <c r="E7" s="6">
        <v>32362</v>
      </c>
      <c r="F7" s="9">
        <v>45.323025643180259</v>
      </c>
      <c r="G7" s="5">
        <v>14584</v>
      </c>
      <c r="H7" s="9">
        <v>20.424912118538437</v>
      </c>
      <c r="I7" s="6">
        <v>0</v>
      </c>
      <c r="J7" s="6">
        <v>0</v>
      </c>
      <c r="K7" s="6">
        <v>0</v>
      </c>
      <c r="L7" s="5">
        <v>0</v>
      </c>
      <c r="M7" s="5">
        <v>0</v>
      </c>
      <c r="N7" s="5">
        <v>0</v>
      </c>
      <c r="O7" s="5">
        <v>0</v>
      </c>
      <c r="P7" s="6">
        <v>0</v>
      </c>
      <c r="Q7" s="6">
        <v>24457</v>
      </c>
      <c r="R7" s="9">
        <v>34.252062238281304</v>
      </c>
      <c r="S7" s="6">
        <f t="shared" ref="S7:S31" si="0">SUM(I7,G7,C7,K7,E7,M7,O7,Q7)</f>
        <v>71403</v>
      </c>
      <c r="T7" s="10">
        <v>100</v>
      </c>
    </row>
    <row r="8" spans="1:22" ht="15.75" customHeight="1" x14ac:dyDescent="0.15">
      <c r="A8" s="70"/>
      <c r="B8" s="8" t="s">
        <v>9</v>
      </c>
      <c r="C8" s="5">
        <v>0</v>
      </c>
      <c r="D8" s="11">
        <v>0</v>
      </c>
      <c r="E8" s="5">
        <v>42970</v>
      </c>
      <c r="F8" s="12">
        <v>47.270167101195774</v>
      </c>
      <c r="G8" s="5">
        <v>18253</v>
      </c>
      <c r="H8" s="12">
        <v>20.07964533623753</v>
      </c>
      <c r="I8" s="6">
        <v>0</v>
      </c>
      <c r="J8" s="11">
        <v>0</v>
      </c>
      <c r="K8" s="6">
        <v>0</v>
      </c>
      <c r="L8" s="5">
        <v>0</v>
      </c>
      <c r="M8" s="5">
        <v>0</v>
      </c>
      <c r="N8" s="5">
        <v>0</v>
      </c>
      <c r="O8" s="5">
        <v>0</v>
      </c>
      <c r="P8" s="11">
        <v>0</v>
      </c>
      <c r="Q8" s="5">
        <v>29680</v>
      </c>
      <c r="R8" s="13">
        <v>32.650187562566693</v>
      </c>
      <c r="S8" s="6">
        <f t="shared" si="0"/>
        <v>90903</v>
      </c>
      <c r="T8" s="10">
        <v>100</v>
      </c>
    </row>
    <row r="9" spans="1:22" ht="15.75" customHeight="1" x14ac:dyDescent="0.15">
      <c r="A9" s="70"/>
      <c r="B9" s="35" t="s">
        <v>15</v>
      </c>
      <c r="C9" s="36">
        <f>SUM(C6:C8)</f>
        <v>0</v>
      </c>
      <c r="D9" s="36">
        <f>C9/$S$9*100</f>
        <v>0</v>
      </c>
      <c r="E9" s="37">
        <f>SUM(E6:E8)</f>
        <v>100118</v>
      </c>
      <c r="F9" s="38">
        <f>E9/$S$9*100</f>
        <v>45.006360894211362</v>
      </c>
      <c r="G9" s="36">
        <f>SUM(G6:G8)</f>
        <v>46271</v>
      </c>
      <c r="H9" s="38">
        <f>G9/$S$9*100</f>
        <v>20.800348837732017</v>
      </c>
      <c r="I9" s="37">
        <f>SUM(I6:I8)</f>
        <v>0</v>
      </c>
      <c r="J9" s="36">
        <f>I9/$S$9*100</f>
        <v>0</v>
      </c>
      <c r="K9" s="37">
        <f>SUM(K6:K8)</f>
        <v>0</v>
      </c>
      <c r="L9" s="36">
        <f>K9/$S$9*100</f>
        <v>0</v>
      </c>
      <c r="M9" s="37">
        <f>SUM(M6:M8)</f>
        <v>0</v>
      </c>
      <c r="N9" s="36">
        <f>M9/$S$9*100</f>
        <v>0</v>
      </c>
      <c r="O9" s="36">
        <f>SUM(O6:O8)</f>
        <v>0</v>
      </c>
      <c r="P9" s="36">
        <f>O9/$S$9*100</f>
        <v>0</v>
      </c>
      <c r="Q9" s="37">
        <f>SUM(Q6:Q8)</f>
        <v>76064</v>
      </c>
      <c r="R9" s="38">
        <f>Q9/$S$9*100</f>
        <v>34.193290268056629</v>
      </c>
      <c r="S9" s="37">
        <f t="shared" si="0"/>
        <v>222453</v>
      </c>
      <c r="T9" s="39">
        <v>100</v>
      </c>
    </row>
    <row r="10" spans="1:22" ht="15.75" customHeight="1" x14ac:dyDescent="0.15">
      <c r="A10" s="62">
        <v>2</v>
      </c>
      <c r="B10" s="8" t="s">
        <v>2</v>
      </c>
      <c r="C10" s="19">
        <v>29236</v>
      </c>
      <c r="D10" s="20">
        <v>61.261865347945431</v>
      </c>
      <c r="E10" s="6">
        <v>18487</v>
      </c>
      <c r="F10" s="21">
        <v>38.738134652054562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f t="shared" si="0"/>
        <v>47723</v>
      </c>
      <c r="T10" s="10">
        <v>100</v>
      </c>
      <c r="U10" s="22"/>
    </row>
    <row r="11" spans="1:22" ht="16.5" customHeight="1" x14ac:dyDescent="0.15">
      <c r="A11" s="68"/>
      <c r="B11" s="8" t="s">
        <v>4</v>
      </c>
      <c r="C11" s="19">
        <v>53351</v>
      </c>
      <c r="D11" s="20">
        <v>61.577082443646773</v>
      </c>
      <c r="E11" s="6">
        <v>33290</v>
      </c>
      <c r="F11" s="21">
        <v>38.422917556353227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f t="shared" si="0"/>
        <v>86641</v>
      </c>
      <c r="T11" s="10">
        <v>100</v>
      </c>
      <c r="U11" s="22"/>
    </row>
    <row r="12" spans="1:22" ht="15.75" customHeight="1" x14ac:dyDescent="0.15">
      <c r="A12" s="68"/>
      <c r="B12" s="8" t="s">
        <v>5</v>
      </c>
      <c r="C12" s="19">
        <v>63579</v>
      </c>
      <c r="D12" s="20">
        <v>60.735369977646592</v>
      </c>
      <c r="E12" s="6">
        <v>41103</v>
      </c>
      <c r="F12" s="21">
        <v>39.264630022353415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6">
        <f t="shared" si="0"/>
        <v>104682</v>
      </c>
      <c r="T12" s="10">
        <v>100</v>
      </c>
      <c r="U12" s="22"/>
    </row>
    <row r="13" spans="1:22" ht="15.75" customHeight="1" x14ac:dyDescent="0.15">
      <c r="A13" s="69"/>
      <c r="B13" s="35" t="s">
        <v>15</v>
      </c>
      <c r="C13" s="36">
        <f>SUM(C10:C12)</f>
        <v>146166</v>
      </c>
      <c r="D13" s="38">
        <f>C13/$S$13*100</f>
        <v>61.145553575462465</v>
      </c>
      <c r="E13" s="37">
        <f>SUM(E10:E12)</f>
        <v>92880</v>
      </c>
      <c r="F13" s="38">
        <f>E13/$S$13*100</f>
        <v>38.854446424537535</v>
      </c>
      <c r="G13" s="36">
        <f>SUM(G10:G12)</f>
        <v>0</v>
      </c>
      <c r="H13" s="36">
        <f>G13/$S$13*100</f>
        <v>0</v>
      </c>
      <c r="I13" s="37">
        <f>SUM(I10:I12)</f>
        <v>0</v>
      </c>
      <c r="J13" s="36">
        <f>I13/$S$13*100</f>
        <v>0</v>
      </c>
      <c r="K13" s="37">
        <f>SUM(K10:K12)</f>
        <v>0</v>
      </c>
      <c r="L13" s="36">
        <f>K13/$S$13*100</f>
        <v>0</v>
      </c>
      <c r="M13" s="37">
        <f>SUM(M10:M12)</f>
        <v>0</v>
      </c>
      <c r="N13" s="36">
        <f>M13/$S$13*100</f>
        <v>0</v>
      </c>
      <c r="O13" s="36">
        <f>SUM(O10:O12)</f>
        <v>0</v>
      </c>
      <c r="P13" s="36">
        <f>O13/$S$13*100</f>
        <v>0</v>
      </c>
      <c r="Q13" s="37">
        <f>SUM(Q10:Q12)</f>
        <v>0</v>
      </c>
      <c r="R13" s="38">
        <f>Q13/$S$13*100</f>
        <v>0</v>
      </c>
      <c r="S13" s="37">
        <f t="shared" si="0"/>
        <v>239046</v>
      </c>
      <c r="T13" s="39">
        <v>100</v>
      </c>
      <c r="U13" s="22"/>
    </row>
    <row r="14" spans="1:22" ht="15.75" customHeight="1" x14ac:dyDescent="0.15">
      <c r="A14" s="70">
        <v>3</v>
      </c>
      <c r="B14" s="8" t="s">
        <v>0</v>
      </c>
      <c r="C14" s="23">
        <v>63836</v>
      </c>
      <c r="D14" s="24">
        <v>53.017291497101475</v>
      </c>
      <c r="E14" s="6">
        <v>33559</v>
      </c>
      <c r="F14" s="25">
        <v>27.87153464113084</v>
      </c>
      <c r="G14" s="6">
        <v>0</v>
      </c>
      <c r="H14" s="6">
        <v>0</v>
      </c>
      <c r="I14" s="6">
        <v>14093</v>
      </c>
      <c r="J14" s="25">
        <v>11.704566217630351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8918</v>
      </c>
      <c r="R14" s="25">
        <v>7.4066076441373365</v>
      </c>
      <c r="S14" s="6">
        <f t="shared" si="0"/>
        <v>120406</v>
      </c>
      <c r="T14" s="26">
        <v>100</v>
      </c>
      <c r="U14" s="22"/>
    </row>
    <row r="15" spans="1:22" ht="15.75" customHeight="1" x14ac:dyDescent="0.15">
      <c r="A15" s="68"/>
      <c r="B15" s="8" t="s">
        <v>1</v>
      </c>
      <c r="C15" s="19">
        <v>55363</v>
      </c>
      <c r="D15" s="20">
        <v>51.999661870233311</v>
      </c>
      <c r="E15" s="6">
        <v>34898</v>
      </c>
      <c r="F15" s="21">
        <v>32.777923883232518</v>
      </c>
      <c r="G15" s="6">
        <v>0</v>
      </c>
      <c r="H15" s="6">
        <v>0</v>
      </c>
      <c r="I15" s="6">
        <v>9217</v>
      </c>
      <c r="J15" s="21">
        <v>8.6570612766277186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6990</v>
      </c>
      <c r="R15" s="21">
        <v>6.565352969906451</v>
      </c>
      <c r="S15" s="6">
        <f t="shared" si="0"/>
        <v>106468</v>
      </c>
      <c r="T15" s="10">
        <v>100</v>
      </c>
      <c r="U15" s="22"/>
    </row>
    <row r="16" spans="1:22" ht="15.75" customHeight="1" x14ac:dyDescent="0.15">
      <c r="A16" s="68"/>
      <c r="B16" s="35" t="s">
        <v>15</v>
      </c>
      <c r="C16" s="36">
        <f>SUM(C14:C15)</f>
        <v>119199</v>
      </c>
      <c r="D16" s="38">
        <f>C16/$S$16*100</f>
        <v>52.539735712333716</v>
      </c>
      <c r="E16" s="37">
        <f>SUM(E14:E15)</f>
        <v>68457</v>
      </c>
      <c r="F16" s="38">
        <f>E16/$S$16*100</f>
        <v>30.174017295944005</v>
      </c>
      <c r="G16" s="36">
        <f>SUM(G14:G15)</f>
        <v>0</v>
      </c>
      <c r="H16" s="38">
        <f>G16/$S$16*100</f>
        <v>0</v>
      </c>
      <c r="I16" s="37">
        <f>SUM(I14:I15)</f>
        <v>23310</v>
      </c>
      <c r="J16" s="38">
        <f>I16/$S$16*100</f>
        <v>10.274425452013011</v>
      </c>
      <c r="K16" s="37">
        <f>SUM(K14:K15)</f>
        <v>0</v>
      </c>
      <c r="L16" s="38">
        <f>K16/$S$16*100</f>
        <v>0</v>
      </c>
      <c r="M16" s="37">
        <f>SUM(M14:M15)</f>
        <v>0</v>
      </c>
      <c r="N16" s="38">
        <f>M16/$S$16*100</f>
        <v>0</v>
      </c>
      <c r="O16" s="36">
        <f>SUM(O14:O15)</f>
        <v>0</v>
      </c>
      <c r="P16" s="38">
        <f>O16/$S$16*100</f>
        <v>0</v>
      </c>
      <c r="Q16" s="37">
        <f>SUM(Q14:Q15)</f>
        <v>15908</v>
      </c>
      <c r="R16" s="38">
        <f>Q16/$S$16*100</f>
        <v>7.011821539709266</v>
      </c>
      <c r="S16" s="37">
        <f t="shared" si="0"/>
        <v>226874</v>
      </c>
      <c r="T16" s="39">
        <v>100</v>
      </c>
      <c r="U16" s="22"/>
    </row>
    <row r="17" spans="1:21" ht="15.6" customHeight="1" x14ac:dyDescent="0.15">
      <c r="A17" s="62">
        <v>4</v>
      </c>
      <c r="B17" s="27" t="s">
        <v>16</v>
      </c>
      <c r="C17" s="23">
        <v>16883</v>
      </c>
      <c r="D17" s="24">
        <v>27.583446337837177</v>
      </c>
      <c r="E17" s="6">
        <v>19429</v>
      </c>
      <c r="F17" s="25">
        <v>31.743101279265442</v>
      </c>
      <c r="G17" s="6">
        <v>5285</v>
      </c>
      <c r="H17" s="25">
        <v>8.634633293577533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19610</v>
      </c>
      <c r="R17" s="25">
        <v>32.038819089319851</v>
      </c>
      <c r="S17" s="6">
        <f t="shared" si="0"/>
        <v>61207</v>
      </c>
      <c r="T17" s="26">
        <v>100</v>
      </c>
      <c r="U17" s="22"/>
    </row>
    <row r="18" spans="1:21" ht="15.6" customHeight="1" x14ac:dyDescent="0.15">
      <c r="A18" s="63"/>
      <c r="B18" s="14" t="s">
        <v>24</v>
      </c>
      <c r="C18" s="15">
        <v>47511</v>
      </c>
      <c r="D18" s="17">
        <f>C18/$S$18*100</f>
        <v>23.475206039883787</v>
      </c>
      <c r="E18" s="16">
        <v>66841</v>
      </c>
      <c r="F18" s="17">
        <f>E18/$S$18*100</f>
        <v>33.026167559341459</v>
      </c>
      <c r="G18" s="15">
        <v>16559</v>
      </c>
      <c r="H18" s="17">
        <f>G18/$S$18*100</f>
        <v>8.1818091981738039</v>
      </c>
      <c r="I18" s="16">
        <v>0</v>
      </c>
      <c r="J18" s="17">
        <f>I18/$S$18*100</f>
        <v>0</v>
      </c>
      <c r="K18" s="16">
        <v>0</v>
      </c>
      <c r="L18" s="17">
        <f>K18/$S$18*100</f>
        <v>0</v>
      </c>
      <c r="M18" s="16">
        <v>0</v>
      </c>
      <c r="N18" s="17">
        <f>M18/$S$18*100</f>
        <v>0</v>
      </c>
      <c r="O18" s="15">
        <v>0</v>
      </c>
      <c r="P18" s="17">
        <f>O18/$S$18*100</f>
        <v>0</v>
      </c>
      <c r="Q18" s="16">
        <v>71477</v>
      </c>
      <c r="R18" s="17">
        <v>35.316817202600944</v>
      </c>
      <c r="S18" s="16">
        <f t="shared" si="0"/>
        <v>202388</v>
      </c>
      <c r="T18" s="18">
        <v>100</v>
      </c>
      <c r="U18" s="22"/>
    </row>
    <row r="19" spans="1:21" ht="15.75" customHeight="1" x14ac:dyDescent="0.15">
      <c r="A19" s="65">
        <v>5</v>
      </c>
      <c r="B19" s="28" t="s">
        <v>11</v>
      </c>
      <c r="C19" s="23">
        <v>70449</v>
      </c>
      <c r="D19" s="24">
        <v>53.637422626253397</v>
      </c>
      <c r="E19" s="6">
        <v>60894</v>
      </c>
      <c r="F19" s="25">
        <v>46.362577373746603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f t="shared" si="0"/>
        <v>131343</v>
      </c>
      <c r="T19" s="29">
        <v>100</v>
      </c>
      <c r="U19" s="22"/>
    </row>
    <row r="20" spans="1:21" ht="15.75" customHeight="1" x14ac:dyDescent="0.15">
      <c r="A20" s="67"/>
      <c r="B20" s="28" t="s">
        <v>12</v>
      </c>
      <c r="C20" s="19">
        <v>37671</v>
      </c>
      <c r="D20" s="20">
        <v>53.316821173306913</v>
      </c>
      <c r="E20" s="6">
        <v>32984</v>
      </c>
      <c r="F20" s="21">
        <v>46.68317882669308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f t="shared" si="0"/>
        <v>70655</v>
      </c>
      <c r="T20" s="30">
        <v>100</v>
      </c>
      <c r="U20" s="22"/>
    </row>
    <row r="21" spans="1:21" ht="15.75" customHeight="1" x14ac:dyDescent="0.15">
      <c r="A21" s="67"/>
      <c r="B21" s="28" t="s">
        <v>13</v>
      </c>
      <c r="C21" s="19">
        <v>28168</v>
      </c>
      <c r="D21" s="20">
        <v>53.238579447731013</v>
      </c>
      <c r="E21" s="6">
        <v>24741</v>
      </c>
      <c r="F21" s="21">
        <v>46.761420552268987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6">
        <f t="shared" si="0"/>
        <v>52909</v>
      </c>
      <c r="T21" s="30">
        <v>100</v>
      </c>
      <c r="U21" s="22"/>
    </row>
    <row r="22" spans="1:21" ht="15.75" customHeight="1" x14ac:dyDescent="0.15">
      <c r="A22" s="67"/>
      <c r="B22" s="35" t="s">
        <v>15</v>
      </c>
      <c r="C22" s="36">
        <f>SUM(C19:C21)</f>
        <v>136288</v>
      </c>
      <c r="D22" s="38">
        <f>C22/$S$22*100</f>
        <v>53.465773792010417</v>
      </c>
      <c r="E22" s="37">
        <f>SUM(E19:E21)</f>
        <v>118619</v>
      </c>
      <c r="F22" s="38">
        <f>E22/$S$22*100</f>
        <v>46.534226207989583</v>
      </c>
      <c r="G22" s="36">
        <f>0</f>
        <v>0</v>
      </c>
      <c r="H22" s="38">
        <f>G22/$S$22*100</f>
        <v>0</v>
      </c>
      <c r="I22" s="37">
        <f>SUM(I19:I21)</f>
        <v>0</v>
      </c>
      <c r="J22" s="38">
        <f>I22/$S$22*100</f>
        <v>0</v>
      </c>
      <c r="K22" s="37">
        <v>0</v>
      </c>
      <c r="L22" s="38">
        <f>K22/$S$22*100</f>
        <v>0</v>
      </c>
      <c r="M22" s="37">
        <f>SUM(M19:M21)</f>
        <v>0</v>
      </c>
      <c r="N22" s="38">
        <f>M22/$S$22*100</f>
        <v>0</v>
      </c>
      <c r="O22" s="36">
        <f>SUM(O19:O21)</f>
        <v>0</v>
      </c>
      <c r="P22" s="38">
        <f>O22/$S$22*100</f>
        <v>0</v>
      </c>
      <c r="Q22" s="37">
        <f>SUM(Q19:Q21)</f>
        <v>0</v>
      </c>
      <c r="R22" s="38">
        <f>Q22/$S$22*100</f>
        <v>0</v>
      </c>
      <c r="S22" s="37">
        <f t="shared" si="0"/>
        <v>254907</v>
      </c>
      <c r="T22" s="39">
        <v>100</v>
      </c>
      <c r="U22" s="22"/>
    </row>
    <row r="23" spans="1:21" ht="15.75" customHeight="1" x14ac:dyDescent="0.15">
      <c r="A23" s="64">
        <v>6</v>
      </c>
      <c r="B23" s="27" t="s">
        <v>6</v>
      </c>
      <c r="C23" s="23">
        <v>38899</v>
      </c>
      <c r="D23" s="24">
        <v>41.422014929346489</v>
      </c>
      <c r="E23" s="6">
        <v>41150</v>
      </c>
      <c r="F23" s="25">
        <v>43.819016281719541</v>
      </c>
      <c r="G23" s="6">
        <v>13860</v>
      </c>
      <c r="H23" s="25">
        <v>14.758968788933968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93909</v>
      </c>
      <c r="T23" s="29">
        <v>100</v>
      </c>
      <c r="U23" s="22"/>
    </row>
    <row r="24" spans="1:21" ht="15.75" customHeight="1" x14ac:dyDescent="0.15">
      <c r="A24" s="67"/>
      <c r="B24" s="28" t="s">
        <v>7</v>
      </c>
      <c r="C24" s="19">
        <v>53506</v>
      </c>
      <c r="D24" s="20">
        <v>46.693428745963871</v>
      </c>
      <c r="E24" s="6">
        <v>46730</v>
      </c>
      <c r="F24" s="21">
        <v>40.780172789946768</v>
      </c>
      <c r="G24" s="6">
        <v>14354</v>
      </c>
      <c r="H24" s="21">
        <v>12.526398464089361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114590</v>
      </c>
      <c r="T24" s="30">
        <v>100</v>
      </c>
      <c r="U24" s="22"/>
    </row>
    <row r="25" spans="1:21" ht="15.75" customHeight="1" x14ac:dyDescent="0.15">
      <c r="A25" s="71"/>
      <c r="B25" s="35" t="s">
        <v>15</v>
      </c>
      <c r="C25" s="36">
        <f>SUM(C23:C24)</f>
        <v>92405</v>
      </c>
      <c r="D25" s="38">
        <f>C25/$S$25*100</f>
        <v>44.319157406030726</v>
      </c>
      <c r="E25" s="37">
        <f>SUM(E23:E24)</f>
        <v>87880</v>
      </c>
      <c r="F25" s="38">
        <f>E25/$S$25*100</f>
        <v>42.148883208072938</v>
      </c>
      <c r="G25" s="36">
        <f>SUM(G23:G24)</f>
        <v>28214</v>
      </c>
      <c r="H25" s="38">
        <f>G25/$S$25*100</f>
        <v>13.531959385896336</v>
      </c>
      <c r="I25" s="37">
        <f>SUM(I23:I24)</f>
        <v>0</v>
      </c>
      <c r="J25" s="38">
        <f>I25/$S$25*100</f>
        <v>0</v>
      </c>
      <c r="K25" s="37">
        <f>SUM(K23:K24)</f>
        <v>0</v>
      </c>
      <c r="L25" s="38">
        <f>K25/$S$25*100</f>
        <v>0</v>
      </c>
      <c r="M25" s="37">
        <f>SUM(M23:M24)</f>
        <v>0</v>
      </c>
      <c r="N25" s="38">
        <f>M25/$S$25*100</f>
        <v>0</v>
      </c>
      <c r="O25" s="36">
        <f>SUM(O23:O24)</f>
        <v>0</v>
      </c>
      <c r="P25" s="38">
        <f>O25/$S$25*100</f>
        <v>0</v>
      </c>
      <c r="Q25" s="37">
        <f>SUM(Q23:Q24)</f>
        <v>0</v>
      </c>
      <c r="R25" s="38">
        <f>Q25/$S$25*100</f>
        <v>0</v>
      </c>
      <c r="S25" s="37">
        <f t="shared" si="0"/>
        <v>208499</v>
      </c>
      <c r="T25" s="39">
        <v>100</v>
      </c>
      <c r="U25" s="22"/>
    </row>
    <row r="26" spans="1:21" ht="15.75" customHeight="1" x14ac:dyDescent="0.15">
      <c r="A26" s="65">
        <v>7</v>
      </c>
      <c r="B26" s="28" t="s">
        <v>10</v>
      </c>
      <c r="C26" s="23">
        <v>83308</v>
      </c>
      <c r="D26" s="24">
        <v>50.47776586140246</v>
      </c>
      <c r="E26" s="6">
        <v>81731</v>
      </c>
      <c r="F26" s="25">
        <v>49.52223413859754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165039</v>
      </c>
      <c r="T26" s="29">
        <v>100</v>
      </c>
      <c r="U26" s="22"/>
    </row>
    <row r="27" spans="1:21" ht="15.75" customHeight="1" x14ac:dyDescent="0.15">
      <c r="A27" s="67"/>
      <c r="B27" s="28" t="s">
        <v>32</v>
      </c>
      <c r="C27" s="19">
        <v>45562</v>
      </c>
      <c r="D27" s="20">
        <v>51.566974138418878</v>
      </c>
      <c r="E27" s="6">
        <v>42793</v>
      </c>
      <c r="F27" s="21">
        <v>48.433025861581115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88355</v>
      </c>
      <c r="T27" s="30">
        <v>100</v>
      </c>
      <c r="U27" s="22"/>
    </row>
    <row r="28" spans="1:21" ht="15.75" customHeight="1" x14ac:dyDescent="0.15">
      <c r="A28" s="67"/>
      <c r="B28" s="35" t="s">
        <v>15</v>
      </c>
      <c r="C28" s="36">
        <f>SUM(C26:C27)</f>
        <v>128870</v>
      </c>
      <c r="D28" s="38">
        <f>C28/$S$28*100</f>
        <v>50.857557795370056</v>
      </c>
      <c r="E28" s="37">
        <f>SUM(E26:E27)</f>
        <v>124524</v>
      </c>
      <c r="F28" s="38">
        <f>E28/$S$28*100</f>
        <v>49.142442204629944</v>
      </c>
      <c r="G28" s="36">
        <f>SUM(G26:G27)</f>
        <v>0</v>
      </c>
      <c r="H28" s="38">
        <f>G28/$S$28*100</f>
        <v>0</v>
      </c>
      <c r="I28" s="37">
        <f>SUM(I26:I27)</f>
        <v>0</v>
      </c>
      <c r="J28" s="38">
        <f>I28/$S$28*100</f>
        <v>0</v>
      </c>
      <c r="K28" s="37">
        <f>SUM(K26:K27)</f>
        <v>0</v>
      </c>
      <c r="L28" s="38">
        <f>K28/$S$28*100</f>
        <v>0</v>
      </c>
      <c r="M28" s="37">
        <f>SUM(M26:M27)</f>
        <v>0</v>
      </c>
      <c r="N28" s="38">
        <f>M28/$S$28*100</f>
        <v>0</v>
      </c>
      <c r="O28" s="36">
        <f>SUM(O26:O27)</f>
        <v>0</v>
      </c>
      <c r="P28" s="38">
        <f>O28/$S$28*100</f>
        <v>0</v>
      </c>
      <c r="Q28" s="37">
        <f>SUM(Q26:Q27)</f>
        <v>0</v>
      </c>
      <c r="R28" s="38">
        <f>Q28/$S$28*100</f>
        <v>0</v>
      </c>
      <c r="S28" s="37">
        <f t="shared" si="0"/>
        <v>253394</v>
      </c>
      <c r="T28" s="39">
        <v>100</v>
      </c>
      <c r="U28" s="22"/>
    </row>
    <row r="29" spans="1:21" ht="15.75" customHeight="1" x14ac:dyDescent="0.15">
      <c r="A29" s="64">
        <v>8</v>
      </c>
      <c r="B29" s="27" t="s">
        <v>20</v>
      </c>
      <c r="C29" s="6">
        <v>39864</v>
      </c>
      <c r="D29" s="24">
        <v>47.712746858168764</v>
      </c>
      <c r="E29" s="6">
        <v>43686</v>
      </c>
      <c r="F29" s="25">
        <v>52.287253141831236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f t="shared" si="0"/>
        <v>83550</v>
      </c>
      <c r="T29" s="29">
        <v>100</v>
      </c>
      <c r="U29" s="22"/>
    </row>
    <row r="30" spans="1:21" ht="15.75" customHeight="1" x14ac:dyDescent="0.15">
      <c r="A30" s="65"/>
      <c r="B30" s="28" t="s">
        <v>17</v>
      </c>
      <c r="C30" s="6">
        <v>72972</v>
      </c>
      <c r="D30" s="20">
        <v>47.32418480375626</v>
      </c>
      <c r="E30" s="6">
        <v>81224</v>
      </c>
      <c r="F30" s="21">
        <v>52.67581519624374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f t="shared" si="0"/>
        <v>154196</v>
      </c>
      <c r="T30" s="30">
        <v>100</v>
      </c>
      <c r="U30" s="22"/>
    </row>
    <row r="31" spans="1:21" ht="15.75" customHeight="1" x14ac:dyDescent="0.15">
      <c r="A31" s="65"/>
      <c r="B31" s="28" t="s">
        <v>32</v>
      </c>
      <c r="C31" s="6">
        <v>5127</v>
      </c>
      <c r="D31" s="20">
        <v>46.015078082929463</v>
      </c>
      <c r="E31" s="6">
        <v>6015</v>
      </c>
      <c r="F31" s="21">
        <v>53.984921917070537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6">
        <f t="shared" si="0"/>
        <v>11142</v>
      </c>
      <c r="T31" s="10">
        <v>100</v>
      </c>
      <c r="U31" s="22"/>
    </row>
    <row r="32" spans="1:21" ht="15.75" customHeight="1" x14ac:dyDescent="0.15">
      <c r="A32" s="66"/>
      <c r="B32" s="35" t="s">
        <v>15</v>
      </c>
      <c r="C32" s="36">
        <f>SUM(C29:C31)</f>
        <v>117963</v>
      </c>
      <c r="D32" s="38">
        <f>C32/$S$32*100</f>
        <v>47.396017485776738</v>
      </c>
      <c r="E32" s="37">
        <f>SUM(E29:E31)</f>
        <v>130925</v>
      </c>
      <c r="F32" s="38">
        <f>E32/$S$32*100</f>
        <v>52.603982514223269</v>
      </c>
      <c r="G32" s="37">
        <f>SUM(G29:G31)</f>
        <v>0</v>
      </c>
      <c r="H32" s="37">
        <f>G32/$S$32*100</f>
        <v>0</v>
      </c>
      <c r="I32" s="37">
        <f>SUM(I29:I31)</f>
        <v>0</v>
      </c>
      <c r="J32" s="37">
        <f>I32/$S$32*100</f>
        <v>0</v>
      </c>
      <c r="K32" s="37">
        <f>SUM(K29:K31)</f>
        <v>0</v>
      </c>
      <c r="L32" s="37">
        <f>K32/$S$32*100</f>
        <v>0</v>
      </c>
      <c r="M32" s="37">
        <f>SUM(M29:M31)</f>
        <v>0</v>
      </c>
      <c r="N32" s="37">
        <f>M32/$S$32*100</f>
        <v>0</v>
      </c>
      <c r="O32" s="37">
        <f>SUM(O29:O31)</f>
        <v>0</v>
      </c>
      <c r="P32" s="37">
        <f>O32/$S$32*100</f>
        <v>0</v>
      </c>
      <c r="Q32" s="37">
        <f>SUM(Q29:Q31)</f>
        <v>0</v>
      </c>
      <c r="R32" s="37">
        <f>Q32/$S$32*100</f>
        <v>0</v>
      </c>
      <c r="S32" s="37">
        <f>SUM(I32,G32,C32,K32,E32,M32,O32,Q32)</f>
        <v>248888</v>
      </c>
      <c r="T32" s="39">
        <v>100</v>
      </c>
      <c r="U32" s="22"/>
    </row>
    <row r="33" spans="1:21" ht="27" customHeight="1" thickBot="1" x14ac:dyDescent="0.2">
      <c r="A33" s="60" t="s">
        <v>14</v>
      </c>
      <c r="B33" s="61"/>
      <c r="C33" s="40">
        <f>C9+C13+C16+C17+C22+C25+C28+C32</f>
        <v>757774</v>
      </c>
      <c r="D33" s="41">
        <f>C33/S33*100</f>
        <v>44.178169242357463</v>
      </c>
      <c r="E33" s="40">
        <f>E9+E13+E16+E17+E22+E25+E28+E32</f>
        <v>742832</v>
      </c>
      <c r="F33" s="42">
        <f>E33/S33*100</f>
        <v>43.307051726027652</v>
      </c>
      <c r="G33" s="40">
        <f>G9+G13+G16+G17+G22+G25+G28+G32</f>
        <v>79770</v>
      </c>
      <c r="H33" s="42">
        <f>G33/S33*100</f>
        <v>4.6505852146719926</v>
      </c>
      <c r="I33" s="40">
        <f>I9+I13+I16+I17+I22+I25+I28+I32</f>
        <v>23310</v>
      </c>
      <c r="J33" s="42">
        <f>I33/S33*100</f>
        <v>1.3589713094396911</v>
      </c>
      <c r="K33" s="40">
        <f>K9+K13+K16+K17+K22+K25+K28+K32</f>
        <v>0</v>
      </c>
      <c r="L33" s="42">
        <f>K33/S33*100</f>
        <v>0</v>
      </c>
      <c r="M33" s="40">
        <f>M9+M13+M16+M17+M22+M25+M28+M32</f>
        <v>0</v>
      </c>
      <c r="N33" s="43">
        <f>M33/S33*100</f>
        <v>0</v>
      </c>
      <c r="O33" s="40">
        <f>O9+O13+O16+O17+O22+O25+O28+O32</f>
        <v>0</v>
      </c>
      <c r="P33" s="42">
        <f>O33/S33*100</f>
        <v>0</v>
      </c>
      <c r="Q33" s="40">
        <f>Q9+Q13+Q16+Q17+Q22+Q25+Q28+Q32</f>
        <v>111582</v>
      </c>
      <c r="R33" s="42">
        <f>Q33/S33*100</f>
        <v>6.5052225075032011</v>
      </c>
      <c r="S33" s="43">
        <f>C33+E33+G33+I33+K33+M33+O33+Q33</f>
        <v>1715268</v>
      </c>
      <c r="T33" s="39">
        <v>100</v>
      </c>
      <c r="U33" s="22"/>
    </row>
    <row r="34" spans="1:21" ht="27" customHeight="1" thickBot="1" x14ac:dyDescent="0.2">
      <c r="A34" s="52" t="s">
        <v>23</v>
      </c>
      <c r="B34" s="53"/>
      <c r="C34" s="50">
        <v>5</v>
      </c>
      <c r="D34" s="55"/>
      <c r="E34" s="50">
        <v>3</v>
      </c>
      <c r="F34" s="51"/>
      <c r="G34" s="54">
        <v>0</v>
      </c>
      <c r="H34" s="51"/>
      <c r="I34" s="50">
        <v>0</v>
      </c>
      <c r="J34" s="51"/>
      <c r="K34" s="50">
        <v>0</v>
      </c>
      <c r="L34" s="51"/>
      <c r="M34" s="57">
        <v>0</v>
      </c>
      <c r="N34" s="58"/>
      <c r="O34" s="50">
        <v>0</v>
      </c>
      <c r="P34" s="51"/>
      <c r="Q34" s="50">
        <v>0</v>
      </c>
      <c r="R34" s="55"/>
      <c r="S34" s="76">
        <f>C34+E34+G34+I34+K34+M34+O34+Q34</f>
        <v>8</v>
      </c>
      <c r="T34" s="77"/>
      <c r="U34" s="22"/>
    </row>
    <row r="35" spans="1:21" ht="13.5" x14ac:dyDescent="0.15">
      <c r="A35" s="44" t="s">
        <v>21</v>
      </c>
      <c r="O35" s="31"/>
      <c r="Q35" s="31"/>
      <c r="S35" s="32"/>
    </row>
    <row r="36" spans="1:21" ht="13.5" customHeight="1" x14ac:dyDescent="0.15">
      <c r="A36" s="44" t="s">
        <v>39</v>
      </c>
      <c r="E36" s="33"/>
      <c r="I36" s="33"/>
      <c r="O36" s="34"/>
      <c r="Q36" s="34"/>
    </row>
    <row r="37" spans="1:21" ht="13.5" x14ac:dyDescent="0.15">
      <c r="A37" s="44" t="s">
        <v>38</v>
      </c>
    </row>
    <row r="45" spans="1:21" x14ac:dyDescent="0.15">
      <c r="G45" s="1" t="s">
        <v>22</v>
      </c>
    </row>
  </sheetData>
  <mergeCells count="31">
    <mergeCell ref="S34:T34"/>
    <mergeCell ref="Q34:R34"/>
    <mergeCell ref="K34:L34"/>
    <mergeCell ref="I4:J4"/>
    <mergeCell ref="K4:L4"/>
    <mergeCell ref="M4:N4"/>
    <mergeCell ref="O4:P4"/>
    <mergeCell ref="Q4:R4"/>
    <mergeCell ref="A1:T1"/>
    <mergeCell ref="A2:T2"/>
    <mergeCell ref="A33:B33"/>
    <mergeCell ref="A17:A18"/>
    <mergeCell ref="A29:A32"/>
    <mergeCell ref="A19:A22"/>
    <mergeCell ref="A10:A13"/>
    <mergeCell ref="A14:A16"/>
    <mergeCell ref="A23:A25"/>
    <mergeCell ref="A26:A28"/>
    <mergeCell ref="C4:D4"/>
    <mergeCell ref="E4:F4"/>
    <mergeCell ref="G4:H4"/>
    <mergeCell ref="A5:A9"/>
    <mergeCell ref="S4:T4"/>
    <mergeCell ref="E34:F34"/>
    <mergeCell ref="A34:B34"/>
    <mergeCell ref="G34:H34"/>
    <mergeCell ref="C34:D34"/>
    <mergeCell ref="A3:R3"/>
    <mergeCell ref="O34:P34"/>
    <mergeCell ref="M34:N34"/>
    <mergeCell ref="I34:J34"/>
  </mergeCells>
  <phoneticPr fontId="2"/>
  <printOptions horizontalCentered="1"/>
  <pageMargins left="0.47244094488188981" right="0.19685039370078741" top="0.51181102362204722" bottom="0.39370078740157483" header="0.31496062992125984" footer="0.27559055118110237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4(4)ア</vt:lpstr>
      <vt:lpstr>'4(4)ア'!Print_Area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2022-02-04T01:44:51Z</cp:lastPrinted>
  <dcterms:created xsi:type="dcterms:W3CDTF">2022-01-31T00:25:27Z</dcterms:created>
  <dcterms:modified xsi:type="dcterms:W3CDTF">2022-08-10T07:00:42Z</dcterms:modified>
</cp:coreProperties>
</file>