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20" yWindow="270" windowWidth="17955" windowHeight="12015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/>
  <c r="I11" i="1"/>
  <c r="J11" i="1"/>
  <c r="H11" i="1"/>
  <c r="N11" i="1"/>
  <c r="M11" i="1" s="1"/>
  <c r="O11" i="1"/>
  <c r="C13" i="1"/>
  <c r="Q13" i="1" s="1"/>
  <c r="H13" i="1"/>
  <c r="R13" i="1" s="1"/>
  <c r="M13" i="1"/>
  <c r="S13" i="1"/>
  <c r="U13" i="1"/>
  <c r="V13" i="1"/>
  <c r="W13" i="1"/>
  <c r="Y13" i="1"/>
  <c r="Z13" i="1"/>
  <c r="AA13" i="1"/>
  <c r="C14" i="1"/>
  <c r="H14" i="1"/>
  <c r="R14" i="1" s="1"/>
  <c r="M14" i="1"/>
  <c r="Q14" i="1"/>
  <c r="S14" i="1"/>
  <c r="U14" i="1"/>
  <c r="V14" i="1"/>
  <c r="W14" i="1"/>
  <c r="Y14" i="1"/>
  <c r="Z14" i="1"/>
  <c r="AA14" i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H17" i="1"/>
  <c r="R17" i="1" s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/>
  <c r="N19" i="1"/>
  <c r="M19" i="1" s="1"/>
  <c r="O19" i="1"/>
  <c r="C21" i="1"/>
  <c r="Q21" i="1" s="1"/>
  <c r="H21" i="1"/>
  <c r="M21" i="1"/>
  <c r="R21" i="1"/>
  <c r="S21" i="1"/>
  <c r="U21" i="1"/>
  <c r="V21" i="1"/>
  <c r="W21" i="1"/>
  <c r="Y21" i="1"/>
  <c r="Z21" i="1"/>
  <c r="AA21" i="1"/>
  <c r="C22" i="1"/>
  <c r="Q22" i="1" s="1"/>
  <c r="H22" i="1"/>
  <c r="M22" i="1"/>
  <c r="R22" i="1"/>
  <c r="S22" i="1"/>
  <c r="U22" i="1"/>
  <c r="V22" i="1"/>
  <c r="W22" i="1"/>
  <c r="Y22" i="1"/>
  <c r="Z22" i="1"/>
  <c r="AA22" i="1"/>
  <c r="C23" i="1"/>
  <c r="Q23" i="1" s="1"/>
  <c r="H23" i="1"/>
  <c r="M23" i="1"/>
  <c r="R23" i="1"/>
  <c r="S23" i="1"/>
  <c r="U23" i="1"/>
  <c r="V23" i="1"/>
  <c r="W23" i="1"/>
  <c r="Y23" i="1"/>
  <c r="Z23" i="1"/>
  <c r="AA23" i="1"/>
  <c r="C24" i="1"/>
  <c r="Q24" i="1" s="1"/>
  <c r="H24" i="1"/>
  <c r="M24" i="1"/>
  <c r="R24" i="1"/>
  <c r="S24" i="1"/>
  <c r="U24" i="1"/>
  <c r="V24" i="1"/>
  <c r="W24" i="1"/>
  <c r="Y24" i="1"/>
  <c r="Z24" i="1"/>
  <c r="AA24" i="1"/>
  <c r="C25" i="1"/>
  <c r="Q25" i="1" s="1"/>
  <c r="H25" i="1"/>
  <c r="M25" i="1"/>
  <c r="R25" i="1"/>
  <c r="S25" i="1"/>
  <c r="U25" i="1"/>
  <c r="V25" i="1"/>
  <c r="W25" i="1"/>
  <c r="Y25" i="1"/>
  <c r="Z25" i="1"/>
  <c r="AA25" i="1"/>
  <c r="D27" i="1"/>
  <c r="C27" i="1" s="1"/>
  <c r="E27" i="1"/>
  <c r="I27" i="1"/>
  <c r="J27" i="1"/>
  <c r="H27" i="1" s="1"/>
  <c r="N27" i="1"/>
  <c r="O27" i="1"/>
  <c r="M27" i="1"/>
  <c r="C29" i="1"/>
  <c r="H29" i="1"/>
  <c r="M29" i="1"/>
  <c r="S29" i="1" s="1"/>
  <c r="Q29" i="1"/>
  <c r="R29" i="1"/>
  <c r="U29" i="1"/>
  <c r="V29" i="1"/>
  <c r="V75" i="1" s="1"/>
  <c r="W29" i="1"/>
  <c r="Y29" i="1"/>
  <c r="Z29" i="1"/>
  <c r="AA29" i="1"/>
  <c r="C30" i="1"/>
  <c r="H30" i="1"/>
  <c r="M30" i="1"/>
  <c r="S30" i="1" s="1"/>
  <c r="Q30" i="1"/>
  <c r="R30" i="1"/>
  <c r="U30" i="1"/>
  <c r="V30" i="1"/>
  <c r="W30" i="1"/>
  <c r="Y30" i="1"/>
  <c r="Z30" i="1"/>
  <c r="AA30" i="1"/>
  <c r="C31" i="1"/>
  <c r="H31" i="1"/>
  <c r="M31" i="1"/>
  <c r="Q31" i="1"/>
  <c r="R31" i="1"/>
  <c r="S31" i="1"/>
  <c r="U31" i="1"/>
  <c r="V31" i="1"/>
  <c r="W31" i="1"/>
  <c r="Y31" i="1"/>
  <c r="Z31" i="1"/>
  <c r="AA31" i="1"/>
  <c r="C32" i="1"/>
  <c r="H32" i="1"/>
  <c r="M32" i="1"/>
  <c r="Q32" i="1"/>
  <c r="R32" i="1"/>
  <c r="S32" i="1"/>
  <c r="U32" i="1"/>
  <c r="V32" i="1"/>
  <c r="W32" i="1"/>
  <c r="Y32" i="1"/>
  <c r="Z32" i="1"/>
  <c r="AA32" i="1"/>
  <c r="C33" i="1"/>
  <c r="H33" i="1"/>
  <c r="M33" i="1"/>
  <c r="Q33" i="1"/>
  <c r="R33" i="1"/>
  <c r="S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M35" i="1" s="1"/>
  <c r="C37" i="1"/>
  <c r="H37" i="1"/>
  <c r="M37" i="1"/>
  <c r="S37" i="1" s="1"/>
  <c r="Q37" i="1"/>
  <c r="R37" i="1"/>
  <c r="U37" i="1"/>
  <c r="V37" i="1"/>
  <c r="W37" i="1"/>
  <c r="Y37" i="1"/>
  <c r="Z37" i="1"/>
  <c r="Z75" i="1" s="1"/>
  <c r="AA37" i="1"/>
  <c r="C38" i="1"/>
  <c r="H38" i="1"/>
  <c r="M38" i="1"/>
  <c r="S38" i="1" s="1"/>
  <c r="Q38" i="1"/>
  <c r="R38" i="1"/>
  <c r="U38" i="1"/>
  <c r="V38" i="1"/>
  <c r="W38" i="1"/>
  <c r="Y38" i="1"/>
  <c r="Z38" i="1"/>
  <c r="AA38" i="1"/>
  <c r="C39" i="1"/>
  <c r="H39" i="1"/>
  <c r="M39" i="1"/>
  <c r="S39" i="1" s="1"/>
  <c r="Q39" i="1"/>
  <c r="R39" i="1"/>
  <c r="U39" i="1"/>
  <c r="V39" i="1"/>
  <c r="W39" i="1"/>
  <c r="Y39" i="1"/>
  <c r="Z39" i="1"/>
  <c r="AA39" i="1"/>
  <c r="C40" i="1"/>
  <c r="H40" i="1"/>
  <c r="M40" i="1"/>
  <c r="S40" i="1" s="1"/>
  <c r="Q40" i="1"/>
  <c r="R40" i="1"/>
  <c r="U40" i="1"/>
  <c r="V40" i="1"/>
  <c r="W40" i="1"/>
  <c r="Y40" i="1"/>
  <c r="Z40" i="1"/>
  <c r="AA40" i="1"/>
  <c r="C41" i="1"/>
  <c r="H41" i="1"/>
  <c r="M41" i="1"/>
  <c r="S41" i="1" s="1"/>
  <c r="Q41" i="1"/>
  <c r="R41" i="1"/>
  <c r="U41" i="1"/>
  <c r="V41" i="1"/>
  <c r="W41" i="1"/>
  <c r="Y41" i="1"/>
  <c r="Z41" i="1"/>
  <c r="AA41" i="1"/>
  <c r="M43" i="1"/>
  <c r="S42" i="1"/>
  <c r="W42" i="1"/>
  <c r="AA42" i="1"/>
  <c r="D43" i="1"/>
  <c r="E43" i="1"/>
  <c r="C43" i="1"/>
  <c r="I43" i="1"/>
  <c r="H43" i="1" s="1"/>
  <c r="J43" i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N50" i="1"/>
  <c r="D51" i="1"/>
  <c r="E51" i="1"/>
  <c r="C51" i="1" s="1"/>
  <c r="I51" i="1"/>
  <c r="J51" i="1"/>
  <c r="H51" i="1"/>
  <c r="D59" i="1"/>
  <c r="N51" i="1" s="1"/>
  <c r="D67" i="1"/>
  <c r="E59" i="1"/>
  <c r="E67" i="1"/>
  <c r="I59" i="1"/>
  <c r="N53" i="1" s="1"/>
  <c r="I67" i="1"/>
  <c r="J59" i="1"/>
  <c r="J67" i="1"/>
  <c r="O52" i="1" s="1"/>
  <c r="O60" i="1" s="1"/>
  <c r="C53" i="1"/>
  <c r="H53" i="1"/>
  <c r="R53" i="1" s="1"/>
  <c r="O53" i="1"/>
  <c r="Q53" i="1"/>
  <c r="U53" i="1"/>
  <c r="V53" i="1"/>
  <c r="Y53" i="1"/>
  <c r="Z53" i="1"/>
  <c r="C54" i="1"/>
  <c r="Q54" i="1" s="1"/>
  <c r="H54" i="1"/>
  <c r="N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C59" i="1"/>
  <c r="C61" i="1"/>
  <c r="Q61" i="1" s="1"/>
  <c r="H61" i="1"/>
  <c r="R61" i="1" s="1"/>
  <c r="O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H65" i="1"/>
  <c r="Q65" i="1"/>
  <c r="C69" i="1"/>
  <c r="Q69" i="1" s="1"/>
  <c r="C70" i="1"/>
  <c r="Q70" i="1"/>
  <c r="C71" i="1"/>
  <c r="Q71" i="1" s="1"/>
  <c r="C72" i="1"/>
  <c r="Q72" i="1"/>
  <c r="C73" i="1"/>
  <c r="Q73" i="1" s="1"/>
  <c r="R65" i="1"/>
  <c r="H69" i="1"/>
  <c r="R69" i="1" s="1"/>
  <c r="H70" i="1"/>
  <c r="R70" i="1"/>
  <c r="H71" i="1"/>
  <c r="R71" i="1" s="1"/>
  <c r="H72" i="1"/>
  <c r="R72" i="1"/>
  <c r="H73" i="1"/>
  <c r="R73" i="1" s="1"/>
  <c r="U65" i="1"/>
  <c r="U69" i="1"/>
  <c r="U70" i="1"/>
  <c r="U71" i="1"/>
  <c r="U72" i="1"/>
  <c r="U73" i="1"/>
  <c r="U75" i="1"/>
  <c r="V65" i="1"/>
  <c r="V69" i="1"/>
  <c r="V70" i="1"/>
  <c r="V71" i="1"/>
  <c r="V72" i="1"/>
  <c r="V73" i="1"/>
  <c r="W75" i="1"/>
  <c r="Y65" i="1"/>
  <c r="Y69" i="1"/>
  <c r="Y70" i="1"/>
  <c r="Y71" i="1"/>
  <c r="Y72" i="1"/>
  <c r="Y73" i="1"/>
  <c r="Y75" i="1"/>
  <c r="Z65" i="1"/>
  <c r="Z69" i="1"/>
  <c r="Z70" i="1"/>
  <c r="Z71" i="1"/>
  <c r="Z72" i="1"/>
  <c r="Z73" i="1"/>
  <c r="AA75" i="1"/>
  <c r="C67" i="1"/>
  <c r="Q75" i="1" l="1"/>
  <c r="M50" i="1"/>
  <c r="M58" i="1" s="1"/>
  <c r="S75" i="1"/>
  <c r="R75" i="1"/>
  <c r="M53" i="1"/>
  <c r="M61" i="1" s="1"/>
  <c r="N61" i="1"/>
  <c r="N59" i="1"/>
  <c r="H67" i="1"/>
  <c r="N62" i="1"/>
  <c r="N58" i="1"/>
  <c r="N52" i="1"/>
  <c r="O51" i="1"/>
  <c r="O59" i="1" s="1"/>
  <c r="H59" i="1"/>
  <c r="O54" i="1"/>
  <c r="O62" i="1" s="1"/>
  <c r="O50" i="1"/>
  <c r="O58" i="1" s="1"/>
  <c r="M52" i="1" l="1"/>
  <c r="M60" i="1" s="1"/>
  <c r="N60" i="1"/>
  <c r="N65" i="1"/>
  <c r="M54" i="1"/>
  <c r="M62" i="1" s="1"/>
  <c r="M51" i="1"/>
  <c r="M59" i="1" s="1"/>
  <c r="O65" i="1"/>
  <c r="M65" i="1"/>
</calcChain>
</file>

<file path=xl/sharedStrings.xml><?xml version="1.0" encoding="utf-8"?>
<sst xmlns="http://schemas.openxmlformats.org/spreadsheetml/2006/main" count="54" uniqueCount="39">
  <si>
    <t>栄区</t>
  </si>
  <si>
    <t>現在</t>
  </si>
  <si>
    <t>　</t>
    <phoneticPr fontId="2"/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</si>
  <si>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</si>
  <si>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年　齢</t>
    <rPh sb="0" eb="1">
      <t>トシ</t>
    </rPh>
    <rPh sb="2" eb="3">
      <t>ヨワイ</t>
    </rPh>
    <phoneticPr fontId="2"/>
  </si>
  <si>
    <t>人口</t>
    <rPh sb="0" eb="2">
      <t>ジンコウ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</si>
  <si>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</si>
  <si>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</si>
  <si>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</si>
  <si>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</si>
  <si>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</si>
  <si>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40～44</t>
    <phoneticPr fontId="2"/>
  </si>
  <si>
    <t>80～84</t>
    <phoneticPr fontId="2"/>
  </si>
  <si>
    <t>5～9</t>
    <phoneticPr fontId="2"/>
  </si>
  <si>
    <t>45～49</t>
    <phoneticPr fontId="2"/>
  </si>
  <si>
    <t>85～89</t>
    <phoneticPr fontId="2"/>
  </si>
  <si>
    <t>10～14</t>
    <phoneticPr fontId="2"/>
  </si>
  <si>
    <t>50～54</t>
    <phoneticPr fontId="2"/>
  </si>
  <si>
    <t>90～94</t>
    <phoneticPr fontId="2"/>
  </si>
  <si>
    <t>15～19</t>
    <phoneticPr fontId="2"/>
  </si>
  <si>
    <t>55～59</t>
    <phoneticPr fontId="2"/>
  </si>
  <si>
    <t>95～99</t>
    <phoneticPr fontId="2"/>
  </si>
  <si>
    <t>20～24</t>
    <phoneticPr fontId="2"/>
  </si>
  <si>
    <t>60～64</t>
    <phoneticPr fontId="2"/>
  </si>
  <si>
    <t>100歳以上</t>
    <rPh sb="3" eb="4">
      <t>サイ</t>
    </rPh>
    <rPh sb="4" eb="6">
      <t>イジョウ</t>
    </rPh>
    <phoneticPr fontId="2"/>
  </si>
  <si>
    <t>（再掲）</t>
    <rPh sb="1" eb="3">
      <t>サイケイ</t>
    </rPh>
    <phoneticPr fontId="2"/>
  </si>
  <si>
    <t>15歳未満</t>
    <rPh sb="2" eb="3">
      <t>サイ</t>
    </rPh>
    <rPh sb="3" eb="5">
      <t>ミマン</t>
    </rPh>
    <phoneticPr fontId="2"/>
  </si>
  <si>
    <t>25～29</t>
    <phoneticPr fontId="2"/>
  </si>
  <si>
    <t>65～69</t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</si>
  <si>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</si>
  <si>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</si>
  <si>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</si>
  <si>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</si>
  <si>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</si>
  <si>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30～34</t>
    <phoneticPr fontId="2"/>
  </si>
  <si>
    <t>70～74</t>
    <phoneticPr fontId="2"/>
  </si>
  <si>
    <t>平均年齢</t>
    <rPh sb="0" eb="2">
      <t>ヘイキン</t>
    </rPh>
    <rPh sb="2" eb="4">
      <t>ネンレイ</t>
    </rPh>
    <phoneticPr fontId="2"/>
  </si>
  <si>
    <t>35～39</t>
    <phoneticPr fontId="2"/>
  </si>
  <si>
    <t>75～79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</si>
</sst>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7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/>
    <xf numFmtId="38" fontId="3" fillId="0" borderId="12" xfId="1" applyFont="1" applyBorder="1"/>
    <xf numFmtId="38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wrapText="1"/>
    </xf>
    <xf numFmtId="38" fontId="3" fillId="0" borderId="0" xfId="1" applyFont="1" applyBorder="1"/>
    <xf numFmtId="38" fontId="3" fillId="0" borderId="0" xfId="1" applyFont="1" applyFill="1" applyBorder="1"/>
    <xf numFmtId="38" fontId="3" fillId="0" borderId="12" xfId="1" applyFont="1" applyFill="1" applyBorder="1" applyAlignment="1">
      <alignment vertical="center"/>
    </xf>
    <xf numFmtId="38" fontId="3" fillId="0" borderId="0" xfId="1" applyFont="1" applyBorder="1" applyAlignment="1"/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176" fontId="3" fillId="0" borderId="12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38" fontId="3" fillId="0" borderId="13" xfId="1" applyFont="1" applyBorder="1" applyAlignment="1">
      <alignment vertical="center"/>
    </xf>
    <xf numFmtId="38" fontId="3" fillId="0" borderId="1" xfId="1" applyFont="1" applyBorder="1" applyAlignment="1"/>
    <xf numFmtId="38" fontId="3" fillId="0" borderId="1" xfId="1" applyFont="1" applyBorder="1"/>
    <xf numFmtId="0" fontId="3" fillId="0" borderId="14" xfId="0" applyFont="1" applyBorder="1"/>
    <xf numFmtId="38" fontId="3" fillId="0" borderId="13" xfId="1" applyFont="1" applyBorder="1"/>
    <xf numFmtId="0" fontId="3" fillId="0" borderId="13" xfId="0" applyFont="1" applyBorder="1"/>
    <xf numFmtId="0" fontId="3" fillId="0" borderId="3" xfId="0" applyFont="1" applyFill="1" applyBorder="1" applyAlignment="1">
      <alignment horizontal="distributed" vertical="center" indent="5"/>
    </xf>
    <xf numFmtId="0" fontId="3" fillId="0" borderId="4" xfId="0" applyFont="1" applyFill="1" applyBorder="1" applyAlignment="1">
      <alignment horizontal="distributed" vertical="center" indent="5"/>
    </xf>
    <xf numFmtId="0" fontId="3" fillId="0" borderId="5" xfId="0" applyFont="1" applyFill="1" applyBorder="1" applyAlignment="1">
      <alignment horizontal="distributed" vertical="center" indent="5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5" customWidth="1"/>
    <col min="3" max="3" width="22.625" style="5" customWidth="1"/>
    <col min="4" max="4" width="22.625" style="6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2</v>
      </c>
      <c r="B1" s="2"/>
      <c r="C1" s="2"/>
      <c r="D1" s="3"/>
      <c r="E1" s="4"/>
    </row>
    <row r="2" spans="1:27" x14ac:dyDescent="0.15">
      <c r="B2" s="1" t="s">
        <v>3</v>
      </c>
    </row>
    <row r="3" spans="1:27" x14ac:dyDescent="0.15">
      <c r="B3" s="1"/>
    </row>
    <row r="5" spans="1:27" x14ac:dyDescent="0.15">
      <c r="B5" s="5" t="s">
        <v>0</v>
      </c>
      <c r="C5" s="7">
        <v>41547</v>
      </c>
      <c r="D5" s="6" t="s">
        <v>1</v>
      </c>
    </row>
    <row r="6" spans="1:27" ht="13.5" customHeight="1" thickBot="1" x14ac:dyDescent="0.2">
      <c r="B6" s="8"/>
      <c r="C6" s="8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7" ht="24.75" customHeight="1" x14ac:dyDescent="0.15">
      <c r="A7" s="11"/>
      <c r="B7" s="44" t="s">
        <v>4</v>
      </c>
      <c r="C7" s="41" t="s">
        <v>5</v>
      </c>
      <c r="D7" s="42"/>
      <c r="E7" s="43"/>
      <c r="F7" s="12"/>
      <c r="G7" s="44" t="s">
        <v>4</v>
      </c>
      <c r="H7" s="41" t="s">
        <v>5</v>
      </c>
      <c r="I7" s="42"/>
      <c r="J7" s="43"/>
      <c r="K7" s="12"/>
      <c r="L7" s="44" t="s">
        <v>4</v>
      </c>
      <c r="M7" s="41" t="s">
        <v>5</v>
      </c>
      <c r="N7" s="42"/>
      <c r="O7" s="42"/>
      <c r="P7" s="13"/>
    </row>
    <row r="8" spans="1:27" ht="49.5" customHeight="1" x14ac:dyDescent="0.15">
      <c r="A8" s="11"/>
      <c r="B8" s="45"/>
      <c r="C8" s="14" t="s">
        <v>6</v>
      </c>
      <c r="D8" s="15" t="s">
        <v>7</v>
      </c>
      <c r="E8" s="15" t="s">
        <v>8</v>
      </c>
      <c r="F8" s="16"/>
      <c r="G8" s="45"/>
      <c r="H8" s="14" t="s">
        <v>6</v>
      </c>
      <c r="I8" s="15" t="s">
        <v>7</v>
      </c>
      <c r="J8" s="15" t="s">
        <v>8</v>
      </c>
      <c r="K8" s="16"/>
      <c r="L8" s="45"/>
      <c r="M8" s="14" t="s">
        <v>6</v>
      </c>
      <c r="N8" s="15" t="s">
        <v>7</v>
      </c>
      <c r="O8" s="17" t="s">
        <v>8</v>
      </c>
      <c r="P8" s="13"/>
    </row>
    <row r="9" spans="1:27" x14ac:dyDescent="0.15">
      <c r="A9" s="11"/>
      <c r="B9" s="18" t="s">
        <v>9</v>
      </c>
      <c r="C9" s="19">
        <f>SUM(D9:E9)</f>
        <v>124938</v>
      </c>
      <c r="D9" s="20">
        <v>61531</v>
      </c>
      <c r="E9" s="20">
        <v>63407</v>
      </c>
      <c r="F9" s="21"/>
      <c r="H9" s="22"/>
      <c r="I9" s="23"/>
      <c r="J9" s="23"/>
      <c r="K9" s="21"/>
      <c r="M9" s="22"/>
      <c r="N9" s="23"/>
      <c r="O9" s="23"/>
    </row>
    <row r="10" spans="1:27" x14ac:dyDescent="0.15">
      <c r="A10" s="11"/>
      <c r="B10" s="24"/>
      <c r="C10" s="19"/>
      <c r="D10" s="20"/>
      <c r="E10" s="20"/>
      <c r="F10" s="21"/>
      <c r="H10" s="22"/>
      <c r="I10" s="23"/>
      <c r="J10" s="23"/>
      <c r="K10" s="21"/>
      <c r="M10" s="22"/>
      <c r="N10" s="23"/>
      <c r="O10" s="23"/>
    </row>
    <row r="11" spans="1:27" ht="13.5" customHeight="1" x14ac:dyDescent="0.15">
      <c r="A11" s="25"/>
      <c r="B11" s="24" t="s">
        <v>10</v>
      </c>
      <c r="C11" s="19">
        <f>SUM(D11:E11)</f>
        <v>5017</v>
      </c>
      <c r="D11" s="20">
        <f>SUM(D13:D17)</f>
        <v>2593</v>
      </c>
      <c r="E11" s="20">
        <f>SUM(E13:E17)</f>
        <v>2424</v>
      </c>
      <c r="F11" s="16"/>
      <c r="G11" s="24" t="s">
        <v>11</v>
      </c>
      <c r="H11" s="19">
        <f>SUM(I11:J11)</f>
        <v>10987</v>
      </c>
      <c r="I11" s="20">
        <f>SUM(I13:I17)</f>
        <v>5582</v>
      </c>
      <c r="J11" s="20">
        <f>SUM(J13:J17)</f>
        <v>5405</v>
      </c>
      <c r="K11" s="16"/>
      <c r="L11" s="24" t="s">
        <v>12</v>
      </c>
      <c r="M11" s="19">
        <f>SUM(N11:O11)</f>
        <v>3978</v>
      </c>
      <c r="N11" s="20">
        <f>SUM(N13:N17)</f>
        <v>1802</v>
      </c>
      <c r="O11" s="20">
        <f>SUM(O13:O17)</f>
        <v>2176</v>
      </c>
    </row>
    <row r="12" spans="1:27" x14ac:dyDescent="0.15">
      <c r="A12" s="25"/>
      <c r="B12" s="24"/>
      <c r="C12" s="19"/>
      <c r="D12" s="20"/>
      <c r="E12" s="20"/>
      <c r="F12" s="16"/>
      <c r="G12" s="24"/>
      <c r="H12" s="19"/>
      <c r="I12" s="20"/>
      <c r="J12" s="20"/>
      <c r="K12" s="16"/>
      <c r="L12" s="24"/>
      <c r="M12" s="19"/>
      <c r="N12" s="20"/>
      <c r="O12" s="20"/>
    </row>
    <row r="13" spans="1:27" x14ac:dyDescent="0.15">
      <c r="A13" s="11"/>
      <c r="B13" s="1">
        <v>0</v>
      </c>
      <c r="C13" s="19">
        <f>SUM(D13:E13)</f>
        <v>945</v>
      </c>
      <c r="D13" s="26">
        <v>490</v>
      </c>
      <c r="E13" s="26">
        <v>455</v>
      </c>
      <c r="F13" s="21"/>
      <c r="G13" s="24">
        <v>40</v>
      </c>
      <c r="H13" s="19">
        <f>SUM(I13:J13)</f>
        <v>2313</v>
      </c>
      <c r="I13" s="26">
        <v>1159</v>
      </c>
      <c r="J13" s="26">
        <v>1154</v>
      </c>
      <c r="K13" s="21"/>
      <c r="L13" s="24">
        <v>80</v>
      </c>
      <c r="M13" s="19">
        <f>SUM(N13:O13)</f>
        <v>917</v>
      </c>
      <c r="N13" s="26">
        <v>445</v>
      </c>
      <c r="O13" s="26">
        <v>472</v>
      </c>
      <c r="Q13" s="1">
        <f>$B13*C13</f>
        <v>0</v>
      </c>
      <c r="R13" s="1">
        <f>$G13*H13</f>
        <v>92520</v>
      </c>
      <c r="S13" s="1">
        <f>$L13*M13</f>
        <v>73360</v>
      </c>
      <c r="U13" s="1">
        <f>$B13*D13</f>
        <v>0</v>
      </c>
      <c r="V13" s="1">
        <f>$G13*I13</f>
        <v>46360</v>
      </c>
      <c r="W13" s="1">
        <f>$L13*N13</f>
        <v>35600</v>
      </c>
      <c r="Y13" s="1">
        <f>$B13*E13</f>
        <v>0</v>
      </c>
      <c r="Z13" s="1">
        <f>$G13*J13</f>
        <v>46160</v>
      </c>
      <c r="AA13" s="1">
        <f>$L13*O13</f>
        <v>37760</v>
      </c>
    </row>
    <row r="14" spans="1:27" x14ac:dyDescent="0.15">
      <c r="A14" s="11"/>
      <c r="B14" s="1">
        <v>1</v>
      </c>
      <c r="C14" s="19">
        <f>SUM(D14:E14)</f>
        <v>1036</v>
      </c>
      <c r="D14" s="26">
        <v>553</v>
      </c>
      <c r="E14" s="26">
        <v>483</v>
      </c>
      <c r="F14" s="21"/>
      <c r="G14" s="24">
        <v>41</v>
      </c>
      <c r="H14" s="19">
        <f>SUM(I14:J14)</f>
        <v>2227</v>
      </c>
      <c r="I14" s="26">
        <v>1126</v>
      </c>
      <c r="J14" s="26">
        <v>1101</v>
      </c>
      <c r="K14" s="21"/>
      <c r="L14" s="24">
        <v>81</v>
      </c>
      <c r="M14" s="19">
        <f>SUM(N14:O14)</f>
        <v>972</v>
      </c>
      <c r="N14" s="26">
        <v>462</v>
      </c>
      <c r="O14" s="26">
        <v>510</v>
      </c>
      <c r="Q14" s="1">
        <f>$B14*C14</f>
        <v>1036</v>
      </c>
      <c r="R14" s="1">
        <f>$G14*H14</f>
        <v>91307</v>
      </c>
      <c r="S14" s="1">
        <f>$L14*M14</f>
        <v>78732</v>
      </c>
      <c r="U14" s="1">
        <f>$B14*D14</f>
        <v>553</v>
      </c>
      <c r="V14" s="1">
        <f>$G14*I14</f>
        <v>46166</v>
      </c>
      <c r="W14" s="1">
        <f>$L14*N14</f>
        <v>37422</v>
      </c>
      <c r="Y14" s="1">
        <f>$B14*E14</f>
        <v>483</v>
      </c>
      <c r="Z14" s="1">
        <f>$G14*J14</f>
        <v>45141</v>
      </c>
      <c r="AA14" s="1">
        <f>$L14*O14</f>
        <v>41310</v>
      </c>
    </row>
    <row r="15" spans="1:27" x14ac:dyDescent="0.15">
      <c r="A15" s="11"/>
      <c r="B15" s="1">
        <v>2</v>
      </c>
      <c r="C15" s="19">
        <f>SUM(D15:E15)</f>
        <v>997</v>
      </c>
      <c r="D15" s="27">
        <v>502</v>
      </c>
      <c r="E15" s="27">
        <v>495</v>
      </c>
      <c r="F15" s="21"/>
      <c r="G15" s="24">
        <v>42</v>
      </c>
      <c r="H15" s="19">
        <f>SUM(I15:J15)</f>
        <v>2200</v>
      </c>
      <c r="I15" s="27">
        <v>1115</v>
      </c>
      <c r="J15" s="27">
        <v>1085</v>
      </c>
      <c r="K15" s="21"/>
      <c r="L15" s="24">
        <v>82</v>
      </c>
      <c r="M15" s="19">
        <f>SUM(N15:O15)</f>
        <v>798</v>
      </c>
      <c r="N15" s="27">
        <v>349</v>
      </c>
      <c r="O15" s="27">
        <v>449</v>
      </c>
      <c r="Q15" s="1">
        <f>$B15*C15</f>
        <v>1994</v>
      </c>
      <c r="R15" s="1">
        <f>$G15*H15</f>
        <v>92400</v>
      </c>
      <c r="S15" s="1">
        <f>$L15*M15</f>
        <v>65436</v>
      </c>
      <c r="U15" s="1">
        <f>$B15*D15</f>
        <v>1004</v>
      </c>
      <c r="V15" s="1">
        <f>$G15*I15</f>
        <v>46830</v>
      </c>
      <c r="W15" s="1">
        <f>$L15*N15</f>
        <v>28618</v>
      </c>
      <c r="Y15" s="1">
        <f>$B15*E15</f>
        <v>990</v>
      </c>
      <c r="Z15" s="1">
        <f>$G15*J15</f>
        <v>45570</v>
      </c>
      <c r="AA15" s="1">
        <f>$L15*O15</f>
        <v>36818</v>
      </c>
    </row>
    <row r="16" spans="1:27" x14ac:dyDescent="0.15">
      <c r="A16" s="11"/>
      <c r="B16" s="1">
        <v>3</v>
      </c>
      <c r="C16" s="19">
        <f>SUM(D16:E16)</f>
        <v>1004</v>
      </c>
      <c r="D16" s="27">
        <v>519</v>
      </c>
      <c r="E16" s="27">
        <v>485</v>
      </c>
      <c r="F16" s="21"/>
      <c r="G16" s="24">
        <v>43</v>
      </c>
      <c r="H16" s="19">
        <f>SUM(I16:J16)</f>
        <v>2167</v>
      </c>
      <c r="I16" s="27">
        <v>1096</v>
      </c>
      <c r="J16" s="27">
        <v>1071</v>
      </c>
      <c r="K16" s="21"/>
      <c r="L16" s="24">
        <v>83</v>
      </c>
      <c r="M16" s="19">
        <f>SUM(N16:O16)</f>
        <v>681</v>
      </c>
      <c r="N16" s="27">
        <v>301</v>
      </c>
      <c r="O16" s="27">
        <v>380</v>
      </c>
      <c r="Q16" s="1">
        <f>$B16*C16</f>
        <v>3012</v>
      </c>
      <c r="R16" s="1">
        <f>$G16*H16</f>
        <v>93181</v>
      </c>
      <c r="S16" s="1">
        <f>$L16*M16</f>
        <v>56523</v>
      </c>
      <c r="U16" s="1">
        <f>$B16*D16</f>
        <v>1557</v>
      </c>
      <c r="V16" s="1">
        <f>$G16*I16</f>
        <v>47128</v>
      </c>
      <c r="W16" s="1">
        <f>$L16*N16</f>
        <v>24983</v>
      </c>
      <c r="Y16" s="1">
        <f>$B16*E16</f>
        <v>1455</v>
      </c>
      <c r="Z16" s="1">
        <f>$G16*J16</f>
        <v>46053</v>
      </c>
      <c r="AA16" s="1">
        <f>$L16*O16</f>
        <v>31540</v>
      </c>
    </row>
    <row r="17" spans="1:27" x14ac:dyDescent="0.15">
      <c r="A17" s="11"/>
      <c r="B17" s="1">
        <v>4</v>
      </c>
      <c r="C17" s="19">
        <f>SUM(D17:E17)</f>
        <v>1035</v>
      </c>
      <c r="D17" s="27">
        <v>529</v>
      </c>
      <c r="E17" s="27">
        <v>506</v>
      </c>
      <c r="F17" s="21"/>
      <c r="G17" s="24">
        <v>44</v>
      </c>
      <c r="H17" s="19">
        <f>SUM(I17:J17)</f>
        <v>2080</v>
      </c>
      <c r="I17" s="27">
        <v>1086</v>
      </c>
      <c r="J17" s="27">
        <v>994</v>
      </c>
      <c r="K17" s="21"/>
      <c r="L17" s="24">
        <v>84</v>
      </c>
      <c r="M17" s="19">
        <f>SUM(N17:O17)</f>
        <v>610</v>
      </c>
      <c r="N17" s="27">
        <v>245</v>
      </c>
      <c r="O17" s="27">
        <v>365</v>
      </c>
      <c r="Q17" s="1">
        <f>$B17*C17</f>
        <v>4140</v>
      </c>
      <c r="R17" s="1">
        <f>$G17*H17</f>
        <v>91520</v>
      </c>
      <c r="S17" s="1">
        <f>$L17*M17</f>
        <v>51240</v>
      </c>
      <c r="U17" s="1">
        <f>$B17*D17</f>
        <v>2116</v>
      </c>
      <c r="V17" s="1">
        <f>$G17*I17</f>
        <v>47784</v>
      </c>
      <c r="W17" s="1">
        <f>$L17*N17</f>
        <v>20580</v>
      </c>
      <c r="Y17" s="1">
        <f>$B17*E17</f>
        <v>2024</v>
      </c>
      <c r="Z17" s="1">
        <f>$G17*J17</f>
        <v>43736</v>
      </c>
      <c r="AA17" s="1">
        <f>$L17*O17</f>
        <v>30660</v>
      </c>
    </row>
    <row r="18" spans="1:27" x14ac:dyDescent="0.15">
      <c r="A18" s="11"/>
      <c r="B18" s="1"/>
      <c r="C18" s="28"/>
      <c r="D18" s="27"/>
      <c r="E18" s="27"/>
      <c r="F18" s="21"/>
      <c r="G18" s="24"/>
      <c r="H18" s="28"/>
      <c r="I18" s="27"/>
      <c r="J18" s="27"/>
      <c r="K18" s="21"/>
      <c r="L18" s="24"/>
      <c r="M18" s="28"/>
      <c r="N18" s="27"/>
      <c r="O18" s="27"/>
    </row>
    <row r="19" spans="1:27" x14ac:dyDescent="0.15">
      <c r="A19" s="11"/>
      <c r="B19" s="24" t="s">
        <v>13</v>
      </c>
      <c r="C19" s="19">
        <f>SUM(D19:E19)</f>
        <v>5483</v>
      </c>
      <c r="D19" s="20">
        <f>SUM(D21:D25)</f>
        <v>2843</v>
      </c>
      <c r="E19" s="20">
        <f>SUM(E21:E25)</f>
        <v>2640</v>
      </c>
      <c r="F19" s="21"/>
      <c r="G19" s="24" t="s">
        <v>14</v>
      </c>
      <c r="H19" s="19">
        <f>SUM(I19:J19)</f>
        <v>8852</v>
      </c>
      <c r="I19" s="20">
        <f>SUM(I21:I25)</f>
        <v>4669</v>
      </c>
      <c r="J19" s="20">
        <f>SUM(J21:J25)</f>
        <v>4183</v>
      </c>
      <c r="K19" s="21"/>
      <c r="L19" s="24" t="s">
        <v>15</v>
      </c>
      <c r="M19" s="19">
        <f>SUM(N19:O19)</f>
        <v>2135</v>
      </c>
      <c r="N19" s="20">
        <f>SUM(N21:N25)</f>
        <v>794</v>
      </c>
      <c r="O19" s="20">
        <f>SUM(O21:O25)</f>
        <v>1341</v>
      </c>
    </row>
    <row r="20" spans="1:27" x14ac:dyDescent="0.15">
      <c r="A20" s="11"/>
      <c r="B20" s="24"/>
      <c r="C20" s="28"/>
      <c r="D20" s="27"/>
      <c r="E20" s="27"/>
      <c r="F20" s="21"/>
      <c r="G20" s="24"/>
      <c r="H20" s="28"/>
      <c r="I20" s="27"/>
      <c r="J20" s="27"/>
      <c r="K20" s="21"/>
      <c r="L20" s="24"/>
      <c r="M20" s="28"/>
      <c r="N20" s="27"/>
      <c r="O20" s="27"/>
    </row>
    <row r="21" spans="1:27" x14ac:dyDescent="0.15">
      <c r="A21" s="11"/>
      <c r="B21" s="1">
        <v>5</v>
      </c>
      <c r="C21" s="19">
        <f>SUM(D21:E21)</f>
        <v>1026</v>
      </c>
      <c r="D21" s="27">
        <v>529</v>
      </c>
      <c r="E21" s="27">
        <v>497</v>
      </c>
      <c r="F21" s="21"/>
      <c r="G21" s="24">
        <v>45</v>
      </c>
      <c r="H21" s="19">
        <f>SUM(I21:J21)</f>
        <v>2058</v>
      </c>
      <c r="I21" s="27">
        <v>1044</v>
      </c>
      <c r="J21" s="27">
        <v>1014</v>
      </c>
      <c r="K21" s="21"/>
      <c r="L21" s="24">
        <v>85</v>
      </c>
      <c r="M21" s="19">
        <f>SUM(N21:O21)</f>
        <v>531</v>
      </c>
      <c r="N21" s="27">
        <v>224</v>
      </c>
      <c r="O21" s="27">
        <v>307</v>
      </c>
      <c r="Q21" s="1">
        <f>$B21*C21</f>
        <v>5130</v>
      </c>
      <c r="R21" s="1">
        <f>$G21*H21</f>
        <v>92610</v>
      </c>
      <c r="S21" s="1">
        <f>$L21*M21</f>
        <v>45135</v>
      </c>
      <c r="U21" s="1">
        <f>$B21*D21</f>
        <v>2645</v>
      </c>
      <c r="V21" s="1">
        <f>$G21*I21</f>
        <v>46980</v>
      </c>
      <c r="W21" s="1">
        <f>$L21*N21</f>
        <v>19040</v>
      </c>
      <c r="Y21" s="1">
        <f>$B21*E21</f>
        <v>2485</v>
      </c>
      <c r="Z21" s="1">
        <f>$G21*J21</f>
        <v>45630</v>
      </c>
      <c r="AA21" s="1">
        <f>$L21*O21</f>
        <v>26095</v>
      </c>
    </row>
    <row r="22" spans="1:27" x14ac:dyDescent="0.15">
      <c r="A22" s="11"/>
      <c r="B22" s="1">
        <v>6</v>
      </c>
      <c r="C22" s="19">
        <f>SUM(D22:E22)</f>
        <v>1115</v>
      </c>
      <c r="D22" s="27">
        <v>573</v>
      </c>
      <c r="E22" s="27">
        <v>542</v>
      </c>
      <c r="F22" s="21"/>
      <c r="G22" s="24">
        <v>46</v>
      </c>
      <c r="H22" s="19">
        <f>SUM(I22:J22)</f>
        <v>1976</v>
      </c>
      <c r="I22" s="27">
        <v>1040</v>
      </c>
      <c r="J22" s="27">
        <v>936</v>
      </c>
      <c r="K22" s="21"/>
      <c r="L22" s="24">
        <v>86</v>
      </c>
      <c r="M22" s="19">
        <f>SUM(N22:O22)</f>
        <v>473</v>
      </c>
      <c r="N22" s="27">
        <v>176</v>
      </c>
      <c r="O22" s="27">
        <v>297</v>
      </c>
      <c r="Q22" s="1">
        <f>$B22*C22</f>
        <v>6690</v>
      </c>
      <c r="R22" s="1">
        <f>$G22*H22</f>
        <v>90896</v>
      </c>
      <c r="S22" s="1">
        <f>$L22*M22</f>
        <v>40678</v>
      </c>
      <c r="U22" s="1">
        <f>$B22*D22</f>
        <v>3438</v>
      </c>
      <c r="V22" s="1">
        <f>$G22*I22</f>
        <v>47840</v>
      </c>
      <c r="W22" s="1">
        <f>$L22*N22</f>
        <v>15136</v>
      </c>
      <c r="Y22" s="1">
        <f>$B22*E22</f>
        <v>3252</v>
      </c>
      <c r="Z22" s="1">
        <f>$G22*J22</f>
        <v>43056</v>
      </c>
      <c r="AA22" s="1">
        <f>$L22*O22</f>
        <v>25542</v>
      </c>
    </row>
    <row r="23" spans="1:27" x14ac:dyDescent="0.15">
      <c r="A23" s="11"/>
      <c r="B23" s="1">
        <v>7</v>
      </c>
      <c r="C23" s="19">
        <f>SUM(D23:E23)</f>
        <v>1129</v>
      </c>
      <c r="D23" s="27">
        <v>592</v>
      </c>
      <c r="E23" s="27">
        <v>537</v>
      </c>
      <c r="F23" s="21"/>
      <c r="G23" s="24">
        <v>47</v>
      </c>
      <c r="H23" s="19">
        <f>SUM(I23:J23)</f>
        <v>1505</v>
      </c>
      <c r="I23" s="27">
        <v>809</v>
      </c>
      <c r="J23" s="27">
        <v>696</v>
      </c>
      <c r="K23" s="21"/>
      <c r="L23" s="24">
        <v>87</v>
      </c>
      <c r="M23" s="19">
        <f>SUM(N23:O23)</f>
        <v>452</v>
      </c>
      <c r="N23" s="27">
        <v>167</v>
      </c>
      <c r="O23" s="27">
        <v>285</v>
      </c>
      <c r="Q23" s="1">
        <f>$B23*C23</f>
        <v>7903</v>
      </c>
      <c r="R23" s="1">
        <f>$G23*H23</f>
        <v>70735</v>
      </c>
      <c r="S23" s="1">
        <f>$L23*M23</f>
        <v>39324</v>
      </c>
      <c r="U23" s="1">
        <f>$B23*D23</f>
        <v>4144</v>
      </c>
      <c r="V23" s="1">
        <f>$G23*I23</f>
        <v>38023</v>
      </c>
      <c r="W23" s="1">
        <f>$L23*N23</f>
        <v>14529</v>
      </c>
      <c r="Y23" s="1">
        <f>$B23*E23</f>
        <v>3759</v>
      </c>
      <c r="Z23" s="1">
        <f>$G23*J23</f>
        <v>32712</v>
      </c>
      <c r="AA23" s="1">
        <f>$L23*O23</f>
        <v>24795</v>
      </c>
    </row>
    <row r="24" spans="1:27" x14ac:dyDescent="0.15">
      <c r="A24" s="11"/>
      <c r="B24" s="1">
        <v>8</v>
      </c>
      <c r="C24" s="19">
        <f>SUM(D24:E24)</f>
        <v>1062</v>
      </c>
      <c r="D24" s="27">
        <v>557</v>
      </c>
      <c r="E24" s="27">
        <v>505</v>
      </c>
      <c r="F24" s="21"/>
      <c r="G24" s="24">
        <v>48</v>
      </c>
      <c r="H24" s="19">
        <f>SUM(I24:J24)</f>
        <v>1733</v>
      </c>
      <c r="I24" s="27">
        <v>925</v>
      </c>
      <c r="J24" s="27">
        <v>808</v>
      </c>
      <c r="K24" s="21"/>
      <c r="L24" s="24">
        <v>88</v>
      </c>
      <c r="M24" s="19">
        <f>SUM(N24:O24)</f>
        <v>361</v>
      </c>
      <c r="N24" s="27">
        <v>124</v>
      </c>
      <c r="O24" s="27">
        <v>237</v>
      </c>
      <c r="Q24" s="1">
        <f>$B24*C24</f>
        <v>8496</v>
      </c>
      <c r="R24" s="1">
        <f>$G24*H24</f>
        <v>83184</v>
      </c>
      <c r="S24" s="1">
        <f>$L24*M24</f>
        <v>31768</v>
      </c>
      <c r="U24" s="1">
        <f>$B24*D24</f>
        <v>4456</v>
      </c>
      <c r="V24" s="1">
        <f>$G24*I24</f>
        <v>44400</v>
      </c>
      <c r="W24" s="1">
        <f>$L24*N24</f>
        <v>10912</v>
      </c>
      <c r="Y24" s="1">
        <f>$B24*E24</f>
        <v>4040</v>
      </c>
      <c r="Z24" s="1">
        <f>$G24*J24</f>
        <v>38784</v>
      </c>
      <c r="AA24" s="1">
        <f>$L24*O24</f>
        <v>20856</v>
      </c>
    </row>
    <row r="25" spans="1:27" x14ac:dyDescent="0.15">
      <c r="A25" s="11"/>
      <c r="B25" s="1">
        <v>9</v>
      </c>
      <c r="C25" s="19">
        <f>SUM(D25:E25)</f>
        <v>1151</v>
      </c>
      <c r="D25" s="27">
        <v>592</v>
      </c>
      <c r="E25" s="27">
        <v>559</v>
      </c>
      <c r="F25" s="21"/>
      <c r="G25" s="24">
        <v>49</v>
      </c>
      <c r="H25" s="19">
        <f>SUM(I25:J25)</f>
        <v>1580</v>
      </c>
      <c r="I25" s="27">
        <v>851</v>
      </c>
      <c r="J25" s="27">
        <v>729</v>
      </c>
      <c r="K25" s="21"/>
      <c r="L25" s="24">
        <v>89</v>
      </c>
      <c r="M25" s="19">
        <f>SUM(N25:O25)</f>
        <v>318</v>
      </c>
      <c r="N25" s="27">
        <v>103</v>
      </c>
      <c r="O25" s="27">
        <v>215</v>
      </c>
      <c r="Q25" s="1">
        <f>$B25*C25</f>
        <v>10359</v>
      </c>
      <c r="R25" s="1">
        <f>$G25*H25</f>
        <v>77420</v>
      </c>
      <c r="S25" s="1">
        <f>$L25*M25</f>
        <v>28302</v>
      </c>
      <c r="U25" s="1">
        <f>$B25*D25</f>
        <v>5328</v>
      </c>
      <c r="V25" s="1">
        <f>$G25*I25</f>
        <v>41699</v>
      </c>
      <c r="W25" s="1">
        <f>$L25*N25</f>
        <v>9167</v>
      </c>
      <c r="Y25" s="1">
        <f>$B25*E25</f>
        <v>5031</v>
      </c>
      <c r="Z25" s="1">
        <f>$G25*J25</f>
        <v>35721</v>
      </c>
      <c r="AA25" s="1">
        <f>$L25*O25</f>
        <v>19135</v>
      </c>
    </row>
    <row r="26" spans="1:27" x14ac:dyDescent="0.15">
      <c r="A26" s="11"/>
      <c r="B26" s="1"/>
      <c r="C26" s="28"/>
      <c r="D26" s="27"/>
      <c r="E26" s="27"/>
      <c r="F26" s="21"/>
      <c r="G26" s="24"/>
      <c r="H26" s="28"/>
      <c r="I26" s="27"/>
      <c r="J26" s="27"/>
      <c r="K26" s="21"/>
      <c r="L26" s="24"/>
      <c r="M26" s="28"/>
      <c r="N26" s="27"/>
      <c r="O26" s="27"/>
    </row>
    <row r="27" spans="1:27" x14ac:dyDescent="0.15">
      <c r="A27" s="11"/>
      <c r="B27" s="24" t="s">
        <v>16</v>
      </c>
      <c r="C27" s="19">
        <f>SUM(D27:E27)</f>
        <v>5829</v>
      </c>
      <c r="D27" s="20">
        <f>SUM(D29:D33)</f>
        <v>3000</v>
      </c>
      <c r="E27" s="20">
        <f>SUM(E29:E33)</f>
        <v>2829</v>
      </c>
      <c r="F27" s="21"/>
      <c r="G27" s="24" t="s">
        <v>17</v>
      </c>
      <c r="H27" s="19">
        <f>SUM(I27:J27)</f>
        <v>6870</v>
      </c>
      <c r="I27" s="20">
        <f>SUM(I29:I33)</f>
        <v>3423</v>
      </c>
      <c r="J27" s="20">
        <f>SUM(J29:J33)</f>
        <v>3447</v>
      </c>
      <c r="K27" s="21"/>
      <c r="L27" s="24" t="s">
        <v>18</v>
      </c>
      <c r="M27" s="19">
        <f>SUM(N27:O27)</f>
        <v>845</v>
      </c>
      <c r="N27" s="20">
        <f>SUM(N29:N33)</f>
        <v>229</v>
      </c>
      <c r="O27" s="20">
        <f>SUM(O29:O33)</f>
        <v>616</v>
      </c>
    </row>
    <row r="28" spans="1:27" x14ac:dyDescent="0.15">
      <c r="A28" s="11"/>
      <c r="B28" s="24"/>
      <c r="C28" s="22"/>
      <c r="D28" s="27"/>
      <c r="E28" s="27"/>
      <c r="F28" s="21"/>
      <c r="G28" s="24"/>
      <c r="H28" s="22"/>
      <c r="I28" s="27"/>
      <c r="J28" s="27"/>
      <c r="K28" s="21"/>
      <c r="L28" s="24"/>
      <c r="M28" s="22"/>
      <c r="N28" s="27"/>
      <c r="O28" s="27"/>
    </row>
    <row r="29" spans="1:27" x14ac:dyDescent="0.15">
      <c r="A29" s="11"/>
      <c r="B29" s="1">
        <v>10</v>
      </c>
      <c r="C29" s="19">
        <f>SUM(D29:E29)</f>
        <v>1214</v>
      </c>
      <c r="D29" s="27">
        <v>637</v>
      </c>
      <c r="E29" s="27">
        <v>577</v>
      </c>
      <c r="F29" s="21"/>
      <c r="G29" s="1">
        <v>50</v>
      </c>
      <c r="H29" s="19">
        <f>SUM(I29:J29)</f>
        <v>1378</v>
      </c>
      <c r="I29" s="27">
        <v>715</v>
      </c>
      <c r="J29" s="27">
        <v>663</v>
      </c>
      <c r="K29" s="21"/>
      <c r="L29" s="24">
        <v>90</v>
      </c>
      <c r="M29" s="19">
        <f>SUM(N29:O29)</f>
        <v>248</v>
      </c>
      <c r="N29" s="27">
        <v>77</v>
      </c>
      <c r="O29" s="27">
        <v>171</v>
      </c>
      <c r="Q29" s="1">
        <f>$B29*C29</f>
        <v>12140</v>
      </c>
      <c r="R29" s="1">
        <f>$G29*H29</f>
        <v>68900</v>
      </c>
      <c r="S29" s="1">
        <f>$L29*M29</f>
        <v>22320</v>
      </c>
      <c r="U29" s="1">
        <f>$B29*D29</f>
        <v>6370</v>
      </c>
      <c r="V29" s="1">
        <f>$G29*I29</f>
        <v>35750</v>
      </c>
      <c r="W29" s="1">
        <f>$L29*N29</f>
        <v>6930</v>
      </c>
      <c r="Y29" s="1">
        <f>$B29*E29</f>
        <v>5770</v>
      </c>
      <c r="Z29" s="1">
        <f>$G29*J29</f>
        <v>33150</v>
      </c>
      <c r="AA29" s="1">
        <f>$L29*O29</f>
        <v>15390</v>
      </c>
    </row>
    <row r="30" spans="1:27" x14ac:dyDescent="0.15">
      <c r="A30" s="11"/>
      <c r="B30" s="1">
        <v>11</v>
      </c>
      <c r="C30" s="19">
        <f>SUM(D30:E30)</f>
        <v>1179</v>
      </c>
      <c r="D30" s="26">
        <v>625</v>
      </c>
      <c r="E30" s="26">
        <v>554</v>
      </c>
      <c r="F30" s="21"/>
      <c r="G30" s="1">
        <v>51</v>
      </c>
      <c r="H30" s="19">
        <f>SUM(I30:J30)</f>
        <v>1390</v>
      </c>
      <c r="I30" s="26">
        <v>669</v>
      </c>
      <c r="J30" s="26">
        <v>721</v>
      </c>
      <c r="K30" s="21"/>
      <c r="L30" s="24">
        <v>91</v>
      </c>
      <c r="M30" s="19">
        <f>SUM(N30:O30)</f>
        <v>211</v>
      </c>
      <c r="N30" s="26">
        <v>58</v>
      </c>
      <c r="O30" s="26">
        <v>153</v>
      </c>
      <c r="Q30" s="1">
        <f>$B30*C30</f>
        <v>12969</v>
      </c>
      <c r="R30" s="1">
        <f>$G30*H30</f>
        <v>70890</v>
      </c>
      <c r="S30" s="1">
        <f>$L30*M30</f>
        <v>19201</v>
      </c>
      <c r="U30" s="1">
        <f>$B30*D30</f>
        <v>6875</v>
      </c>
      <c r="V30" s="1">
        <f>$G30*I30</f>
        <v>34119</v>
      </c>
      <c r="W30" s="1">
        <f>$L30*N30</f>
        <v>5278</v>
      </c>
      <c r="Y30" s="1">
        <f>$B30*E30</f>
        <v>6094</v>
      </c>
      <c r="Z30" s="1">
        <f>$G30*J30</f>
        <v>36771</v>
      </c>
      <c r="AA30" s="1">
        <f>$L30*O30</f>
        <v>13923</v>
      </c>
    </row>
    <row r="31" spans="1:27" x14ac:dyDescent="0.15">
      <c r="A31" s="11"/>
      <c r="B31" s="1">
        <v>12</v>
      </c>
      <c r="C31" s="19">
        <f>SUM(D31:E31)</f>
        <v>1128</v>
      </c>
      <c r="D31" s="26">
        <v>554</v>
      </c>
      <c r="E31" s="26">
        <v>574</v>
      </c>
      <c r="F31" s="21"/>
      <c r="G31" s="1">
        <v>52</v>
      </c>
      <c r="H31" s="19">
        <f>SUM(I31:J31)</f>
        <v>1396</v>
      </c>
      <c r="I31" s="26">
        <v>704</v>
      </c>
      <c r="J31" s="26">
        <v>692</v>
      </c>
      <c r="K31" s="21"/>
      <c r="L31" s="24">
        <v>92</v>
      </c>
      <c r="M31" s="19">
        <f>SUM(N31:O31)</f>
        <v>179</v>
      </c>
      <c r="N31" s="26">
        <v>43</v>
      </c>
      <c r="O31" s="26">
        <v>136</v>
      </c>
      <c r="Q31" s="1">
        <f>$B31*C31</f>
        <v>13536</v>
      </c>
      <c r="R31" s="1">
        <f>$G31*H31</f>
        <v>72592</v>
      </c>
      <c r="S31" s="1">
        <f>$L31*M31</f>
        <v>16468</v>
      </c>
      <c r="U31" s="1">
        <f>$B31*D31</f>
        <v>6648</v>
      </c>
      <c r="V31" s="1">
        <f>$G31*I31</f>
        <v>36608</v>
      </c>
      <c r="W31" s="1">
        <f>$L31*N31</f>
        <v>3956</v>
      </c>
      <c r="Y31" s="1">
        <f>$B31*E31</f>
        <v>6888</v>
      </c>
      <c r="Z31" s="1">
        <f>$G31*J31</f>
        <v>35984</v>
      </c>
      <c r="AA31" s="1">
        <f>$L31*O31</f>
        <v>12512</v>
      </c>
    </row>
    <row r="32" spans="1:27" x14ac:dyDescent="0.15">
      <c r="A32" s="11"/>
      <c r="B32" s="1">
        <v>13</v>
      </c>
      <c r="C32" s="19">
        <f>SUM(D32:E32)</f>
        <v>1116</v>
      </c>
      <c r="D32" s="26">
        <v>577</v>
      </c>
      <c r="E32" s="26">
        <v>539</v>
      </c>
      <c r="F32" s="21"/>
      <c r="G32" s="1">
        <v>53</v>
      </c>
      <c r="H32" s="19">
        <f>SUM(I32:J32)</f>
        <v>1366</v>
      </c>
      <c r="I32" s="26">
        <v>686</v>
      </c>
      <c r="J32" s="26">
        <v>680</v>
      </c>
      <c r="K32" s="21"/>
      <c r="L32" s="24">
        <v>93</v>
      </c>
      <c r="M32" s="19">
        <f>SUM(N32:O32)</f>
        <v>120</v>
      </c>
      <c r="N32" s="26">
        <v>31</v>
      </c>
      <c r="O32" s="26">
        <v>89</v>
      </c>
      <c r="Q32" s="1">
        <f>$B32*C32</f>
        <v>14508</v>
      </c>
      <c r="R32" s="1">
        <f>$G32*H32</f>
        <v>72398</v>
      </c>
      <c r="S32" s="1">
        <f>$L32*M32</f>
        <v>11160</v>
      </c>
      <c r="U32" s="1">
        <f>$B32*D32</f>
        <v>7501</v>
      </c>
      <c r="V32" s="1">
        <f>$G32*I32</f>
        <v>36358</v>
      </c>
      <c r="W32" s="1">
        <f>$L32*N32</f>
        <v>2883</v>
      </c>
      <c r="Y32" s="1">
        <f>$B32*E32</f>
        <v>7007</v>
      </c>
      <c r="Z32" s="1">
        <f>$G32*J32</f>
        <v>36040</v>
      </c>
      <c r="AA32" s="1">
        <f>$L32*O32</f>
        <v>8277</v>
      </c>
    </row>
    <row r="33" spans="1:27" x14ac:dyDescent="0.15">
      <c r="A33" s="11"/>
      <c r="B33" s="1">
        <v>14</v>
      </c>
      <c r="C33" s="19">
        <f>SUM(D33:E33)</f>
        <v>1192</v>
      </c>
      <c r="D33" s="29">
        <v>607</v>
      </c>
      <c r="E33" s="26">
        <v>585</v>
      </c>
      <c r="F33" s="21"/>
      <c r="G33" s="1">
        <v>54</v>
      </c>
      <c r="H33" s="19">
        <f>SUM(I33:J33)</f>
        <v>1340</v>
      </c>
      <c r="I33" s="29">
        <v>649</v>
      </c>
      <c r="J33" s="26">
        <v>691</v>
      </c>
      <c r="K33" s="21"/>
      <c r="L33" s="24">
        <v>94</v>
      </c>
      <c r="M33" s="19">
        <f>SUM(N33:O33)</f>
        <v>87</v>
      </c>
      <c r="N33" s="29">
        <v>20</v>
      </c>
      <c r="O33" s="26">
        <v>67</v>
      </c>
      <c r="Q33" s="1">
        <f>$B33*C33</f>
        <v>16688</v>
      </c>
      <c r="R33" s="1">
        <f>$G33*H33</f>
        <v>72360</v>
      </c>
      <c r="S33" s="1">
        <f>$L33*M33</f>
        <v>8178</v>
      </c>
      <c r="U33" s="1">
        <f>$B33*D33</f>
        <v>8498</v>
      </c>
      <c r="V33" s="1">
        <f>$G33*I33</f>
        <v>35046</v>
      </c>
      <c r="W33" s="1">
        <f>$L33*N33</f>
        <v>1880</v>
      </c>
      <c r="Y33" s="1">
        <f>$B33*E33</f>
        <v>8190</v>
      </c>
      <c r="Z33" s="1">
        <f>$G33*J33</f>
        <v>37314</v>
      </c>
      <c r="AA33" s="1">
        <f>$L33*O33</f>
        <v>6298</v>
      </c>
    </row>
    <row r="34" spans="1:27" x14ac:dyDescent="0.15">
      <c r="A34" s="11"/>
      <c r="B34" s="1"/>
      <c r="C34" s="22"/>
      <c r="D34" s="29"/>
      <c r="E34" s="26"/>
      <c r="F34" s="21"/>
      <c r="H34" s="22"/>
      <c r="I34" s="29"/>
      <c r="J34" s="26"/>
      <c r="K34" s="21"/>
      <c r="L34" s="24"/>
      <c r="M34" s="22"/>
      <c r="N34" s="29"/>
      <c r="O34" s="26"/>
    </row>
    <row r="35" spans="1:27" x14ac:dyDescent="0.15">
      <c r="B35" s="24" t="s">
        <v>19</v>
      </c>
      <c r="C35" s="19">
        <f>SUM(D35:E35)</f>
        <v>5389</v>
      </c>
      <c r="D35" s="20">
        <f>SUM(D37:D41)</f>
        <v>2778</v>
      </c>
      <c r="E35" s="20">
        <f>SUM(E37:E41)</f>
        <v>2611</v>
      </c>
      <c r="F35" s="21"/>
      <c r="G35" s="24" t="s">
        <v>20</v>
      </c>
      <c r="H35" s="19">
        <f>SUM(I35:J35)</f>
        <v>6349</v>
      </c>
      <c r="I35" s="20">
        <f>SUM(I37:I41)</f>
        <v>3103</v>
      </c>
      <c r="J35" s="20">
        <f>SUM(J37:J41)</f>
        <v>3246</v>
      </c>
      <c r="K35" s="21"/>
      <c r="L35" s="24" t="s">
        <v>21</v>
      </c>
      <c r="M35" s="19">
        <f>SUM(N35:O35)</f>
        <v>258</v>
      </c>
      <c r="N35" s="20">
        <f>SUM(N37:N41)</f>
        <v>63</v>
      </c>
      <c r="O35" s="20">
        <f>SUM(O37:O41)</f>
        <v>195</v>
      </c>
    </row>
    <row r="36" spans="1:27" x14ac:dyDescent="0.15">
      <c r="B36" s="24"/>
      <c r="C36" s="19"/>
      <c r="D36" s="29"/>
      <c r="E36" s="26"/>
      <c r="F36" s="21"/>
      <c r="G36" s="24"/>
      <c r="H36" s="19"/>
      <c r="I36" s="29"/>
      <c r="J36" s="26"/>
      <c r="K36" s="21"/>
      <c r="L36" s="24"/>
      <c r="M36" s="19"/>
      <c r="N36" s="29"/>
      <c r="O36" s="26"/>
    </row>
    <row r="37" spans="1:27" x14ac:dyDescent="0.15">
      <c r="B37" s="24">
        <v>15</v>
      </c>
      <c r="C37" s="19">
        <f>SUM(D37:E37)</f>
        <v>1121</v>
      </c>
      <c r="D37" s="29">
        <v>576</v>
      </c>
      <c r="E37" s="26">
        <v>545</v>
      </c>
      <c r="F37" s="21"/>
      <c r="G37" s="1">
        <v>55</v>
      </c>
      <c r="H37" s="19">
        <f>SUM(I37:J37)</f>
        <v>1211</v>
      </c>
      <c r="I37" s="29">
        <v>593</v>
      </c>
      <c r="J37" s="26">
        <v>618</v>
      </c>
      <c r="K37" s="21"/>
      <c r="L37" s="24">
        <v>95</v>
      </c>
      <c r="M37" s="19">
        <f>SUM(N37:O37)</f>
        <v>78</v>
      </c>
      <c r="N37" s="29">
        <v>23</v>
      </c>
      <c r="O37" s="26">
        <v>55</v>
      </c>
      <c r="Q37" s="1">
        <f>$B37*C37</f>
        <v>16815</v>
      </c>
      <c r="R37" s="1">
        <f>$G37*H37</f>
        <v>66605</v>
      </c>
      <c r="S37" s="1">
        <f>$L37*M37</f>
        <v>7410</v>
      </c>
      <c r="U37" s="1">
        <f>$B37*D37</f>
        <v>8640</v>
      </c>
      <c r="V37" s="1">
        <f>$G37*I37</f>
        <v>32615</v>
      </c>
      <c r="W37" s="1">
        <f>$L37*N37</f>
        <v>2185</v>
      </c>
      <c r="Y37" s="1">
        <f>$B37*E37</f>
        <v>8175</v>
      </c>
      <c r="Z37" s="1">
        <f>$G37*J37</f>
        <v>33990</v>
      </c>
      <c r="AA37" s="1">
        <f>$L37*O37</f>
        <v>5225</v>
      </c>
    </row>
    <row r="38" spans="1:27" x14ac:dyDescent="0.15">
      <c r="B38" s="24">
        <v>16</v>
      </c>
      <c r="C38" s="19">
        <f>SUM(D38:E38)</f>
        <v>1088</v>
      </c>
      <c r="D38" s="29">
        <v>578</v>
      </c>
      <c r="E38" s="26">
        <v>510</v>
      </c>
      <c r="F38" s="21"/>
      <c r="G38" s="1">
        <v>56</v>
      </c>
      <c r="H38" s="19">
        <f>SUM(I38:J38)</f>
        <v>1226</v>
      </c>
      <c r="I38" s="29">
        <v>616</v>
      </c>
      <c r="J38" s="26">
        <v>610</v>
      </c>
      <c r="K38" s="21"/>
      <c r="L38" s="24">
        <v>96</v>
      </c>
      <c r="M38" s="19">
        <f>SUM(N38:O38)</f>
        <v>64</v>
      </c>
      <c r="N38" s="29">
        <v>15</v>
      </c>
      <c r="O38" s="26">
        <v>49</v>
      </c>
      <c r="Q38" s="1">
        <f>$B38*C38</f>
        <v>17408</v>
      </c>
      <c r="R38" s="1">
        <f>$G38*H38</f>
        <v>68656</v>
      </c>
      <c r="S38" s="1">
        <f>$L38*M38</f>
        <v>6144</v>
      </c>
      <c r="U38" s="1">
        <f>$B38*D38</f>
        <v>9248</v>
      </c>
      <c r="V38" s="1">
        <f>$G38*I38</f>
        <v>34496</v>
      </c>
      <c r="W38" s="1">
        <f>$L38*N38</f>
        <v>1440</v>
      </c>
      <c r="Y38" s="1">
        <f>$B38*E38</f>
        <v>8160</v>
      </c>
      <c r="Z38" s="1">
        <f>$G38*J38</f>
        <v>34160</v>
      </c>
      <c r="AA38" s="1">
        <f>$L38*O38</f>
        <v>4704</v>
      </c>
    </row>
    <row r="39" spans="1:27" x14ac:dyDescent="0.15">
      <c r="B39" s="24">
        <v>17</v>
      </c>
      <c r="C39" s="19">
        <f>SUM(D39:E39)</f>
        <v>1037</v>
      </c>
      <c r="D39" s="29">
        <v>535</v>
      </c>
      <c r="E39" s="26">
        <v>502</v>
      </c>
      <c r="F39" s="21"/>
      <c r="G39" s="1">
        <v>57</v>
      </c>
      <c r="H39" s="19">
        <f>SUM(I39:J39)</f>
        <v>1286</v>
      </c>
      <c r="I39" s="29">
        <v>624</v>
      </c>
      <c r="J39" s="26">
        <v>662</v>
      </c>
      <c r="K39" s="21"/>
      <c r="L39" s="24">
        <v>97</v>
      </c>
      <c r="M39" s="19">
        <f>SUM(N39:O39)</f>
        <v>52</v>
      </c>
      <c r="N39" s="29">
        <v>14</v>
      </c>
      <c r="O39" s="26">
        <v>38</v>
      </c>
      <c r="Q39" s="1">
        <f>$B39*C39</f>
        <v>17629</v>
      </c>
      <c r="R39" s="1">
        <f>$G39*H39</f>
        <v>73302</v>
      </c>
      <c r="S39" s="1">
        <f>$L39*M39</f>
        <v>5044</v>
      </c>
      <c r="U39" s="1">
        <f>$B39*D39</f>
        <v>9095</v>
      </c>
      <c r="V39" s="1">
        <f>$G39*I39</f>
        <v>35568</v>
      </c>
      <c r="W39" s="1">
        <f>$L39*N39</f>
        <v>1358</v>
      </c>
      <c r="Y39" s="1">
        <f>$B39*E39</f>
        <v>8534</v>
      </c>
      <c r="Z39" s="1">
        <f>$G39*J39</f>
        <v>37734</v>
      </c>
      <c r="AA39" s="1">
        <f>$L39*O39</f>
        <v>3686</v>
      </c>
    </row>
    <row r="40" spans="1:27" x14ac:dyDescent="0.15">
      <c r="B40" s="24">
        <v>18</v>
      </c>
      <c r="C40" s="19">
        <f>SUM(D40:E40)</f>
        <v>1073</v>
      </c>
      <c r="D40" s="29">
        <v>521</v>
      </c>
      <c r="E40" s="26">
        <v>552</v>
      </c>
      <c r="F40" s="21"/>
      <c r="G40" s="1">
        <v>58</v>
      </c>
      <c r="H40" s="19">
        <f>SUM(I40:J40)</f>
        <v>1332</v>
      </c>
      <c r="I40" s="29">
        <v>633</v>
      </c>
      <c r="J40" s="26">
        <v>699</v>
      </c>
      <c r="K40" s="21"/>
      <c r="L40" s="24">
        <v>98</v>
      </c>
      <c r="M40" s="19">
        <f>SUM(N40:O40)</f>
        <v>35</v>
      </c>
      <c r="N40" s="29">
        <v>7</v>
      </c>
      <c r="O40" s="26">
        <v>28</v>
      </c>
      <c r="Q40" s="1">
        <f>$B40*C40</f>
        <v>19314</v>
      </c>
      <c r="R40" s="1">
        <f>$G40*H40</f>
        <v>77256</v>
      </c>
      <c r="S40" s="1">
        <f>$L40*M40</f>
        <v>3430</v>
      </c>
      <c r="U40" s="1">
        <f>$B40*D40</f>
        <v>9378</v>
      </c>
      <c r="V40" s="1">
        <f>$G40*I40</f>
        <v>36714</v>
      </c>
      <c r="W40" s="1">
        <f>$L40*N40</f>
        <v>686</v>
      </c>
      <c r="Y40" s="1">
        <f>$B40*E40</f>
        <v>9936</v>
      </c>
      <c r="Z40" s="1">
        <f>$G40*J40</f>
        <v>40542</v>
      </c>
      <c r="AA40" s="1">
        <f>$L40*O40</f>
        <v>2744</v>
      </c>
    </row>
    <row r="41" spans="1:27" x14ac:dyDescent="0.15">
      <c r="B41" s="24">
        <v>19</v>
      </c>
      <c r="C41" s="19">
        <f>SUM(D41:E41)</f>
        <v>1070</v>
      </c>
      <c r="D41" s="29">
        <v>568</v>
      </c>
      <c r="E41" s="26">
        <v>502</v>
      </c>
      <c r="F41" s="21"/>
      <c r="G41" s="1">
        <v>59</v>
      </c>
      <c r="H41" s="19">
        <f>SUM(I41:J41)</f>
        <v>1294</v>
      </c>
      <c r="I41" s="29">
        <v>637</v>
      </c>
      <c r="J41" s="26">
        <v>657</v>
      </c>
      <c r="K41" s="21"/>
      <c r="L41" s="24">
        <v>99</v>
      </c>
      <c r="M41" s="19">
        <f>SUM(N41:O41)</f>
        <v>29</v>
      </c>
      <c r="N41" s="29">
        <v>4</v>
      </c>
      <c r="O41" s="26">
        <v>25</v>
      </c>
      <c r="Q41" s="1">
        <f>$B41*C41</f>
        <v>20330</v>
      </c>
      <c r="R41" s="1">
        <f>$G41*H41</f>
        <v>76346</v>
      </c>
      <c r="S41" s="1">
        <f>$L41*M41</f>
        <v>2871</v>
      </c>
      <c r="U41" s="1">
        <f>$B41*D41</f>
        <v>10792</v>
      </c>
      <c r="V41" s="1">
        <f>$G41*I41</f>
        <v>37583</v>
      </c>
      <c r="W41" s="1">
        <f>$L41*N41</f>
        <v>396</v>
      </c>
      <c r="Y41" s="1">
        <f>$B41*E41</f>
        <v>9538</v>
      </c>
      <c r="Z41" s="1">
        <f>$G41*J41</f>
        <v>38763</v>
      </c>
      <c r="AA41" s="1">
        <f>$L41*O41</f>
        <v>2475</v>
      </c>
    </row>
    <row r="42" spans="1:27" x14ac:dyDescent="0.15">
      <c r="B42" s="24"/>
      <c r="C42" s="19"/>
      <c r="D42" s="29"/>
      <c r="E42" s="26"/>
      <c r="F42" s="21"/>
      <c r="H42" s="19"/>
      <c r="I42" s="29"/>
      <c r="J42" s="26"/>
      <c r="K42" s="21"/>
      <c r="L42" s="24"/>
      <c r="M42" s="19"/>
      <c r="N42" s="29"/>
      <c r="O42" s="26"/>
      <c r="S42" s="1">
        <f>100*M43</f>
        <v>4000</v>
      </c>
      <c r="W42" s="1">
        <f>100*N43</f>
        <v>400</v>
      </c>
      <c r="AA42" s="1">
        <f>100*O43</f>
        <v>3600</v>
      </c>
    </row>
    <row r="43" spans="1:27" x14ac:dyDescent="0.15">
      <c r="B43" s="24" t="s">
        <v>22</v>
      </c>
      <c r="C43" s="19">
        <f>SUM(D43:E43)</f>
        <v>5316</v>
      </c>
      <c r="D43" s="20">
        <f>SUM(D45:D49)</f>
        <v>2668</v>
      </c>
      <c r="E43" s="20">
        <f>SUM(E45:E49)</f>
        <v>2648</v>
      </c>
      <c r="F43" s="21"/>
      <c r="G43" s="24" t="s">
        <v>23</v>
      </c>
      <c r="H43" s="19">
        <f>SUM(I43:J43)</f>
        <v>8923</v>
      </c>
      <c r="I43" s="20">
        <f>SUM(I45:I49)</f>
        <v>4140</v>
      </c>
      <c r="J43" s="20">
        <f>SUM(J45:J49)</f>
        <v>4783</v>
      </c>
      <c r="K43" s="21"/>
      <c r="L43" s="21" t="s">
        <v>24</v>
      </c>
      <c r="M43" s="19">
        <f>SUM(N43:O43)</f>
        <v>40</v>
      </c>
      <c r="N43" s="20">
        <v>4</v>
      </c>
      <c r="O43" s="20">
        <v>36</v>
      </c>
    </row>
    <row r="44" spans="1:27" x14ac:dyDescent="0.15">
      <c r="B44" s="24"/>
      <c r="C44" s="19"/>
      <c r="D44" s="29"/>
      <c r="E44" s="26"/>
      <c r="F44" s="21"/>
      <c r="G44" s="24"/>
      <c r="H44" s="19"/>
      <c r="I44" s="29"/>
      <c r="J44" s="26"/>
      <c r="K44" s="21"/>
      <c r="L44" s="21"/>
      <c r="M44" s="30"/>
      <c r="N44" s="31"/>
      <c r="O44" s="13"/>
    </row>
    <row r="45" spans="1:27" x14ac:dyDescent="0.15">
      <c r="B45" s="24">
        <v>20</v>
      </c>
      <c r="C45" s="19">
        <f>SUM(D45:E45)</f>
        <v>1044</v>
      </c>
      <c r="D45" s="29">
        <v>515</v>
      </c>
      <c r="E45" s="26">
        <v>529</v>
      </c>
      <c r="F45" s="21"/>
      <c r="G45" s="1">
        <v>60</v>
      </c>
      <c r="H45" s="19">
        <f>SUM(I45:J45)</f>
        <v>1454</v>
      </c>
      <c r="I45" s="29">
        <v>692</v>
      </c>
      <c r="J45" s="26">
        <v>762</v>
      </c>
      <c r="K45" s="21"/>
      <c r="L45" s="16"/>
      <c r="M45" s="30"/>
      <c r="N45" s="31"/>
      <c r="O45" s="13"/>
      <c r="Q45" s="1">
        <f>$B45*C45</f>
        <v>20880</v>
      </c>
      <c r="R45" s="1">
        <f>$G45*H45</f>
        <v>87240</v>
      </c>
      <c r="U45" s="1">
        <f>$B45*D45</f>
        <v>10300</v>
      </c>
      <c r="V45" s="1">
        <f>$G45*I45</f>
        <v>41520</v>
      </c>
      <c r="Y45" s="1">
        <f>$B45*E45</f>
        <v>10580</v>
      </c>
      <c r="Z45" s="1">
        <f>$G45*J45</f>
        <v>45720</v>
      </c>
    </row>
    <row r="46" spans="1:27" x14ac:dyDescent="0.15">
      <c r="B46" s="24">
        <v>21</v>
      </c>
      <c r="C46" s="19">
        <f>SUM(D46:E46)</f>
        <v>1006</v>
      </c>
      <c r="D46" s="29">
        <v>517</v>
      </c>
      <c r="E46" s="26">
        <v>489</v>
      </c>
      <c r="F46" s="21"/>
      <c r="G46" s="1">
        <v>61</v>
      </c>
      <c r="H46" s="19">
        <f>SUM(I46:J46)</f>
        <v>1622</v>
      </c>
      <c r="I46" s="29">
        <v>737</v>
      </c>
      <c r="J46" s="26">
        <v>885</v>
      </c>
      <c r="K46" s="21"/>
      <c r="L46" s="24"/>
      <c r="M46" s="30"/>
      <c r="N46" s="31"/>
      <c r="O46" s="13"/>
      <c r="Q46" s="1">
        <f>$B46*C46</f>
        <v>21126</v>
      </c>
      <c r="R46" s="1">
        <f>$G46*H46</f>
        <v>98942</v>
      </c>
      <c r="U46" s="1">
        <f>$B46*D46</f>
        <v>10857</v>
      </c>
      <c r="V46" s="1">
        <f>$G46*I46</f>
        <v>44957</v>
      </c>
      <c r="Y46" s="1">
        <f>$B46*E46</f>
        <v>10269</v>
      </c>
      <c r="Z46" s="1">
        <f>$G46*J46</f>
        <v>53985</v>
      </c>
    </row>
    <row r="47" spans="1:27" x14ac:dyDescent="0.15">
      <c r="B47" s="24">
        <v>22</v>
      </c>
      <c r="C47" s="19">
        <f>SUM(D47:E47)</f>
        <v>1099</v>
      </c>
      <c r="D47" s="29">
        <v>554</v>
      </c>
      <c r="E47" s="26">
        <v>545</v>
      </c>
      <c r="F47" s="21"/>
      <c r="G47" s="1">
        <v>62</v>
      </c>
      <c r="H47" s="19">
        <f>SUM(I47:J47)</f>
        <v>1808</v>
      </c>
      <c r="I47" s="29">
        <v>833</v>
      </c>
      <c r="J47" s="26">
        <v>975</v>
      </c>
      <c r="K47" s="21"/>
      <c r="L47" s="24"/>
      <c r="M47" s="30"/>
      <c r="N47" s="31"/>
      <c r="O47" s="13"/>
      <c r="Q47" s="1">
        <f>$B47*C47</f>
        <v>24178</v>
      </c>
      <c r="R47" s="1">
        <f>$G47*H47</f>
        <v>112096</v>
      </c>
      <c r="U47" s="1">
        <f>$B47*D47</f>
        <v>12188</v>
      </c>
      <c r="V47" s="1">
        <f>$G47*I47</f>
        <v>51646</v>
      </c>
      <c r="Y47" s="1">
        <f>$B47*E47</f>
        <v>11990</v>
      </c>
      <c r="Z47" s="1">
        <f>$G47*J47</f>
        <v>60450</v>
      </c>
    </row>
    <row r="48" spans="1:27" x14ac:dyDescent="0.15">
      <c r="B48" s="24">
        <v>23</v>
      </c>
      <c r="C48" s="19">
        <f>SUM(D48:E48)</f>
        <v>1074</v>
      </c>
      <c r="D48" s="29">
        <v>564</v>
      </c>
      <c r="E48" s="26">
        <v>510</v>
      </c>
      <c r="F48" s="21"/>
      <c r="G48" s="1">
        <v>63</v>
      </c>
      <c r="H48" s="19">
        <f>SUM(I48:J48)</f>
        <v>1938</v>
      </c>
      <c r="I48" s="29">
        <v>921</v>
      </c>
      <c r="J48" s="26">
        <v>1017</v>
      </c>
      <c r="K48" s="21"/>
      <c r="L48" s="24" t="s">
        <v>25</v>
      </c>
      <c r="M48" s="30"/>
      <c r="N48" s="31"/>
      <c r="O48" s="13"/>
      <c r="Q48" s="1">
        <f>$B48*C48</f>
        <v>24702</v>
      </c>
      <c r="R48" s="1">
        <f>$G48*H48</f>
        <v>122094</v>
      </c>
      <c r="U48" s="1">
        <f>$B48*D48</f>
        <v>12972</v>
      </c>
      <c r="V48" s="1">
        <f>$G48*I48</f>
        <v>58023</v>
      </c>
      <c r="Y48" s="1">
        <f>$B48*E48</f>
        <v>11730</v>
      </c>
      <c r="Z48" s="1">
        <f>$G48*J48</f>
        <v>64071</v>
      </c>
    </row>
    <row r="49" spans="2:26" x14ac:dyDescent="0.15">
      <c r="B49" s="24">
        <v>24</v>
      </c>
      <c r="C49" s="19">
        <f>SUM(D49:E49)</f>
        <v>1093</v>
      </c>
      <c r="D49" s="29">
        <v>518</v>
      </c>
      <c r="E49" s="26">
        <v>575</v>
      </c>
      <c r="F49" s="21"/>
      <c r="G49" s="1">
        <v>64</v>
      </c>
      <c r="H49" s="19">
        <f>SUM(I49:J49)</f>
        <v>2101</v>
      </c>
      <c r="I49" s="29">
        <v>957</v>
      </c>
      <c r="J49" s="26">
        <v>1144</v>
      </c>
      <c r="K49" s="21"/>
      <c r="L49" s="24"/>
      <c r="M49" s="30"/>
      <c r="N49" s="31"/>
      <c r="O49" s="13"/>
      <c r="Q49" s="1">
        <f>$B49*C49</f>
        <v>26232</v>
      </c>
      <c r="R49" s="1">
        <f>$G49*H49</f>
        <v>134464</v>
      </c>
      <c r="U49" s="1">
        <f>$B49*D49</f>
        <v>12432</v>
      </c>
      <c r="V49" s="1">
        <f>$G49*I49</f>
        <v>61248</v>
      </c>
      <c r="Y49" s="1">
        <f>$B49*E49</f>
        <v>13800</v>
      </c>
      <c r="Z49" s="1">
        <f>$G49*J49</f>
        <v>73216</v>
      </c>
    </row>
    <row r="50" spans="2:26" x14ac:dyDescent="0.15">
      <c r="B50" s="24"/>
      <c r="C50" s="19"/>
      <c r="D50" s="29"/>
      <c r="E50" s="26"/>
      <c r="F50" s="21"/>
      <c r="H50" s="19"/>
      <c r="I50" s="29"/>
      <c r="J50" s="26"/>
      <c r="K50" s="21"/>
      <c r="L50" s="24" t="s">
        <v>26</v>
      </c>
      <c r="M50" s="19">
        <f>SUM(N50:O50)</f>
        <v>16329</v>
      </c>
      <c r="N50" s="29">
        <f>SUM(D11,D19,D27)</f>
        <v>8436</v>
      </c>
      <c r="O50" s="29">
        <f>SUM(E11,E19,E27)</f>
        <v>7893</v>
      </c>
    </row>
    <row r="51" spans="2:26" x14ac:dyDescent="0.15">
      <c r="B51" s="24" t="s">
        <v>27</v>
      </c>
      <c r="C51" s="19">
        <f>SUM(D51:E51)</f>
        <v>6001</v>
      </c>
      <c r="D51" s="20">
        <f>SUM(D53:D57)</f>
        <v>3044</v>
      </c>
      <c r="E51" s="20">
        <f>SUM(E53:E57)</f>
        <v>2957</v>
      </c>
      <c r="F51" s="21"/>
      <c r="G51" s="24" t="s">
        <v>28</v>
      </c>
      <c r="H51" s="19">
        <f>SUM(I51:J51)</f>
        <v>9863</v>
      </c>
      <c r="I51" s="20">
        <f>SUM(I53:I57)</f>
        <v>4441</v>
      </c>
      <c r="J51" s="20">
        <f>SUM(J53:J57)</f>
        <v>5422</v>
      </c>
      <c r="K51" s="21"/>
      <c r="L51" s="24" t="s">
        <v>29</v>
      </c>
      <c r="M51" s="19">
        <f>SUM(N51:O51)</f>
        <v>75166</v>
      </c>
      <c r="N51" s="20">
        <f>SUM(D35,D43,D51,D59,D67,I11,I19,I27,I35,I43)</f>
        <v>37738</v>
      </c>
      <c r="O51" s="20">
        <f>SUM(E35,E43,E51,E59,E67,J11,J19,J27,J35,J43)</f>
        <v>37428</v>
      </c>
    </row>
    <row r="52" spans="2:26" x14ac:dyDescent="0.15">
      <c r="B52" s="24"/>
      <c r="C52" s="19"/>
      <c r="D52" s="29"/>
      <c r="E52" s="26"/>
      <c r="F52" s="21"/>
      <c r="G52" s="24"/>
      <c r="H52" s="19"/>
      <c r="I52" s="29"/>
      <c r="J52" s="26"/>
      <c r="K52" s="21"/>
      <c r="L52" s="24" t="s">
        <v>30</v>
      </c>
      <c r="M52" s="19">
        <f>SUM(N52:O52)</f>
        <v>33443</v>
      </c>
      <c r="N52" s="29">
        <f>SUM(I51,I59,I67,N11,N19,N27,N35,N43)</f>
        <v>15357</v>
      </c>
      <c r="O52" s="29">
        <f>SUM(J51,J59,J67,O11,O19,O27,O35,O43)</f>
        <v>18086</v>
      </c>
    </row>
    <row r="53" spans="2:26" x14ac:dyDescent="0.15">
      <c r="B53" s="24">
        <v>25</v>
      </c>
      <c r="C53" s="19">
        <f>SUM(D53:E53)</f>
        <v>1104</v>
      </c>
      <c r="D53" s="29">
        <v>566</v>
      </c>
      <c r="E53" s="26">
        <v>538</v>
      </c>
      <c r="F53" s="21"/>
      <c r="G53" s="24">
        <v>65</v>
      </c>
      <c r="H53" s="19">
        <f>SUM(I53:J53)</f>
        <v>2251</v>
      </c>
      <c r="I53" s="29">
        <v>993</v>
      </c>
      <c r="J53" s="26">
        <v>1258</v>
      </c>
      <c r="K53" s="21"/>
      <c r="L53" s="24" t="s">
        <v>31</v>
      </c>
      <c r="M53" s="19">
        <f>SUM(N53:O53)</f>
        <v>19287</v>
      </c>
      <c r="N53" s="29">
        <f>SUM(I51,I59)</f>
        <v>8961</v>
      </c>
      <c r="O53" s="29">
        <f>SUM(J51,J59)</f>
        <v>10326</v>
      </c>
      <c r="Q53" s="1">
        <f>$B53*C53</f>
        <v>27600</v>
      </c>
      <c r="R53" s="1">
        <f>$G53*H53</f>
        <v>146315</v>
      </c>
      <c r="U53" s="1">
        <f>$B53*D53</f>
        <v>14150</v>
      </c>
      <c r="V53" s="1">
        <f>$G53*I53</f>
        <v>64545</v>
      </c>
      <c r="Y53" s="1">
        <f>$B53*E53</f>
        <v>13450</v>
      </c>
      <c r="Z53" s="1">
        <f>$G53*J53</f>
        <v>81770</v>
      </c>
    </row>
    <row r="54" spans="2:26" x14ac:dyDescent="0.15">
      <c r="B54" s="24">
        <v>26</v>
      </c>
      <c r="C54" s="19">
        <f>SUM(D54:E54)</f>
        <v>1138</v>
      </c>
      <c r="D54" s="29">
        <v>545</v>
      </c>
      <c r="E54" s="26">
        <v>593</v>
      </c>
      <c r="F54" s="21"/>
      <c r="G54" s="24">
        <v>66</v>
      </c>
      <c r="H54" s="19">
        <f>SUM(I54:J54)</f>
        <v>2332</v>
      </c>
      <c r="I54" s="29">
        <v>1071</v>
      </c>
      <c r="J54" s="26">
        <v>1261</v>
      </c>
      <c r="K54" s="21"/>
      <c r="L54" s="24" t="s">
        <v>32</v>
      </c>
      <c r="M54" s="19">
        <f>SUM(N54:O54)</f>
        <v>14156</v>
      </c>
      <c r="N54" s="29">
        <f>SUM(I67,N11,N19,N27,N35,N43)</f>
        <v>6396</v>
      </c>
      <c r="O54" s="29">
        <f>SUM(J67,O11,O19,O27,O35,O43)</f>
        <v>7760</v>
      </c>
      <c r="Q54" s="1">
        <f>$B54*C54</f>
        <v>29588</v>
      </c>
      <c r="R54" s="1">
        <f>$G54*H54</f>
        <v>153912</v>
      </c>
      <c r="U54" s="1">
        <f>$B54*D54</f>
        <v>14170</v>
      </c>
      <c r="V54" s="1">
        <f>$G54*I54</f>
        <v>70686</v>
      </c>
      <c r="Y54" s="1">
        <f>$B54*E54</f>
        <v>15418</v>
      </c>
      <c r="Z54" s="1">
        <f>$G54*J54</f>
        <v>83226</v>
      </c>
    </row>
    <row r="55" spans="2:26" x14ac:dyDescent="0.15">
      <c r="B55" s="24">
        <v>27</v>
      </c>
      <c r="C55" s="19">
        <f>SUM(D55:E55)</f>
        <v>1216</v>
      </c>
      <c r="D55" s="29">
        <v>617</v>
      </c>
      <c r="E55" s="26">
        <v>599</v>
      </c>
      <c r="F55" s="21"/>
      <c r="G55" s="24">
        <v>67</v>
      </c>
      <c r="H55" s="19">
        <f>SUM(I55:J55)</f>
        <v>1469</v>
      </c>
      <c r="I55" s="29">
        <v>651</v>
      </c>
      <c r="J55" s="26">
        <v>818</v>
      </c>
      <c r="K55" s="21"/>
      <c r="L55" s="24"/>
      <c r="M55" s="30"/>
      <c r="N55" s="31"/>
      <c r="O55" s="13"/>
      <c r="Q55" s="1">
        <f>$B55*C55</f>
        <v>32832</v>
      </c>
      <c r="R55" s="1">
        <f>$G55*H55</f>
        <v>98423</v>
      </c>
      <c r="U55" s="1">
        <f>$B55*D55</f>
        <v>16659</v>
      </c>
      <c r="V55" s="1">
        <f>$G55*I55</f>
        <v>43617</v>
      </c>
      <c r="Y55" s="1">
        <f>$B55*E55</f>
        <v>16173</v>
      </c>
      <c r="Z55" s="1">
        <f>$G55*J55</f>
        <v>54806</v>
      </c>
    </row>
    <row r="56" spans="2:26" x14ac:dyDescent="0.15">
      <c r="B56" s="24">
        <v>28</v>
      </c>
      <c r="C56" s="19">
        <f>SUM(D56:E56)</f>
        <v>1254</v>
      </c>
      <c r="D56" s="29">
        <v>649</v>
      </c>
      <c r="E56" s="26">
        <v>605</v>
      </c>
      <c r="F56" s="21"/>
      <c r="G56" s="24">
        <v>68</v>
      </c>
      <c r="H56" s="19">
        <f>SUM(I56:J56)</f>
        <v>1739</v>
      </c>
      <c r="I56" s="29">
        <v>791</v>
      </c>
      <c r="J56" s="26">
        <v>948</v>
      </c>
      <c r="K56" s="21"/>
      <c r="L56" s="24" t="s">
        <v>33</v>
      </c>
      <c r="M56" s="30"/>
      <c r="N56" s="31"/>
      <c r="O56" s="13"/>
      <c r="Q56" s="1">
        <f>$B56*C56</f>
        <v>35112</v>
      </c>
      <c r="R56" s="1">
        <f>$G56*H56</f>
        <v>118252</v>
      </c>
      <c r="U56" s="1">
        <f>$B56*D56</f>
        <v>18172</v>
      </c>
      <c r="V56" s="1">
        <f>$G56*I56</f>
        <v>53788</v>
      </c>
      <c r="Y56" s="1">
        <f>$B56*E56</f>
        <v>16940</v>
      </c>
      <c r="Z56" s="1">
        <f>$G56*J56</f>
        <v>64464</v>
      </c>
    </row>
    <row r="57" spans="2:26" x14ac:dyDescent="0.15">
      <c r="B57" s="24">
        <v>29</v>
      </c>
      <c r="C57" s="19">
        <f>SUM(D57:E57)</f>
        <v>1289</v>
      </c>
      <c r="D57" s="29">
        <v>667</v>
      </c>
      <c r="E57" s="26">
        <v>622</v>
      </c>
      <c r="F57" s="21"/>
      <c r="G57" s="24">
        <v>69</v>
      </c>
      <c r="H57" s="19">
        <f>SUM(I57:J57)</f>
        <v>2072</v>
      </c>
      <c r="I57" s="29">
        <v>935</v>
      </c>
      <c r="J57" s="26">
        <v>1137</v>
      </c>
      <c r="K57" s="21"/>
      <c r="L57" s="24"/>
      <c r="M57" s="30"/>
      <c r="N57" s="31"/>
      <c r="O57" s="13"/>
      <c r="Q57" s="1">
        <f>$B57*C57</f>
        <v>37381</v>
      </c>
      <c r="R57" s="1">
        <f>$G57*H57</f>
        <v>142968</v>
      </c>
      <c r="U57" s="1">
        <f>$B57*D57</f>
        <v>19343</v>
      </c>
      <c r="V57" s="1">
        <f>$G57*I57</f>
        <v>64515</v>
      </c>
      <c r="Y57" s="1">
        <f>$B57*E57</f>
        <v>18038</v>
      </c>
      <c r="Z57" s="1">
        <f>$G57*J57</f>
        <v>78453</v>
      </c>
    </row>
    <row r="58" spans="2:26" x14ac:dyDescent="0.15">
      <c r="B58" s="24"/>
      <c r="C58" s="19"/>
      <c r="D58" s="29"/>
      <c r="E58" s="26"/>
      <c r="F58" s="21"/>
      <c r="G58" s="24"/>
      <c r="H58" s="19"/>
      <c r="I58" s="29"/>
      <c r="J58" s="26"/>
      <c r="K58" s="21"/>
      <c r="L58" s="24" t="s">
        <v>26</v>
      </c>
      <c r="M58" s="32">
        <f t="shared" ref="M58:O62" si="0">M50/C$9*100</f>
        <v>13.069682562551025</v>
      </c>
      <c r="N58" s="33">
        <f t="shared" si="0"/>
        <v>13.71016235718581</v>
      </c>
      <c r="O58" s="33">
        <f t="shared" si="0"/>
        <v>12.448152412194236</v>
      </c>
    </row>
    <row r="59" spans="2:26" x14ac:dyDescent="0.15">
      <c r="B59" s="24" t="s">
        <v>34</v>
      </c>
      <c r="C59" s="19">
        <f>SUM(D59:E59)</f>
        <v>7288</v>
      </c>
      <c r="D59" s="20">
        <f>SUM(D61:D65)</f>
        <v>3680</v>
      </c>
      <c r="E59" s="20">
        <f>SUM(E61:E65)</f>
        <v>3608</v>
      </c>
      <c r="F59" s="21"/>
      <c r="G59" s="24" t="s">
        <v>35</v>
      </c>
      <c r="H59" s="19">
        <f>SUM(I59:J59)</f>
        <v>9424</v>
      </c>
      <c r="I59" s="20">
        <f>SUM(I61:I65)</f>
        <v>4520</v>
      </c>
      <c r="J59" s="20">
        <f>SUM(J61:J65)</f>
        <v>4904</v>
      </c>
      <c r="K59" s="21"/>
      <c r="L59" s="24" t="s">
        <v>29</v>
      </c>
      <c r="M59" s="32">
        <f t="shared" si="0"/>
        <v>60.162640669772202</v>
      </c>
      <c r="N59" s="33">
        <f t="shared" si="0"/>
        <v>61.331686466984124</v>
      </c>
      <c r="O59" s="33">
        <f t="shared" si="0"/>
        <v>59.028183008185223</v>
      </c>
    </row>
    <row r="60" spans="2:26" x14ac:dyDescent="0.15">
      <c r="B60" s="24"/>
      <c r="C60" s="19"/>
      <c r="D60" s="29"/>
      <c r="E60" s="26"/>
      <c r="F60" s="21"/>
      <c r="G60" s="24"/>
      <c r="H60" s="19"/>
      <c r="I60" s="29"/>
      <c r="J60" s="26"/>
      <c r="K60" s="21"/>
      <c r="L60" s="24" t="s">
        <v>30</v>
      </c>
      <c r="M60" s="32">
        <f t="shared" si="0"/>
        <v>26.767676767676768</v>
      </c>
      <c r="N60" s="33">
        <f t="shared" si="0"/>
        <v>24.958151175830071</v>
      </c>
      <c r="O60" s="33">
        <f t="shared" si="0"/>
        <v>28.523664579620544</v>
      </c>
    </row>
    <row r="61" spans="2:26" x14ac:dyDescent="0.15">
      <c r="B61" s="24">
        <v>30</v>
      </c>
      <c r="C61" s="19">
        <f>SUM(D61:E61)</f>
        <v>1383</v>
      </c>
      <c r="D61" s="29">
        <v>690</v>
      </c>
      <c r="E61" s="26">
        <v>693</v>
      </c>
      <c r="F61" s="21"/>
      <c r="G61" s="24">
        <v>70</v>
      </c>
      <c r="H61" s="19">
        <f>SUM(I61:J61)</f>
        <v>2072</v>
      </c>
      <c r="I61" s="29">
        <v>987</v>
      </c>
      <c r="J61" s="26">
        <v>1085</v>
      </c>
      <c r="K61" s="21"/>
      <c r="L61" s="24" t="s">
        <v>31</v>
      </c>
      <c r="M61" s="32">
        <f t="shared" si="0"/>
        <v>15.437256879412189</v>
      </c>
      <c r="N61" s="33">
        <f t="shared" si="0"/>
        <v>14.563390811135852</v>
      </c>
      <c r="O61" s="33">
        <f t="shared" si="0"/>
        <v>16.285268188054946</v>
      </c>
      <c r="Q61" s="1">
        <f>$B61*C61</f>
        <v>41490</v>
      </c>
      <c r="R61" s="1">
        <f>$G61*H61</f>
        <v>145040</v>
      </c>
      <c r="U61" s="1">
        <f>$B61*D61</f>
        <v>20700</v>
      </c>
      <c r="V61" s="1">
        <f>$G61*I61</f>
        <v>69090</v>
      </c>
      <c r="Y61" s="1">
        <f>$B61*E61</f>
        <v>20790</v>
      </c>
      <c r="Z61" s="1">
        <f>$G61*J61</f>
        <v>75950</v>
      </c>
    </row>
    <row r="62" spans="2:26" x14ac:dyDescent="0.15">
      <c r="B62" s="24">
        <v>31</v>
      </c>
      <c r="C62" s="19">
        <f>SUM(D62:E62)</f>
        <v>1405</v>
      </c>
      <c r="D62" s="29">
        <v>673</v>
      </c>
      <c r="E62" s="26">
        <v>732</v>
      </c>
      <c r="F62" s="21"/>
      <c r="G62" s="24">
        <v>71</v>
      </c>
      <c r="H62" s="19">
        <f>SUM(I62:J62)</f>
        <v>2067</v>
      </c>
      <c r="I62" s="29">
        <v>998</v>
      </c>
      <c r="J62" s="26">
        <v>1069</v>
      </c>
      <c r="K62" s="21"/>
      <c r="L62" s="24" t="s">
        <v>32</v>
      </c>
      <c r="M62" s="32">
        <f t="shared" si="0"/>
        <v>11.330419888264579</v>
      </c>
      <c r="N62" s="33">
        <f t="shared" si="0"/>
        <v>10.394760364694219</v>
      </c>
      <c r="O62" s="33">
        <f t="shared" si="0"/>
        <v>12.238396391565599</v>
      </c>
      <c r="Q62" s="1">
        <f>$B62*C62</f>
        <v>43555</v>
      </c>
      <c r="R62" s="1">
        <f>$G62*H62</f>
        <v>146757</v>
      </c>
      <c r="U62" s="1">
        <f>$B62*D62</f>
        <v>20863</v>
      </c>
      <c r="V62" s="1">
        <f>$G62*I62</f>
        <v>70858</v>
      </c>
      <c r="Y62" s="1">
        <f>$B62*E62</f>
        <v>22692</v>
      </c>
      <c r="Z62" s="1">
        <f>$G62*J62</f>
        <v>75899</v>
      </c>
    </row>
    <row r="63" spans="2:26" x14ac:dyDescent="0.15">
      <c r="B63" s="24">
        <v>32</v>
      </c>
      <c r="C63" s="19">
        <f>SUM(D63:E63)</f>
        <v>1440</v>
      </c>
      <c r="D63" s="29">
        <v>708</v>
      </c>
      <c r="E63" s="26">
        <v>732</v>
      </c>
      <c r="F63" s="21"/>
      <c r="G63" s="24">
        <v>72</v>
      </c>
      <c r="H63" s="19">
        <f>SUM(I63:J63)</f>
        <v>1959</v>
      </c>
      <c r="I63" s="29">
        <v>916</v>
      </c>
      <c r="J63" s="26">
        <v>1043</v>
      </c>
      <c r="K63" s="21"/>
      <c r="L63" s="24"/>
      <c r="M63" s="30"/>
      <c r="N63" s="31"/>
      <c r="O63" s="13"/>
      <c r="Q63" s="1">
        <f>$B63*C63</f>
        <v>46080</v>
      </c>
      <c r="R63" s="1">
        <f>$G63*H63</f>
        <v>141048</v>
      </c>
      <c r="U63" s="1">
        <f>$B63*D63</f>
        <v>22656</v>
      </c>
      <c r="V63" s="1">
        <f>$G63*I63</f>
        <v>65952</v>
      </c>
      <c r="Y63" s="1">
        <f>$B63*E63</f>
        <v>23424</v>
      </c>
      <c r="Z63" s="1">
        <f>$G63*J63</f>
        <v>75096</v>
      </c>
    </row>
    <row r="64" spans="2:26" x14ac:dyDescent="0.15">
      <c r="B64" s="24">
        <v>33</v>
      </c>
      <c r="C64" s="19">
        <f>SUM(D64:E64)</f>
        <v>1494</v>
      </c>
      <c r="D64" s="29">
        <v>814</v>
      </c>
      <c r="E64" s="26">
        <v>680</v>
      </c>
      <c r="F64" s="21"/>
      <c r="G64" s="24">
        <v>73</v>
      </c>
      <c r="H64" s="19">
        <f>SUM(I64:J64)</f>
        <v>1780</v>
      </c>
      <c r="I64" s="29">
        <v>848</v>
      </c>
      <c r="J64" s="26">
        <v>932</v>
      </c>
      <c r="K64" s="21"/>
      <c r="L64" s="24"/>
      <c r="M64" s="30"/>
      <c r="N64" s="31"/>
      <c r="O64" s="13"/>
      <c r="Q64" s="1">
        <f>$B64*C64</f>
        <v>49302</v>
      </c>
      <c r="R64" s="1">
        <f>$G64*H64</f>
        <v>129940</v>
      </c>
      <c r="U64" s="1">
        <f>$B64*D64</f>
        <v>26862</v>
      </c>
      <c r="V64" s="1">
        <f>$G64*I64</f>
        <v>61904</v>
      </c>
      <c r="Y64" s="1">
        <f>$B64*E64</f>
        <v>22440</v>
      </c>
      <c r="Z64" s="1">
        <f>$G64*J64</f>
        <v>68036</v>
      </c>
    </row>
    <row r="65" spans="2:27" x14ac:dyDescent="0.15">
      <c r="B65" s="24">
        <v>34</v>
      </c>
      <c r="C65" s="19">
        <f>SUM(D65:E65)</f>
        <v>1566</v>
      </c>
      <c r="D65" s="29">
        <v>795</v>
      </c>
      <c r="E65" s="26">
        <v>771</v>
      </c>
      <c r="F65" s="21"/>
      <c r="G65" s="24">
        <v>74</v>
      </c>
      <c r="H65" s="19">
        <f>SUM(I65:J65)</f>
        <v>1546</v>
      </c>
      <c r="I65" s="29">
        <v>771</v>
      </c>
      <c r="J65" s="26">
        <v>775</v>
      </c>
      <c r="K65" s="21"/>
      <c r="L65" s="24" t="s">
        <v>36</v>
      </c>
      <c r="M65" s="32">
        <f>SUM(Q75:S75)/SUM(M50:M52)+0.5</f>
        <v>46.113312202852612</v>
      </c>
      <c r="N65" s="33">
        <f>SUM(U75:W75)/SUM(N50:N52)+0.5</f>
        <v>45.039094115161461</v>
      </c>
      <c r="O65" s="33">
        <f>SUM(Y75:AA75)/SUM(O50:O52)+0.5</f>
        <v>47.155747788099106</v>
      </c>
      <c r="Q65" s="1">
        <f>$B65*C65</f>
        <v>53244</v>
      </c>
      <c r="R65" s="1">
        <f>$G65*H65</f>
        <v>114404</v>
      </c>
      <c r="U65" s="1">
        <f>$B65*D65</f>
        <v>27030</v>
      </c>
      <c r="V65" s="1">
        <f>$G65*I65</f>
        <v>57054</v>
      </c>
      <c r="Y65" s="1">
        <f>$B65*E65</f>
        <v>26214</v>
      </c>
      <c r="Z65" s="1">
        <f>$G65*J65</f>
        <v>57350</v>
      </c>
    </row>
    <row r="66" spans="2:27" x14ac:dyDescent="0.15">
      <c r="B66" s="24"/>
      <c r="C66" s="19"/>
      <c r="D66" s="29"/>
      <c r="E66" s="26"/>
      <c r="F66" s="21"/>
      <c r="G66" s="24"/>
      <c r="H66" s="19"/>
      <c r="I66" s="29"/>
      <c r="J66" s="26"/>
      <c r="K66" s="21"/>
      <c r="L66" s="24"/>
      <c r="M66" s="30"/>
      <c r="N66" s="31"/>
      <c r="O66" s="13"/>
    </row>
    <row r="67" spans="2:27" x14ac:dyDescent="0.15">
      <c r="B67" s="24" t="s">
        <v>37</v>
      </c>
      <c r="C67" s="19">
        <f>SUM(D67:E67)</f>
        <v>9191</v>
      </c>
      <c r="D67" s="20">
        <f>SUM(D69:D73)</f>
        <v>4651</v>
      </c>
      <c r="E67" s="20">
        <f>SUM(E69:E73)</f>
        <v>4540</v>
      </c>
      <c r="F67" s="21"/>
      <c r="G67" s="24" t="s">
        <v>38</v>
      </c>
      <c r="H67" s="19">
        <f>SUM(I67:J67)</f>
        <v>6900</v>
      </c>
      <c r="I67" s="20">
        <f>SUM(I69:I73)</f>
        <v>3504</v>
      </c>
      <c r="J67" s="20">
        <f>SUM(J69:J73)</f>
        <v>3396</v>
      </c>
      <c r="K67" s="21"/>
      <c r="L67" s="24"/>
      <c r="M67" s="30"/>
      <c r="N67" s="24"/>
      <c r="O67" s="24"/>
    </row>
    <row r="68" spans="2:27" x14ac:dyDescent="0.15">
      <c r="B68" s="24"/>
      <c r="C68" s="19"/>
      <c r="D68" s="29"/>
      <c r="E68" s="26"/>
      <c r="F68" s="21"/>
      <c r="G68" s="24"/>
      <c r="H68" s="19"/>
      <c r="I68" s="29"/>
      <c r="J68" s="26"/>
      <c r="K68" s="21"/>
      <c r="L68" s="24"/>
      <c r="M68" s="30"/>
      <c r="N68" s="31"/>
      <c r="O68" s="13"/>
    </row>
    <row r="69" spans="2:27" x14ac:dyDescent="0.15">
      <c r="B69" s="24">
        <v>35</v>
      </c>
      <c r="C69" s="19">
        <f>SUM(D69:E69)</f>
        <v>1602</v>
      </c>
      <c r="D69" s="29">
        <v>802</v>
      </c>
      <c r="E69" s="26">
        <v>800</v>
      </c>
      <c r="F69" s="21"/>
      <c r="G69" s="24">
        <v>75</v>
      </c>
      <c r="H69" s="19">
        <f>SUM(I69:J69)</f>
        <v>1501</v>
      </c>
      <c r="I69" s="29">
        <v>778</v>
      </c>
      <c r="J69" s="26">
        <v>723</v>
      </c>
      <c r="K69" s="21"/>
      <c r="L69" s="24"/>
      <c r="M69" s="30"/>
      <c r="N69" s="31"/>
      <c r="O69" s="13"/>
      <c r="Q69" s="1">
        <f>$B69*C69</f>
        <v>56070</v>
      </c>
      <c r="R69" s="1">
        <f>$G69*H69</f>
        <v>112575</v>
      </c>
      <c r="U69" s="1">
        <f>$B69*D69</f>
        <v>28070</v>
      </c>
      <c r="V69" s="1">
        <f>$G69*I69</f>
        <v>58350</v>
      </c>
      <c r="Y69" s="1">
        <f>$B69*E69</f>
        <v>28000</v>
      </c>
      <c r="Z69" s="1">
        <f>$G69*J69</f>
        <v>54225</v>
      </c>
    </row>
    <row r="70" spans="2:27" x14ac:dyDescent="0.15">
      <c r="B70" s="24">
        <v>36</v>
      </c>
      <c r="C70" s="19">
        <f>SUM(D70:E70)</f>
        <v>1667</v>
      </c>
      <c r="D70" s="29">
        <v>840</v>
      </c>
      <c r="E70" s="26">
        <v>827</v>
      </c>
      <c r="F70" s="21"/>
      <c r="G70" s="24">
        <v>76</v>
      </c>
      <c r="H70" s="19">
        <f>SUM(I70:J70)</f>
        <v>1510</v>
      </c>
      <c r="I70" s="29">
        <v>796</v>
      </c>
      <c r="J70" s="26">
        <v>714</v>
      </c>
      <c r="K70" s="21"/>
      <c r="L70" s="24"/>
      <c r="M70" s="30"/>
      <c r="N70" s="31"/>
      <c r="O70" s="13"/>
      <c r="Q70" s="1">
        <f>$B70*C70</f>
        <v>60012</v>
      </c>
      <c r="R70" s="1">
        <f>$G70*H70</f>
        <v>114760</v>
      </c>
      <c r="U70" s="1">
        <f>$B70*D70</f>
        <v>30240</v>
      </c>
      <c r="V70" s="1">
        <f>$G70*I70</f>
        <v>60496</v>
      </c>
      <c r="Y70" s="1">
        <f>$B70*E70</f>
        <v>29772</v>
      </c>
      <c r="Z70" s="1">
        <f>$G70*J70</f>
        <v>54264</v>
      </c>
    </row>
    <row r="71" spans="2:27" ht="13.5" customHeight="1" x14ac:dyDescent="0.15">
      <c r="B71" s="24">
        <v>37</v>
      </c>
      <c r="C71" s="19">
        <f>SUM(D71:E71)</f>
        <v>1820</v>
      </c>
      <c r="D71" s="29">
        <v>894</v>
      </c>
      <c r="E71" s="26">
        <v>926</v>
      </c>
      <c r="F71" s="21"/>
      <c r="G71" s="24">
        <v>77</v>
      </c>
      <c r="H71" s="19">
        <f>SUM(I71:J71)</f>
        <v>1454</v>
      </c>
      <c r="I71" s="29">
        <v>721</v>
      </c>
      <c r="J71" s="26">
        <v>733</v>
      </c>
      <c r="K71" s="21"/>
      <c r="L71" s="24"/>
      <c r="M71" s="30"/>
      <c r="N71" s="31"/>
      <c r="O71" s="13"/>
      <c r="P71" s="34"/>
      <c r="Q71" s="1">
        <f>$B71*C71</f>
        <v>67340</v>
      </c>
      <c r="R71" s="1">
        <f>$G71*H71</f>
        <v>111958</v>
      </c>
      <c r="U71" s="1">
        <f>$B71*D71</f>
        <v>33078</v>
      </c>
      <c r="V71" s="1">
        <f>$G71*I71</f>
        <v>55517</v>
      </c>
      <c r="Y71" s="1">
        <f>$B71*E71</f>
        <v>34262</v>
      </c>
      <c r="Z71" s="1">
        <f>$G71*J71</f>
        <v>56441</v>
      </c>
    </row>
    <row r="72" spans="2:27" x14ac:dyDescent="0.15">
      <c r="B72" s="24">
        <v>38</v>
      </c>
      <c r="C72" s="19">
        <f>SUM(D72:E72)</f>
        <v>2003</v>
      </c>
      <c r="D72" s="29">
        <v>1046</v>
      </c>
      <c r="E72" s="26">
        <v>957</v>
      </c>
      <c r="F72" s="21"/>
      <c r="G72" s="24">
        <v>78</v>
      </c>
      <c r="H72" s="19">
        <f>SUM(I72:J72)</f>
        <v>1315</v>
      </c>
      <c r="I72" s="29">
        <v>655</v>
      </c>
      <c r="J72" s="26">
        <v>660</v>
      </c>
      <c r="K72" s="21"/>
      <c r="L72" s="24"/>
      <c r="M72" s="30"/>
      <c r="N72" s="31"/>
      <c r="O72" s="13"/>
      <c r="P72" s="34"/>
      <c r="Q72" s="1">
        <f>$B72*C72</f>
        <v>76114</v>
      </c>
      <c r="R72" s="1">
        <f>$G72*H72</f>
        <v>102570</v>
      </c>
      <c r="U72" s="1">
        <f>$B72*D72</f>
        <v>39748</v>
      </c>
      <c r="V72" s="1">
        <f>$G72*I72</f>
        <v>51090</v>
      </c>
      <c r="Y72" s="1">
        <f>$B72*E72</f>
        <v>36366</v>
      </c>
      <c r="Z72" s="1">
        <f>$G72*J72</f>
        <v>51480</v>
      </c>
    </row>
    <row r="73" spans="2:27" x14ac:dyDescent="0.15">
      <c r="B73" s="24">
        <v>39</v>
      </c>
      <c r="C73" s="19">
        <f>SUM(D73:E73)</f>
        <v>2099</v>
      </c>
      <c r="D73" s="29">
        <v>1069</v>
      </c>
      <c r="E73" s="26">
        <v>1030</v>
      </c>
      <c r="F73" s="21"/>
      <c r="G73" s="24">
        <v>79</v>
      </c>
      <c r="H73" s="19">
        <f>SUM(I73:J73)</f>
        <v>1120</v>
      </c>
      <c r="I73" s="29">
        <v>554</v>
      </c>
      <c r="J73" s="26">
        <v>566</v>
      </c>
      <c r="K73" s="21"/>
      <c r="L73" s="24"/>
      <c r="M73" s="30"/>
      <c r="N73" s="31"/>
      <c r="O73" s="13"/>
      <c r="Q73" s="1">
        <f>$B73*C73</f>
        <v>81861</v>
      </c>
      <c r="R73" s="1">
        <f>$G73*H73</f>
        <v>88480</v>
      </c>
      <c r="U73" s="1">
        <f>$B73*D73</f>
        <v>41691</v>
      </c>
      <c r="V73" s="1">
        <f>$G73*I73</f>
        <v>43766</v>
      </c>
      <c r="Y73" s="1">
        <f>$B73*E73</f>
        <v>40170</v>
      </c>
      <c r="Z73" s="1">
        <f>$G73*J73</f>
        <v>44714</v>
      </c>
    </row>
    <row r="74" spans="2:27" ht="14.25" thickBot="1" x14ac:dyDescent="0.2">
      <c r="B74" s="8"/>
      <c r="C74" s="35"/>
      <c r="D74" s="36"/>
      <c r="E74" s="37"/>
      <c r="F74" s="38"/>
      <c r="G74" s="10"/>
      <c r="H74" s="39"/>
      <c r="I74" s="37"/>
      <c r="J74" s="37"/>
      <c r="K74" s="38"/>
      <c r="L74" s="10"/>
      <c r="M74" s="40"/>
      <c r="N74" s="10"/>
      <c r="O74" s="10"/>
    </row>
    <row r="75" spans="2:27" x14ac:dyDescent="0.15">
      <c r="Q75" s="1">
        <f>SUM(Q13:Q73)</f>
        <v>1064796</v>
      </c>
      <c r="R75" s="1">
        <f>SUM(R13:R73)</f>
        <v>4017316</v>
      </c>
      <c r="S75" s="1">
        <f>SUM(S13:S73)</f>
        <v>616724</v>
      </c>
      <c r="U75" s="1">
        <f>SUM(U13:U73)</f>
        <v>540467</v>
      </c>
      <c r="V75" s="1">
        <f>SUM(V13:V73)</f>
        <v>1956689</v>
      </c>
      <c r="W75" s="1">
        <f>SUM(W13:W73)</f>
        <v>243379</v>
      </c>
      <c r="Y75" s="1">
        <f>SUM(Y13:Y73)</f>
        <v>524329</v>
      </c>
      <c r="Z75" s="1">
        <f>SUM(Z13:Z73)</f>
        <v>2060627</v>
      </c>
      <c r="AA75" s="1">
        <f>SUM(AA13:AA73)</f>
        <v>373345</v>
      </c>
    </row>
  </sheetData>
  <mergeCells count="6">
    <mergeCell ref="H7:J7"/>
    <mergeCell ref="L7:L8"/>
    <mergeCell ref="M7:O7"/>
    <mergeCell ref="B7:B8"/>
    <mergeCell ref="C7:E7"/>
    <mergeCell ref="G7:G8"/>
  </mergeCells>
  <phoneticPr fontId="2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2019-01-05T00:26:51Z</dcterms:created>
  <dcterms:modified xsi:type="dcterms:W3CDTF">2019-01-05T00:26:56Z</dcterms:modified>
</cp:coreProperties>
</file>