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showInkAnnotation="0" codeName="ThisWorkbook" defaultThemeVersion="124226"/>
  <xr:revisionPtr revIDLastSave="0" documentId="13_ncr:1_{52AA5FD3-CA36-4F8B-A0E3-E85A64780593}" xr6:coauthVersionLast="47" xr6:coauthVersionMax="47" xr10:uidLastSave="{00000000-0000-0000-0000-000000000000}"/>
  <bookViews>
    <workbookView xWindow="20370" yWindow="-120" windowWidth="29040" windowHeight="15720" xr2:uid="{92794937-99B4-4F0E-B953-8BE4D845C000}"/>
  </bookViews>
  <sheets>
    <sheet name="T000000" sheetId="50" r:id="rId1"/>
  </sheets>
  <definedNames>
    <definedName name="TX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R31" i="50" l="1"/>
  <c r="BR32" i="50"/>
  <c r="BR35" i="50"/>
  <c r="BR34" i="50"/>
  <c r="BR33" i="50"/>
  <c r="BR30" i="50"/>
  <c r="BR29" i="50"/>
  <c r="BR28" i="50"/>
  <c r="BR27" i="50"/>
  <c r="BR26" i="50"/>
  <c r="BR25" i="50"/>
  <c r="BR24" i="50"/>
  <c r="BR23" i="50"/>
  <c r="BR22" i="50"/>
  <c r="BR21" i="50"/>
  <c r="BR20" i="50"/>
  <c r="BR19" i="50"/>
  <c r="BR18" i="50"/>
  <c r="BR17" i="50"/>
  <c r="BR16" i="50"/>
  <c r="BR15" i="50"/>
  <c r="BR14" i="50"/>
  <c r="BR13" i="50"/>
  <c r="BR12" i="50"/>
  <c r="BR11" i="50"/>
  <c r="BR10" i="50"/>
</calcChain>
</file>

<file path=xl/sharedStrings.xml><?xml version="1.0" encoding="utf-8"?>
<sst xmlns="http://schemas.openxmlformats.org/spreadsheetml/2006/main" count="732" uniqueCount="258">
  <si>
    <t>主要統計長期指標</t>
    <rPh sb="0" eb="2">
      <t>シュヨウ</t>
    </rPh>
    <rPh sb="2" eb="4">
      <t>トウケイ</t>
    </rPh>
    <rPh sb="4" eb="6">
      <t>チョウキ</t>
    </rPh>
    <rPh sb="6" eb="8">
      <t>シヒョウ</t>
    </rPh>
    <phoneticPr fontId="2"/>
  </si>
  <si>
    <t>口</t>
    <rPh sb="0" eb="1">
      <t>クチ</t>
    </rPh>
    <phoneticPr fontId="7"/>
  </si>
  <si>
    <t>戸</t>
    <rPh sb="0" eb="1">
      <t>コ</t>
    </rPh>
    <phoneticPr fontId="7"/>
  </si>
  <si>
    <t>年度末</t>
    <rPh sb="0" eb="3">
      <t>ネンドマツ</t>
    </rPh>
    <phoneticPr fontId="7"/>
  </si>
  <si>
    <t>４月１日</t>
    <rPh sb="1" eb="2">
      <t>ツキ</t>
    </rPh>
    <rPh sb="3" eb="4">
      <t>ニチ</t>
    </rPh>
    <phoneticPr fontId="7"/>
  </si>
  <si>
    <t>10月１日</t>
  </si>
  <si>
    <t>在園者数</t>
    <rPh sb="0" eb="1">
      <t>ザイ</t>
    </rPh>
    <rPh sb="1" eb="2">
      <t>エン</t>
    </rPh>
    <rPh sb="2" eb="3">
      <t>モノ</t>
    </rPh>
    <phoneticPr fontId="7"/>
  </si>
  <si>
    <t>エンゲル係数</t>
  </si>
  <si>
    <t>処理区域面積</t>
  </si>
  <si>
    <t>排水区域面積</t>
  </si>
  <si>
    <t>し尿くみ取り量</t>
    <rPh sb="4" eb="5">
      <t>ト</t>
    </rPh>
    <phoneticPr fontId="7"/>
  </si>
  <si>
    <t>社会福祉</t>
  </si>
  <si>
    <t>住宅総数</t>
    <rPh sb="0" eb="2">
      <t>ジュウタク</t>
    </rPh>
    <rPh sb="2" eb="3">
      <t>ソウ</t>
    </rPh>
    <rPh sb="3" eb="4">
      <t>スウ</t>
    </rPh>
    <phoneticPr fontId="7"/>
  </si>
  <si>
    <t>事業所数</t>
    <rPh sb="0" eb="3">
      <t>ジギョウショ</t>
    </rPh>
    <phoneticPr fontId="7"/>
  </si>
  <si>
    <t>実世帯数</t>
    <rPh sb="0" eb="1">
      <t>ジツ</t>
    </rPh>
    <phoneticPr fontId="6"/>
  </si>
  <si>
    <t>高等学校（全日制・定時制）</t>
    <rPh sb="0" eb="2">
      <t>コウトウ</t>
    </rPh>
    <rPh sb="2" eb="4">
      <t>ガッコウ</t>
    </rPh>
    <rPh sb="5" eb="8">
      <t>ゼンニチセイ</t>
    </rPh>
    <rPh sb="9" eb="12">
      <t>テイジセイ</t>
    </rPh>
    <phoneticPr fontId="6"/>
  </si>
  <si>
    <t>事業所数</t>
    <phoneticPr fontId="7"/>
  </si>
  <si>
    <t>従業者数</t>
    <phoneticPr fontId="7"/>
  </si>
  <si>
    <t>ha</t>
    <phoneticPr fontId="7"/>
  </si>
  <si>
    <t>円</t>
    <phoneticPr fontId="7"/>
  </si>
  <si>
    <t>％</t>
    <phoneticPr fontId="7"/>
  </si>
  <si>
    <t>人</t>
    <phoneticPr fontId="7"/>
  </si>
  <si>
    <t>件</t>
    <phoneticPr fontId="7"/>
  </si>
  <si>
    <t>商品販売額</t>
    <phoneticPr fontId="7"/>
  </si>
  <si>
    <t>総トン数</t>
    <phoneticPr fontId="7"/>
  </si>
  <si>
    <t>＃舗装延長</t>
    <phoneticPr fontId="7"/>
  </si>
  <si>
    <t>市営バス</t>
    <phoneticPr fontId="7"/>
  </si>
  <si>
    <t>消費支出</t>
    <phoneticPr fontId="7"/>
  </si>
  <si>
    <t>＃消費支出</t>
    <phoneticPr fontId="7"/>
  </si>
  <si>
    <t>10月１日</t>
    <phoneticPr fontId="7"/>
  </si>
  <si>
    <t>１月１日</t>
    <phoneticPr fontId="7"/>
  </si>
  <si>
    <t>店</t>
    <phoneticPr fontId="7"/>
  </si>
  <si>
    <t>隻</t>
    <phoneticPr fontId="7"/>
  </si>
  <si>
    <t>千トン</t>
    <phoneticPr fontId="7"/>
  </si>
  <si>
    <t>台</t>
    <phoneticPr fontId="7"/>
  </si>
  <si>
    <t>棟</t>
    <phoneticPr fontId="7"/>
  </si>
  <si>
    <t>二人以上の世帯</t>
    <rPh sb="0" eb="2">
      <t>フタリ</t>
    </rPh>
    <rPh sb="2" eb="4">
      <t>イジョウ</t>
    </rPh>
    <rPh sb="5" eb="7">
      <t>セタイ</t>
    </rPh>
    <phoneticPr fontId="7"/>
  </si>
  <si>
    <t>二人以上の世帯のうち勤労者世帯</t>
    <rPh sb="0" eb="1">
      <t>フタリ</t>
    </rPh>
    <rPh sb="1" eb="3">
      <t>イジョウ</t>
    </rPh>
    <rPh sb="4" eb="6">
      <t>セタイ</t>
    </rPh>
    <rPh sb="9" eb="11">
      <t>キンロウシャ</t>
    </rPh>
    <rPh sb="11" eb="13">
      <t>セタイ</t>
    </rPh>
    <phoneticPr fontId="7"/>
  </si>
  <si>
    <t>４月１日</t>
    <rPh sb="1" eb="2">
      <t>ガツ</t>
    </rPh>
    <rPh sb="3" eb="4">
      <t>ニチ</t>
    </rPh>
    <phoneticPr fontId="6"/>
  </si>
  <si>
    <t>kl</t>
    <phoneticPr fontId="7"/>
  </si>
  <si>
    <t>一般会計</t>
    <phoneticPr fontId="7"/>
  </si>
  <si>
    <t>調査年月日現在</t>
    <phoneticPr fontId="7"/>
  </si>
  <si>
    <t>市営地下鉄</t>
    <rPh sb="0" eb="2">
      <t>シエイ</t>
    </rPh>
    <phoneticPr fontId="7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</si>
  <si>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55(1980)年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</si>
  <si>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56(1981)年</t>
    </r>
    <rPh sb="10" eb="11">
      <t>ド</t>
    </rPh>
    <phoneticPr fontId="7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</si>
  <si>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57(1982)年</t>
    </r>
    <rPh sb="10" eb="11">
      <t>ド</t>
    </rPh>
    <phoneticPr fontId="14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</si>
  <si>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58(1983)年</t>
    </r>
    <rPh sb="10" eb="11">
      <t>ド</t>
    </rPh>
    <phoneticPr fontId="14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</si>
  <si>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59(1984)年</t>
    </r>
    <rPh sb="10" eb="11">
      <t>ド</t>
    </rPh>
    <phoneticPr fontId="14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</si>
  <si>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60(1985)年</t>
    </r>
    <rPh sb="10" eb="11">
      <t>ド</t>
    </rPh>
    <phoneticPr fontId="14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</si>
  <si>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61(1986)年</t>
    </r>
    <rPh sb="10" eb="11">
      <t>ド</t>
    </rPh>
    <phoneticPr fontId="14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</si>
  <si>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62(1987)年</t>
    </r>
    <rPh sb="10" eb="11">
      <t>ド</t>
    </rPh>
    <phoneticPr fontId="14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</si>
  <si>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63(1988)年</t>
    </r>
    <rPh sb="10" eb="11">
      <t>ド</t>
    </rPh>
    <phoneticPr fontId="14"/>
  </si>
  <si>
    <t>平成元(1989)年</t>
    <rPh sb="0" eb="1">
      <t>シゲル</t>
    </rPh>
    <rPh sb="1" eb="2">
      <t>モト</t>
    </rPh>
    <rPh sb="2" eb="3">
      <t>トシ</t>
    </rPh>
    <rPh sb="9" eb="10">
      <t>ネン</t>
    </rPh>
    <phoneticPr fontId="14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</si>
  <si>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２(1990)年</t>
    </r>
    <rPh sb="2" eb="3">
      <t>トシ</t>
    </rPh>
    <rPh sb="9" eb="10">
      <t>ド</t>
    </rPh>
    <phoneticPr fontId="14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</si>
  <si>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３(1991)年</t>
    </r>
    <rPh sb="9" eb="10">
      <t>ド</t>
    </rPh>
    <phoneticPr fontId="14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</si>
  <si>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４(1992)年</t>
    </r>
    <rPh sb="9" eb="10">
      <t>ド</t>
    </rPh>
    <phoneticPr fontId="14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</si>
  <si>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５(1993)年</t>
    </r>
    <rPh sb="9" eb="10">
      <t>ド</t>
    </rPh>
    <phoneticPr fontId="14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</si>
  <si>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６(1994)年</t>
    </r>
    <rPh sb="9" eb="10">
      <t>ド</t>
    </rPh>
    <phoneticPr fontId="14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</si>
  <si>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７(1995)年</t>
    </r>
    <rPh sb="9" eb="10">
      <t>ド</t>
    </rPh>
    <phoneticPr fontId="14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</si>
  <si>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８(1996)年</t>
    </r>
    <rPh sb="9" eb="10">
      <t>ド</t>
    </rPh>
    <phoneticPr fontId="14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</si>
  <si>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９(1997)年</t>
    </r>
    <rPh sb="9" eb="10">
      <t>ド</t>
    </rPh>
    <phoneticPr fontId="14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</si>
  <si>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10(1998)年</t>
    </r>
    <rPh sb="10" eb="11">
      <t>ド</t>
    </rPh>
    <phoneticPr fontId="14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</si>
  <si>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11(1999)年</t>
    </r>
    <rPh sb="10" eb="11">
      <t>ド</t>
    </rPh>
    <phoneticPr fontId="14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</si>
  <si>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12(2000)年</t>
    </r>
    <rPh sb="10" eb="11">
      <t>ド</t>
    </rPh>
    <phoneticPr fontId="14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</si>
  <si>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13(2001)年</t>
    </r>
    <rPh sb="10" eb="11">
      <t>ド</t>
    </rPh>
    <phoneticPr fontId="14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</si>
  <si>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14(2002)年</t>
    </r>
    <rPh sb="10" eb="11">
      <t>ド</t>
    </rPh>
    <phoneticPr fontId="14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</si>
  <si>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15(2003)年</t>
    </r>
    <rPh sb="10" eb="11">
      <t>ド</t>
    </rPh>
    <phoneticPr fontId="14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</si>
  <si>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16(2004)年</t>
    </r>
    <rPh sb="10" eb="11">
      <t>ド</t>
    </rPh>
    <phoneticPr fontId="14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</si>
  <si>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17(2005)年</t>
    </r>
    <rPh sb="10" eb="11">
      <t>ド</t>
    </rPh>
    <phoneticPr fontId="14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</si>
  <si>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18(2006)年</t>
    </r>
    <rPh sb="10" eb="11">
      <t>ド</t>
    </rPh>
    <phoneticPr fontId="14"/>
  </si>
  <si>
    <r>
      <t>平成</t>
    </r>
    <r>
      <rPr>
        <sz val="11"/>
        <rFont val="ＭＳ 明朝"/>
        <family val="1"/>
        <charset val="128"/>
      </rPr>
      <t>19(2007)年</t>
    </r>
    <r>
      <rPr>
        <sz val="11"/>
        <rFont val="ＭＳ Ｐゴシック"/>
        <family val="3"/>
        <charset val="128"/>
      </rPr>
      <t/>
    </r>
    <rPh sb="10" eb="11">
      <t>ド</t>
    </rPh>
    <phoneticPr fontId="14"/>
  </si>
  <si>
    <r>
      <t>平成</t>
    </r>
    <r>
      <rPr>
        <sz val="11"/>
        <rFont val="ＭＳ 明朝"/>
        <family val="1"/>
        <charset val="128"/>
      </rPr>
      <t>20(2008)年</t>
    </r>
    <r>
      <rPr>
        <sz val="11"/>
        <rFont val="ＭＳ Ｐゴシック"/>
        <family val="3"/>
        <charset val="128"/>
      </rPr>
      <t/>
    </r>
    <rPh sb="10" eb="11">
      <t>ド</t>
    </rPh>
    <phoneticPr fontId="14"/>
  </si>
  <si>
    <r>
      <t>平成</t>
    </r>
    <r>
      <rPr>
        <sz val="11"/>
        <rFont val="ＭＳ 明朝"/>
        <family val="1"/>
        <charset val="128"/>
      </rPr>
      <t>21(2009)年</t>
    </r>
    <r>
      <rPr>
        <sz val="11"/>
        <rFont val="ＭＳ Ｐゴシック"/>
        <family val="3"/>
        <charset val="128"/>
      </rPr>
      <t/>
    </r>
    <rPh sb="10" eb="11">
      <t>ド</t>
    </rPh>
    <phoneticPr fontId="14"/>
  </si>
  <si>
    <r>
      <t>平成</t>
    </r>
    <r>
      <rPr>
        <sz val="11"/>
        <rFont val="ＭＳ 明朝"/>
        <family val="1"/>
        <charset val="128"/>
      </rPr>
      <t>22(2010)年</t>
    </r>
    <r>
      <rPr>
        <sz val="11"/>
        <rFont val="ＭＳ Ｐゴシック"/>
        <family val="3"/>
        <charset val="128"/>
      </rPr>
      <t/>
    </r>
    <rPh sb="10" eb="11">
      <t>ド</t>
    </rPh>
    <phoneticPr fontId="14"/>
  </si>
  <si>
    <r>
      <t>平成</t>
    </r>
    <r>
      <rPr>
        <sz val="11"/>
        <rFont val="ＭＳ 明朝"/>
        <family val="1"/>
        <charset val="128"/>
      </rPr>
      <t>23(2011)年</t>
    </r>
    <r>
      <rPr>
        <sz val="11"/>
        <rFont val="ＭＳ Ｐゴシック"/>
        <family val="3"/>
        <charset val="128"/>
      </rPr>
      <t/>
    </r>
    <rPh sb="10" eb="11">
      <t>ド</t>
    </rPh>
    <phoneticPr fontId="14"/>
  </si>
  <si>
    <r>
      <t>平成</t>
    </r>
    <r>
      <rPr>
        <sz val="11"/>
        <rFont val="ＭＳ 明朝"/>
        <family val="1"/>
        <charset val="128"/>
      </rPr>
      <t>24(2012)年</t>
    </r>
    <r>
      <rPr>
        <sz val="11"/>
        <rFont val="ＭＳ Ｐゴシック"/>
        <family val="3"/>
        <charset val="128"/>
      </rPr>
      <t/>
    </r>
    <rPh sb="10" eb="11">
      <t>ド</t>
    </rPh>
    <phoneticPr fontId="14"/>
  </si>
  <si>
    <r>
      <t>平成</t>
    </r>
    <r>
      <rPr>
        <sz val="11"/>
        <rFont val="ＭＳ 明朝"/>
        <family val="1"/>
        <charset val="128"/>
      </rPr>
      <t>25(2013)年</t>
    </r>
    <r>
      <rPr>
        <sz val="11"/>
        <rFont val="ＭＳ Ｐゴシック"/>
        <family val="3"/>
        <charset val="128"/>
      </rPr>
      <t/>
    </r>
    <rPh sb="10" eb="11">
      <t>ド</t>
    </rPh>
    <phoneticPr fontId="14"/>
  </si>
  <si>
    <r>
      <t>平成</t>
    </r>
    <r>
      <rPr>
        <sz val="11"/>
        <rFont val="ＭＳ 明朝"/>
        <family val="1"/>
        <charset val="128"/>
      </rPr>
      <t>26(2014)年</t>
    </r>
    <r>
      <rPr>
        <sz val="11"/>
        <rFont val="ＭＳ Ｐゴシック"/>
        <family val="3"/>
        <charset val="128"/>
      </rPr>
      <t/>
    </r>
    <rPh sb="10" eb="11">
      <t>ド</t>
    </rPh>
    <phoneticPr fontId="14"/>
  </si>
  <si>
    <r>
      <t>平成</t>
    </r>
    <r>
      <rPr>
        <sz val="11"/>
        <rFont val="ＭＳ 明朝"/>
        <family val="1"/>
        <charset val="128"/>
      </rPr>
      <t>27(2015)年</t>
    </r>
    <r>
      <rPr>
        <sz val="11"/>
        <rFont val="ＭＳ Ｐゴシック"/>
        <family val="3"/>
        <charset val="128"/>
      </rPr>
      <t/>
    </r>
    <rPh sb="10" eb="11">
      <t>ド</t>
    </rPh>
    <phoneticPr fontId="14"/>
  </si>
  <si>
    <r>
      <t>平成</t>
    </r>
    <r>
      <rPr>
        <sz val="11"/>
        <rFont val="ＭＳ 明朝"/>
        <family val="1"/>
        <charset val="128"/>
      </rPr>
      <t>28(2016)年</t>
    </r>
    <r>
      <rPr>
        <sz val="11"/>
        <rFont val="ＭＳ Ｐゴシック"/>
        <family val="3"/>
        <charset val="128"/>
      </rPr>
      <t/>
    </r>
    <rPh sb="10" eb="11">
      <t>ド</t>
    </rPh>
    <phoneticPr fontId="14"/>
  </si>
  <si>
    <r>
      <t>平成</t>
    </r>
    <r>
      <rPr>
        <sz val="11"/>
        <rFont val="ＭＳ 明朝"/>
        <family val="1"/>
        <charset val="128"/>
      </rPr>
      <t>29(2017)年</t>
    </r>
    <r>
      <rPr>
        <sz val="11"/>
        <rFont val="ＭＳ Ｐゴシック"/>
        <family val="3"/>
        <charset val="128"/>
      </rPr>
      <t/>
    </r>
    <rPh sb="10" eb="11">
      <t>ド</t>
    </rPh>
    <phoneticPr fontId="14"/>
  </si>
  <si>
    <r>
      <t>平成</t>
    </r>
    <r>
      <rPr>
        <sz val="11"/>
        <rFont val="ＭＳ 明朝"/>
        <family val="1"/>
        <charset val="128"/>
      </rPr>
      <t>30(2018)年</t>
    </r>
    <r>
      <rPr>
        <sz val="11"/>
        <rFont val="ＭＳ Ｐゴシック"/>
        <family val="3"/>
        <charset val="128"/>
      </rPr>
      <t/>
    </r>
    <rPh sb="10" eb="11">
      <t>ド</t>
    </rPh>
    <phoneticPr fontId="14"/>
  </si>
  <si>
    <t>令和元(2019)年</t>
    <rPh sb="0" eb="2">
      <t>レイワネンドマツマツ</t>
    </rPh>
    <phoneticPr fontId="14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</si>
  <si>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２(2020)年</t>
    </r>
    <rPh sb="0" eb="2">
      <t>レイワネンドマツマツ</t>
    </rPh>
    <phoneticPr fontId="14"/>
  </si>
  <si>
    <t>経営体</t>
    <rPh sb="0" eb="2">
      <t>ケイエイタイ</t>
    </rPh>
    <phoneticPr fontId="7"/>
  </si>
  <si>
    <t>戸</t>
    <rPh sb="0" eb="1">
      <t>コ</t>
    </rPh>
    <phoneticPr fontId="6"/>
  </si>
  <si>
    <t>年次</t>
  </si>
  <si>
    <t>土地</t>
  </si>
  <si>
    <t>人口</t>
  </si>
  <si>
    <t>農業</t>
  </si>
  <si>
    <t>商業</t>
  </si>
  <si>
    <t>金融</t>
  </si>
  <si>
    <t>港湾・貿易</t>
  </si>
  <si>
    <t>道路・運輸</t>
  </si>
  <si>
    <t>住宅</t>
  </si>
  <si>
    <t>電気・ガス・上水道・下水道</t>
  </si>
  <si>
    <t>衛生・環境</t>
  </si>
  <si>
    <t>治安</t>
  </si>
  <si>
    <t>財政(決算額)</t>
  </si>
  <si>
    <t>世帯数</t>
  </si>
  <si>
    <t>自然動態</t>
    <rPh sb="1" eb="2">
      <t>ドウ</t>
    </rPh>
    <rPh sb="2" eb="3">
      <t>タイ</t>
    </rPh>
    <phoneticPr fontId="7"/>
  </si>
  <si>
    <t>農家数</t>
  </si>
  <si>
    <t>入港船舶</t>
  </si>
  <si>
    <t>輸(移)出入貨物数量</t>
  </si>
  <si>
    <t>輸出入金額</t>
  </si>
  <si>
    <t>下水道</t>
  </si>
  <si>
    <t>生活保護</t>
  </si>
  <si>
    <t>幼稚園</t>
  </si>
  <si>
    <t>小学校</t>
  </si>
  <si>
    <t>中学校</t>
  </si>
  <si>
    <t>歳入</t>
  </si>
  <si>
    <t>歳出</t>
  </si>
  <si>
    <t>転入</t>
  </si>
  <si>
    <t>転出</t>
  </si>
  <si>
    <t>社会増減</t>
  </si>
  <si>
    <t>出生</t>
  </si>
  <si>
    <t>死亡</t>
  </si>
  <si>
    <t>自然増減</t>
  </si>
  <si>
    <t>隻数</t>
  </si>
  <si>
    <t>乗込</t>
  </si>
  <si>
    <t>上陸</t>
  </si>
  <si>
    <t>輸出</t>
  </si>
  <si>
    <t>輸入</t>
  </si>
  <si>
    <t>移出</t>
  </si>
  <si>
    <t>移入</t>
  </si>
  <si>
    <t>総延長</t>
  </si>
  <si>
    <t>総面積</t>
  </si>
  <si>
    <t>実収入</t>
  </si>
  <si>
    <t>実支出</t>
  </si>
  <si>
    <t>定員</t>
  </si>
  <si>
    <t>実人員</t>
    <phoneticPr fontId="7"/>
  </si>
  <si>
    <t>保護費</t>
  </si>
  <si>
    <t>病院</t>
  </si>
  <si>
    <t>一般診療所・歯科診療所</t>
    <rPh sb="0" eb="1">
      <t>イッパン</t>
    </rPh>
    <rPh sb="1" eb="2">
      <t>ミ</t>
    </rPh>
    <rPh sb="2" eb="3">
      <t>リョウ</t>
    </rPh>
    <rPh sb="3" eb="4">
      <t>ショ</t>
    </rPh>
    <rPh sb="5" eb="7">
      <t>シカ</t>
    </rPh>
    <rPh sb="7" eb="9">
      <t>シンリョウ</t>
    </rPh>
    <rPh sb="9" eb="10">
      <t>ジョ</t>
    </rPh>
    <phoneticPr fontId="7"/>
  </si>
  <si>
    <t>常勤</t>
  </si>
  <si>
    <t>非常勤</t>
  </si>
  <si>
    <t>総量</t>
  </si>
  <si>
    <t>＃焼却処理</t>
  </si>
  <si>
    <t>公園数</t>
  </si>
  <si>
    <t>面積</t>
  </si>
  <si>
    <t>園数</t>
  </si>
  <si>
    <t>学校数</t>
  </si>
  <si>
    <t>児童数</t>
    <rPh sb="0" eb="1">
      <t>ワラベ</t>
    </rPh>
    <phoneticPr fontId="7"/>
  </si>
  <si>
    <t>生徒数</t>
  </si>
  <si>
    <t>期日･期間</t>
  </si>
  <si>
    <t>年間</t>
  </si>
  <si>
    <t>調査年月日現在</t>
  </si>
  <si>
    <t>２月１日</t>
  </si>
  <si>
    <t>年末</t>
  </si>
  <si>
    <t>年末</t>
    <phoneticPr fontId="7"/>
  </si>
  <si>
    <t>４月１日</t>
    <rPh sb="0" eb="1">
      <t>ツキ</t>
    </rPh>
    <rPh sb="2" eb="3">
      <t>ニチ</t>
    </rPh>
    <phoneticPr fontId="7"/>
  </si>
  <si>
    <t>年度間</t>
  </si>
  <si>
    <t>年度末</t>
  </si>
  <si>
    <t>年平均</t>
    <rPh sb="0" eb="1">
      <t>ネン</t>
    </rPh>
    <rPh sb="1" eb="2">
      <t>ヒラ</t>
    </rPh>
    <rPh sb="2" eb="3">
      <t>ヒトシ</t>
    </rPh>
    <phoneticPr fontId="6"/>
  </si>
  <si>
    <t>10月１日</t>
    <rPh sb="1" eb="2">
      <t>ツキ</t>
    </rPh>
    <rPh sb="3" eb="4">
      <t>ヒ</t>
    </rPh>
    <phoneticPr fontId="7"/>
  </si>
  <si>
    <t>５月１日</t>
  </si>
  <si>
    <t>年度間</t>
    <rPh sb="1" eb="2">
      <t>アイダ</t>
    </rPh>
    <phoneticPr fontId="7"/>
  </si>
  <si>
    <t>単位</t>
  </si>
  <si>
    <t>世帯</t>
  </si>
  <si>
    <t>人</t>
  </si>
  <si>
    <t>百万円</t>
  </si>
  <si>
    <t>千トン</t>
  </si>
  <si>
    <t>千人</t>
  </si>
  <si>
    <t>トン</t>
  </si>
  <si>
    <t>学校基本調査</t>
  </si>
  <si>
    <t>農業経営体</t>
  </si>
  <si>
    <t>製造品出荷額等</t>
  </si>
  <si>
    <t>銀行預金残高</t>
    <phoneticPr fontId="6"/>
  </si>
  <si>
    <t>銀行貸出金残高</t>
    <phoneticPr fontId="6"/>
  </si>
  <si>
    <t>刑法犯認知件数</t>
  </si>
  <si>
    <t>交通事故発生件数</t>
  </si>
  <si>
    <t>火災発生件数</t>
  </si>
  <si>
    <t>事業所数(店舗数)</t>
    <rPh sb="0" eb="2">
      <t>ジギョウショ</t>
    </rPh>
    <rPh sb="2" eb="3">
      <t>スウ</t>
    </rPh>
    <phoneticPr fontId="7"/>
  </si>
  <si>
    <t>農(林)業センサス</t>
    <rPh sb="0" eb="1">
      <t>ハヤシ</t>
    </rPh>
    <phoneticPr fontId="7"/>
  </si>
  <si>
    <t>住宅・土地統計調査</t>
    <rPh sb="2" eb="4">
      <t>トチ</t>
    </rPh>
    <phoneticPr fontId="7"/>
  </si>
  <si>
    <r>
      <t>km</t>
    </r>
    <r>
      <rPr>
        <vertAlign val="superscript"/>
        <sz val="11"/>
        <rFont val="ＭＳ 明朝"/>
        <family val="1"/>
        <charset val="128"/>
      </rPr>
      <t>2</t>
    </r>
    <phoneticPr fontId="7"/>
  </si>
  <si>
    <t>km</t>
    <phoneticPr fontId="7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</si>
  <si>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３(2021)年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レイワネンドマツマツ</t>
    </rPh>
    <phoneticPr fontId="14"/>
  </si>
  <si>
    <t>…</t>
  </si>
  <si>
    <t>社会福祉施設数</t>
    <rPh sb="4" eb="7">
      <t>シセツスウ</t>
    </rPh>
    <phoneticPr fontId="6"/>
  </si>
  <si>
    <t>神奈川県大型小売店統計調査、商業動態統計調査</t>
    <phoneticPr fontId="6"/>
  </si>
  <si>
    <r>
      <t>千ｍ</t>
    </r>
    <r>
      <rPr>
        <vertAlign val="superscript"/>
        <sz val="11"/>
        <rFont val="ＭＳ 明朝"/>
        <family val="1"/>
        <charset val="128"/>
      </rPr>
      <t>3</t>
    </r>
    <phoneticPr fontId="7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</si>
  <si>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４(2022)年</t>
    </r>
    <rPh sb="0" eb="2">
      <t>レイワネンドマツマツ</t>
    </rPh>
    <phoneticPr fontId="14"/>
  </si>
  <si>
    <t>…</t>
    <phoneticPr fontId="2"/>
  </si>
  <si>
    <t>ごみ収集処理量</t>
    <rPh sb="4" eb="6">
      <t>ショリ</t>
    </rPh>
    <phoneticPr fontId="2"/>
  </si>
  <si>
    <t>昭和54(1979)年</t>
    <rPh sb="10" eb="11">
      <t>ド</t>
    </rPh>
    <phoneticPr fontId="7"/>
  </si>
  <si>
    <t>調査名</t>
    <rPh sb="0" eb="3">
      <t>チョウサメイ</t>
    </rPh>
    <phoneticPr fontId="2"/>
  </si>
  <si>
    <t>横浜港統計</t>
    <phoneticPr fontId="2"/>
  </si>
  <si>
    <t>貿易統計</t>
    <rPh sb="0" eb="3">
      <t>ボウエキトウケイ</t>
    </rPh>
    <phoneticPr fontId="7"/>
  </si>
  <si>
    <t>家計調査</t>
    <rPh sb="0" eb="4">
      <t>カケイチョウサ</t>
    </rPh>
    <phoneticPr fontId="6"/>
  </si>
  <si>
    <t>社会福祉施設等調査</t>
    <rPh sb="0" eb="7">
      <t>シャカイフクシシセツトウ</t>
    </rPh>
    <rPh sb="7" eb="9">
      <t>チョウサ</t>
    </rPh>
    <phoneticPr fontId="7"/>
  </si>
  <si>
    <t>医療施設調査</t>
    <rPh sb="0" eb="6">
      <t>イリョウシセツチョウサ</t>
    </rPh>
    <phoneticPr fontId="2"/>
  </si>
  <si>
    <t>－</t>
  </si>
  <si>
    <t>施設数</t>
    <rPh sb="0" eb="2">
      <t>シセツ</t>
    </rPh>
    <phoneticPr fontId="7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</si>
  <si>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５(2023)年</t>
    </r>
    <rPh sb="0" eb="2">
      <t>レイワネンドマツマツ</t>
    </rPh>
    <phoneticPr fontId="14"/>
  </si>
  <si>
    <t>乗車人員</t>
    <phoneticPr fontId="6"/>
  </si>
  <si>
    <t>上水道</t>
    <rPh sb="0" eb="2">
      <t>ジョウスイドウ</t>
    </rPh>
    <phoneticPr fontId="7"/>
  </si>
  <si>
    <t>使用水量</t>
    <rPh sb="0" eb="1">
      <t>シヨウ</t>
    </rPh>
    <phoneticPr fontId="7"/>
  </si>
  <si>
    <t>#食料</t>
    <phoneticPr fontId="2"/>
  </si>
  <si>
    <t>#住居</t>
    <rPh sb="1" eb="2">
      <t>ジュウ</t>
    </rPh>
    <rPh sb="2" eb="3">
      <t>キョ</t>
    </rPh>
    <phoneticPr fontId="6"/>
  </si>
  <si>
    <t>#光熱・水道</t>
    <rPh sb="1" eb="3">
      <t>コウネツ</t>
    </rPh>
    <rPh sb="4" eb="6">
      <t>スイドウ</t>
    </rPh>
    <phoneticPr fontId="6"/>
  </si>
  <si>
    <t>T000000　【～第103回横浜市統計書】</t>
    <rPh sb="10" eb="11">
      <t>ダイ</t>
    </rPh>
    <rPh sb="14" eb="15">
      <t>カイ</t>
    </rPh>
    <rPh sb="15" eb="18">
      <t>ヨコハマシ</t>
    </rPh>
    <rPh sb="18" eb="20">
      <t>トウケイ</t>
    </rPh>
    <rPh sb="20" eb="21">
      <t>ショ</t>
    </rPh>
    <phoneticPr fontId="2"/>
  </si>
  <si>
    <t>注１）点線は、表章対象調査の変更等により、その前後のデータが均整でないことを示します。</t>
    <rPh sb="2" eb="4">
      <t>テンセン</t>
    </rPh>
    <rPh sb="7" eb="9">
      <t>ヒョウショウ</t>
    </rPh>
    <rPh sb="13" eb="16">
      <t>ヘンコウトウ</t>
    </rPh>
    <rPh sb="22" eb="24">
      <t>ゼンゴ</t>
    </rPh>
    <rPh sb="29" eb="31">
      <t>キンセイ</t>
    </rPh>
    <rPh sb="37" eb="38">
      <t>シメ</t>
    </rPh>
    <phoneticPr fontId="7"/>
  </si>
  <si>
    <t>　２）平成２年以前は国土交通省国土地理院の各年10月１日現在の数値です。平成３年は10月１日現在の本市数値で、平成４年以降は各年４月１日現在の本市数値です。</t>
    <rPh sb="3" eb="5">
      <t>ヘイセイ</t>
    </rPh>
    <rPh sb="6" eb="7">
      <t>ネン</t>
    </rPh>
    <rPh sb="7" eb="9">
      <t>イゼン</t>
    </rPh>
    <rPh sb="10" eb="12">
      <t>コクド</t>
    </rPh>
    <rPh sb="12" eb="14">
      <t>コウツウ</t>
    </rPh>
    <rPh sb="21" eb="23">
      <t>カクネン</t>
    </rPh>
    <rPh sb="25" eb="26">
      <t>ガツ</t>
    </rPh>
    <rPh sb="27" eb="28">
      <t>ヒ</t>
    </rPh>
    <rPh sb="28" eb="30">
      <t>ゲンザイ</t>
    </rPh>
    <rPh sb="58" eb="59">
      <t>ネン</t>
    </rPh>
    <rPh sb="59" eb="61">
      <t>イコウ</t>
    </rPh>
    <rPh sb="62" eb="64">
      <t>カクネン</t>
    </rPh>
    <rPh sb="65" eb="66">
      <t>ガツ</t>
    </rPh>
    <rPh sb="67" eb="68">
      <t>ヒ</t>
    </rPh>
    <rPh sb="68" eb="70">
      <t>ゲンザイ</t>
    </rPh>
    <rPh sb="71" eb="72">
      <t>ホン</t>
    </rPh>
    <rPh sb="72" eb="73">
      <t>シ</t>
    </rPh>
    <rPh sb="73" eb="75">
      <t>スウチ</t>
    </rPh>
    <phoneticPr fontId="7"/>
  </si>
  <si>
    <t>　３）人口は10月１日現在の数値であるため、前年との差と、年間計である社会増減と自然増減の差とは一致しません。</t>
    <rPh sb="22" eb="24">
      <t>ゼンネン</t>
    </rPh>
    <phoneticPr fontId="7"/>
  </si>
  <si>
    <t>　５）平成21年、平成26年、令和元年は総務省統計局「経済センサス－基礎調査」、平成24年、平成28年、令和３年は総務省統計局「経済センサス－活動調査」の結果です。</t>
    <rPh sb="3" eb="5">
      <t>ヘイセイ</t>
    </rPh>
    <rPh sb="7" eb="8">
      <t>ネン</t>
    </rPh>
    <rPh sb="9" eb="11">
      <t>ヘイセイ</t>
    </rPh>
    <rPh sb="13" eb="14">
      <t>ネン</t>
    </rPh>
    <rPh sb="15" eb="17">
      <t>レイワ</t>
    </rPh>
    <rPh sb="17" eb="18">
      <t>ガン</t>
    </rPh>
    <rPh sb="18" eb="19">
      <t>ネン</t>
    </rPh>
    <rPh sb="27" eb="29">
      <t>ケイザイ</t>
    </rPh>
    <rPh sb="34" eb="36">
      <t>キソ</t>
    </rPh>
    <rPh sb="36" eb="38">
      <t>チョウサ</t>
    </rPh>
    <rPh sb="40" eb="42">
      <t>ヘイセイ</t>
    </rPh>
    <rPh sb="44" eb="45">
      <t>ネン</t>
    </rPh>
    <rPh sb="52" eb="54">
      <t>レイワ</t>
    </rPh>
    <rPh sb="55" eb="56">
      <t>ネン</t>
    </rPh>
    <rPh sb="64" eb="66">
      <t>ケイザイ</t>
    </rPh>
    <rPh sb="71" eb="73">
      <t>カツドウ</t>
    </rPh>
    <rPh sb="73" eb="75">
      <t>チョウサ</t>
    </rPh>
    <rPh sb="77" eb="79">
      <t>ケッカ</t>
    </rPh>
    <phoneticPr fontId="7"/>
  </si>
  <si>
    <t>　６）「基幹的農業従事者数」は個人経営体における集計値です。平成27年調査までは販売農家における「農業就業人口」の数値を掲載しています。</t>
    <phoneticPr fontId="6"/>
  </si>
  <si>
    <t>　７）従業員３人以下の事業所は「工業統計調査」、「経済センサス－活動調査」では原則として調査対象から除外しています。平成29年以降の製造品出荷額等は、前年の実績を示します。</t>
    <rPh sb="3" eb="6">
      <t>ジュウギョウイン</t>
    </rPh>
    <rPh sb="16" eb="20">
      <t>コウギョウトウケイ</t>
    </rPh>
    <rPh sb="20" eb="22">
      <t>チョウサ</t>
    </rPh>
    <rPh sb="25" eb="27">
      <t>ケイザイ</t>
    </rPh>
    <rPh sb="32" eb="34">
      <t>カツドウ</t>
    </rPh>
    <rPh sb="34" eb="36">
      <t>チョウサ</t>
    </rPh>
    <rPh sb="39" eb="41">
      <t>ゲンソク</t>
    </rPh>
    <rPh sb="58" eb="60">
      <t>ヘイセイ</t>
    </rPh>
    <rPh sb="62" eb="63">
      <t>ネン</t>
    </rPh>
    <rPh sb="63" eb="65">
      <t>イコウ</t>
    </rPh>
    <rPh sb="66" eb="69">
      <t>セイゾウヒン</t>
    </rPh>
    <rPh sb="69" eb="71">
      <t>シュッカ</t>
    </rPh>
    <rPh sb="71" eb="72">
      <t>ガク</t>
    </rPh>
    <rPh sb="72" eb="73">
      <t>トウ</t>
    </rPh>
    <rPh sb="75" eb="77">
      <t>ゼンネン</t>
    </rPh>
    <rPh sb="78" eb="80">
      <t>ジッセキ</t>
    </rPh>
    <rPh sb="81" eb="82">
      <t>シメ</t>
    </rPh>
    <phoneticPr fontId="7"/>
  </si>
  <si>
    <t>　８）令和２年までは経済産業省「工業統計調査」、令和３年は総務省統計局「経済センサス－活動調査」、令和４年及び令和５年は経済産業省「経済構造実態調査 製造業事業所調査」の数値です。</t>
    <rPh sb="3" eb="5">
      <t>レイワ</t>
    </rPh>
    <rPh sb="10" eb="12">
      <t>ケイザイ</t>
    </rPh>
    <rPh sb="12" eb="15">
      <t>サンギョウショウ</t>
    </rPh>
    <rPh sb="16" eb="22">
      <t>コウギョウトウケイチョウサ</t>
    </rPh>
    <rPh sb="24" eb="26">
      <t>レイワ</t>
    </rPh>
    <rPh sb="29" eb="35">
      <t>ソウムショウトウケイキョク</t>
    </rPh>
    <rPh sb="36" eb="38">
      <t>ケイザイ</t>
    </rPh>
    <rPh sb="43" eb="47">
      <t>カツドウチョウサ</t>
    </rPh>
    <rPh sb="49" eb="51">
      <t>レイワ</t>
    </rPh>
    <rPh sb="52" eb="53">
      <t>ネン</t>
    </rPh>
    <rPh sb="53" eb="54">
      <t>オヨ</t>
    </rPh>
    <rPh sb="55" eb="57">
      <t>レイワ</t>
    </rPh>
    <rPh sb="58" eb="59">
      <t>ネン</t>
    </rPh>
    <rPh sb="60" eb="65">
      <t>ケイザイサンギョウショウ</t>
    </rPh>
    <rPh sb="66" eb="74">
      <t>ケイザイコウゾウジッタイチョウサ</t>
    </rPh>
    <rPh sb="75" eb="81">
      <t>セイゾウギョウジギョウショ</t>
    </rPh>
    <rPh sb="81" eb="83">
      <t>チョウサ</t>
    </rPh>
    <phoneticPr fontId="6"/>
  </si>
  <si>
    <t xml:space="preserve">  10）平成24年、平成28年以降は総務省統計局「経済センサス－活動調査」の結果です。</t>
    <rPh sb="11" eb="13">
      <t>ヘイセイ</t>
    </rPh>
    <rPh sb="15" eb="16">
      <t>ネン</t>
    </rPh>
    <rPh sb="16" eb="18">
      <t>イコウ</t>
    </rPh>
    <rPh sb="33" eb="35">
      <t>カツドウ</t>
    </rPh>
    <rPh sb="35" eb="37">
      <t>チョウサ</t>
    </rPh>
    <phoneticPr fontId="6"/>
  </si>
  <si>
    <t xml:space="preserve">  11）平成24年までは神奈川県統計センター「大型小売店統計調査結果報告」、平成25年以降は経済産業省「商業動態統計調査」の数値です。それぞれの調査は対象とする店舗の定義が異なります。</t>
    <rPh sb="5" eb="7">
      <t>ヘイセイ</t>
    </rPh>
    <rPh sb="9" eb="10">
      <t>ネン</t>
    </rPh>
    <rPh sb="13" eb="17">
      <t>カナガワケン</t>
    </rPh>
    <rPh sb="17" eb="19">
      <t>トウケイ</t>
    </rPh>
    <rPh sb="24" eb="26">
      <t>オオガタ</t>
    </rPh>
    <rPh sb="26" eb="28">
      <t>コウリ</t>
    </rPh>
    <rPh sb="28" eb="29">
      <t>テン</t>
    </rPh>
    <rPh sb="29" eb="31">
      <t>トウケイ</t>
    </rPh>
    <rPh sb="31" eb="33">
      <t>チョウサ</t>
    </rPh>
    <rPh sb="33" eb="35">
      <t>ケッカ</t>
    </rPh>
    <rPh sb="35" eb="37">
      <t>ホウコク</t>
    </rPh>
    <rPh sb="39" eb="41">
      <t>ヘイセイ</t>
    </rPh>
    <rPh sb="43" eb="44">
      <t>ネン</t>
    </rPh>
    <rPh sb="44" eb="46">
      <t>イコウ</t>
    </rPh>
    <rPh sb="47" eb="52">
      <t>ケイザイサンギョウショウ</t>
    </rPh>
    <rPh sb="53" eb="55">
      <t>ショウギョウ</t>
    </rPh>
    <rPh sb="55" eb="57">
      <t>ドウタイ</t>
    </rPh>
    <rPh sb="57" eb="59">
      <t>トウケイ</t>
    </rPh>
    <rPh sb="59" eb="61">
      <t>チョウサ</t>
    </rPh>
    <rPh sb="63" eb="65">
      <t>スウチ</t>
    </rPh>
    <rPh sb="73" eb="75">
      <t>チョウサ</t>
    </rPh>
    <phoneticPr fontId="7"/>
  </si>
  <si>
    <t>　12）銀行店舗数には出張所数を含みません。</t>
    <phoneticPr fontId="2"/>
  </si>
  <si>
    <t>　13）横浜手形交換所の交換参加地域（横浜市、三浦市、横須賀市、綾瀬市、海老名市、鎌倉市、相模原市、座間市、逗子市、茅ヶ崎市、藤沢市、大和市、三浦郡葉山町）内の横浜手形交換所参加銀行（社員銀行、準社員銀行、代理交換委託金融機関、客員）における計数です。横浜手形交換所は令和４年11月２日をもって廃止となりました。</t>
    <rPh sb="125" eb="127">
      <t>ヨコハマ</t>
    </rPh>
    <rPh sb="127" eb="132">
      <t>テガタコウカンジョ</t>
    </rPh>
    <rPh sb="133" eb="135">
      <t>レイワ</t>
    </rPh>
    <rPh sb="136" eb="137">
      <t>ネン</t>
    </rPh>
    <rPh sb="139" eb="140">
      <t>ガツ</t>
    </rPh>
    <rPh sb="141" eb="142">
      <t>ニチ</t>
    </rPh>
    <rPh sb="146" eb="148">
      <t>ハイシ</t>
    </rPh>
    <phoneticPr fontId="2"/>
  </si>
  <si>
    <t xml:space="preserve">  14）船舶乗降人員は内航、外航の計であり昭和54年の数字には、乗降人員に寄港地上陸者及び観光通過客を含みません。</t>
    <rPh sb="26" eb="27">
      <t>ネン</t>
    </rPh>
    <phoneticPr fontId="7"/>
  </si>
  <si>
    <t>　15）平成９年以降、統計の対象は供用開始済み道路です。</t>
    <rPh sb="3" eb="5">
      <t>ヘイセイ</t>
    </rPh>
    <rPh sb="7" eb="10">
      <t>ネンイコウ</t>
    </rPh>
    <rPh sb="10" eb="12">
      <t>トウケイ</t>
    </rPh>
    <rPh sb="13" eb="15">
      <t>タイショウ</t>
    </rPh>
    <rPh sb="16" eb="21">
      <t>キョウヨウカイシズ</t>
    </rPh>
    <rPh sb="22" eb="24">
      <t>ドウロ</t>
    </rPh>
    <phoneticPr fontId="2"/>
  </si>
  <si>
    <t>　18）金沢シーサイドラインは平成元年度、みなとみらい線は平成16年度、相鉄新横浜線及び東急新横浜線は令和４年度に開業し、開業時点から乗車人員が含まれています。</t>
    <rPh sb="63" eb="65">
      <t>ジテン</t>
    </rPh>
    <phoneticPr fontId="7"/>
  </si>
  <si>
    <t>　19）昭和61年以前に係る数値は、データ数に基づくものでしたが、昭和62年以降は実棟数によるものに改めました。</t>
    <phoneticPr fontId="7"/>
  </si>
  <si>
    <t>　20）平成11年度より、電力小売自由化（平成12年３月21日）に伴い提供データの内容が変更されました。また、平成28年度より、電力システム改革によりデータ提供が終了しました。</t>
    <rPh sb="55" eb="57">
      <t>ヘイセイ</t>
    </rPh>
    <rPh sb="59" eb="61">
      <t>ネンド</t>
    </rPh>
    <rPh sb="64" eb="66">
      <t>デンリョク</t>
    </rPh>
    <rPh sb="70" eb="72">
      <t>カイカク</t>
    </rPh>
    <rPh sb="78" eb="80">
      <t>テイキョウ</t>
    </rPh>
    <rPh sb="81" eb="83">
      <t>シュウリョウ</t>
    </rPh>
    <phoneticPr fontId="7"/>
  </si>
  <si>
    <r>
      <t>　21）ガス消費量は昭和56年度までは5000Ｋcal/ｍ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、昭和57年度から平成16年度までは11000Ｋcal/ｍ</t>
    </r>
    <r>
      <rPr>
        <vertAlign val="superscript"/>
        <sz val="10"/>
        <rFont val="ＭＳ 明朝"/>
        <family val="1"/>
        <charset val="128"/>
      </rPr>
      <t>3、</t>
    </r>
    <r>
      <rPr>
        <sz val="10"/>
        <rFont val="ＭＳ 明朝"/>
        <family val="1"/>
        <charset val="128"/>
      </rPr>
      <t>平成17年度以降は45MJ/ｍ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で換算しています。平成29年度より、ガスシステム改革によりデータ提供が終了しました。</t>
    </r>
    <rPh sb="39" eb="41">
      <t>ヘイセイ</t>
    </rPh>
    <rPh sb="43" eb="45">
      <t>ネンド</t>
    </rPh>
    <rPh sb="61" eb="63">
      <t>ヘイセイ</t>
    </rPh>
    <rPh sb="65" eb="67">
      <t>ネンド</t>
    </rPh>
    <rPh sb="67" eb="69">
      <t>イコウ</t>
    </rPh>
    <phoneticPr fontId="7"/>
  </si>
  <si>
    <t>　22）平成12年から二人以上の世帯で、農林漁家世帯を含みます。</t>
    <rPh sb="4" eb="6">
      <t>ヘイセイ</t>
    </rPh>
    <rPh sb="8" eb="9">
      <t>ネン</t>
    </rPh>
    <rPh sb="11" eb="13">
      <t>フタリ</t>
    </rPh>
    <rPh sb="13" eb="15">
      <t>イジョウ</t>
    </rPh>
    <rPh sb="16" eb="18">
      <t>セタイ</t>
    </rPh>
    <rPh sb="20" eb="22">
      <t>ノウリン</t>
    </rPh>
    <rPh sb="22" eb="24">
      <t>ギョカ</t>
    </rPh>
    <rPh sb="24" eb="26">
      <t>セタイ</t>
    </rPh>
    <rPh sb="27" eb="28">
      <t>フク</t>
    </rPh>
    <phoneticPr fontId="7"/>
  </si>
  <si>
    <t>　23）平成６年までは年度末の値、平成７年以降は各年４月１日現在の数値です。平成27年から保育所・認定こども園のほか、地域型保育（家庭的保育、小規模保育、事業所内保育）を含みます。</t>
    <rPh sb="4" eb="6">
      <t>ヘイセイ</t>
    </rPh>
    <rPh sb="7" eb="8">
      <t>ネン</t>
    </rPh>
    <rPh sb="11" eb="14">
      <t>ネンドマツ</t>
    </rPh>
    <rPh sb="15" eb="16">
      <t>アタイ</t>
    </rPh>
    <rPh sb="17" eb="19">
      <t>ヘイセイ</t>
    </rPh>
    <rPh sb="20" eb="21">
      <t>ネン</t>
    </rPh>
    <rPh sb="21" eb="23">
      <t>イコウ</t>
    </rPh>
    <rPh sb="24" eb="26">
      <t>カクネン</t>
    </rPh>
    <rPh sb="27" eb="28">
      <t>ツキ</t>
    </rPh>
    <rPh sb="29" eb="30">
      <t>ニチ</t>
    </rPh>
    <rPh sb="30" eb="32">
      <t>ゲンザイ</t>
    </rPh>
    <rPh sb="33" eb="35">
      <t>スウチ</t>
    </rPh>
    <rPh sb="38" eb="40">
      <t>ヘイセイ</t>
    </rPh>
    <rPh sb="42" eb="43">
      <t>ネン</t>
    </rPh>
    <rPh sb="45" eb="48">
      <t>ホイクジョ</t>
    </rPh>
    <rPh sb="49" eb="51">
      <t>ニンテイ</t>
    </rPh>
    <rPh sb="54" eb="55">
      <t>エン</t>
    </rPh>
    <rPh sb="59" eb="64">
      <t>チイキガタホイク</t>
    </rPh>
    <rPh sb="65" eb="70">
      <t>カテイテキホイク</t>
    </rPh>
    <rPh sb="71" eb="76">
      <t>ショウキボホイク</t>
    </rPh>
    <rPh sb="77" eb="83">
      <t>ジギョウショナイホイク</t>
    </rPh>
    <rPh sb="85" eb="86">
      <t>フク</t>
    </rPh>
    <phoneticPr fontId="7"/>
  </si>
  <si>
    <t xml:space="preserve">  24）昭和62年から非常勤の医師、歯科医師については、各施設における常勤医師、歯科医師の通常の勤務時間に換算して計算しています。また、医療施設、医師、歯科医師は昭和58年までは12月末現在で調査していましたが、昭和59年以降は10月1日現在で調査しています。</t>
    <rPh sb="82" eb="84">
      <t>ショウワ</t>
    </rPh>
    <rPh sb="86" eb="87">
      <t>ネン</t>
    </rPh>
    <rPh sb="92" eb="94">
      <t>ガツマツ</t>
    </rPh>
    <rPh sb="94" eb="96">
      <t>ゲンザイ</t>
    </rPh>
    <rPh sb="97" eb="99">
      <t>チョウサ</t>
    </rPh>
    <rPh sb="107" eb="109">
      <t>ショウワ</t>
    </rPh>
    <rPh sb="111" eb="112">
      <t>ネン</t>
    </rPh>
    <rPh sb="112" eb="114">
      <t>イコウ</t>
    </rPh>
    <rPh sb="117" eb="118">
      <t>ガツ</t>
    </rPh>
    <rPh sb="119" eb="120">
      <t>ニチ</t>
    </rPh>
    <rPh sb="120" eb="122">
      <t>ゲンザイ</t>
    </rPh>
    <rPh sb="123" eb="125">
      <t>チョウサ</t>
    </rPh>
    <phoneticPr fontId="7"/>
  </si>
  <si>
    <t xml:space="preserve">  25）公園は県管理のものを含みます。</t>
    <phoneticPr fontId="6"/>
  </si>
  <si>
    <t>　26）学校数は本校と分校の合計です。</t>
    <phoneticPr fontId="6"/>
  </si>
  <si>
    <t>市域面積 2)</t>
    <phoneticPr fontId="6"/>
  </si>
  <si>
    <t>人口 3)</t>
    <phoneticPr fontId="6"/>
  </si>
  <si>
    <t>社会動態 4)</t>
    <rPh sb="1" eb="2">
      <t>ドウ</t>
    </rPh>
    <rPh sb="2" eb="3">
      <t>タイ</t>
    </rPh>
    <phoneticPr fontId="7"/>
  </si>
  <si>
    <t>事業所 5)</t>
    <phoneticPr fontId="6"/>
  </si>
  <si>
    <t>基幹的農業従事者数 6)</t>
    <phoneticPr fontId="6"/>
  </si>
  <si>
    <t>工業・製造業 7)</t>
    <rPh sb="3" eb="6">
      <t>セイゾウギョウ</t>
    </rPh>
    <phoneticPr fontId="6"/>
  </si>
  <si>
    <t>工業統計調査、経済センサス、経済構造実態調査 8)</t>
    <rPh sb="7" eb="9">
      <t>ケイザイ</t>
    </rPh>
    <rPh sb="14" eb="16">
      <t>ケイザイ</t>
    </rPh>
    <rPh sb="16" eb="18">
      <t>コウゾウ</t>
    </rPh>
    <rPh sb="18" eb="20">
      <t>ジッタイ</t>
    </rPh>
    <rPh sb="20" eb="22">
      <t>チョウサ</t>
    </rPh>
    <phoneticPr fontId="6"/>
  </si>
  <si>
    <t>事業所・企業統計調査、経済センサス 5)</t>
    <rPh sb="2" eb="4">
      <t>キギョウ</t>
    </rPh>
    <rPh sb="9" eb="10">
      <t>スミ</t>
    </rPh>
    <phoneticPr fontId="7"/>
  </si>
  <si>
    <t>事業所数 9）</t>
    <rPh sb="0" eb="2">
      <t>ジギョウショ</t>
    </rPh>
    <rPh sb="2" eb="3">
      <t>スウ</t>
    </rPh>
    <phoneticPr fontId="7"/>
  </si>
  <si>
    <t>従業者数 9）</t>
    <phoneticPr fontId="6"/>
  </si>
  <si>
    <t>商品販売額 9）</t>
    <phoneticPr fontId="6"/>
  </si>
  <si>
    <t>商業統計調査、経済センサス 10)</t>
    <phoneticPr fontId="6"/>
  </si>
  <si>
    <t>大型小売店 11)</t>
    <phoneticPr fontId="6"/>
  </si>
  <si>
    <t>銀行店舗数 12)</t>
    <phoneticPr fontId="6"/>
  </si>
  <si>
    <t>手形交換高 13)</t>
    <phoneticPr fontId="2"/>
  </si>
  <si>
    <t>船舶乗降人員 14)</t>
    <phoneticPr fontId="6"/>
  </si>
  <si>
    <t>道路 15)</t>
    <phoneticPr fontId="2"/>
  </si>
  <si>
    <t>自動車台数 16）</t>
    <phoneticPr fontId="6"/>
  </si>
  <si>
    <t>ＪＲ線 17)</t>
    <phoneticPr fontId="2"/>
  </si>
  <si>
    <t>私鉄等 18）</t>
    <rPh sb="0" eb="3">
      <t>シテツトウ</t>
    </rPh>
    <phoneticPr fontId="2"/>
  </si>
  <si>
    <t>建物数 19)</t>
    <phoneticPr fontId="6"/>
  </si>
  <si>
    <t>電灯・電力需要数 20)</t>
    <rPh sb="1" eb="3">
      <t>デンリョク</t>
    </rPh>
    <phoneticPr fontId="7"/>
  </si>
  <si>
    <t>ガス消費量 21)</t>
    <phoneticPr fontId="6"/>
  </si>
  <si>
    <t>家計（１世帯当たり年平均１か月間の収入と支出）22)</t>
    <rPh sb="0" eb="1">
      <t>イエ</t>
    </rPh>
    <rPh sb="1" eb="2">
      <t>ケイ</t>
    </rPh>
    <rPh sb="4" eb="6">
      <t>セタイ</t>
    </rPh>
    <rPh sb="6" eb="7">
      <t>ア</t>
    </rPh>
    <rPh sb="9" eb="10">
      <t>ネン</t>
    </rPh>
    <rPh sb="10" eb="12">
      <t>ヘイキン</t>
    </rPh>
    <rPh sb="14" eb="15">
      <t>ゲツ</t>
    </rPh>
    <rPh sb="15" eb="16">
      <t>カン</t>
    </rPh>
    <rPh sb="17" eb="19">
      <t>シュウニュウ</t>
    </rPh>
    <rPh sb="20" eb="22">
      <t>シシュツ</t>
    </rPh>
    <phoneticPr fontId="6"/>
  </si>
  <si>
    <t>保育所等 23)</t>
    <rPh sb="0" eb="4">
      <t>ホイクショトウ</t>
    </rPh>
    <phoneticPr fontId="6"/>
  </si>
  <si>
    <t>医療施設数 24)</t>
    <rPh sb="3" eb="4">
      <t>スウ</t>
    </rPh>
    <phoneticPr fontId="7"/>
  </si>
  <si>
    <t>医師 24)</t>
    <rPh sb="0" eb="1">
      <t>シ</t>
    </rPh>
    <phoneticPr fontId="7"/>
  </si>
  <si>
    <t>歯科医師 24)</t>
    <rPh sb="0" eb="1">
      <t>カ</t>
    </rPh>
    <rPh sb="1" eb="2">
      <t>イ</t>
    </rPh>
    <rPh sb="2" eb="3">
      <t>シ</t>
    </rPh>
    <phoneticPr fontId="7"/>
  </si>
  <si>
    <t>公園 25)</t>
    <phoneticPr fontId="6"/>
  </si>
  <si>
    <t>教育 26)</t>
    <phoneticPr fontId="6"/>
  </si>
  <si>
    <t>　４）転入及び転出は市外移動のみです。社会増減には市外移動のほか、市内移動の差とその他増減（職権による記載と消除等による増減）を含みます。</t>
    <rPh sb="21" eb="23">
      <t>ゾウゲン</t>
    </rPh>
    <rPh sb="25" eb="29">
      <t>シガイイドウ</t>
    </rPh>
    <rPh sb="42" eb="43">
      <t>タ</t>
    </rPh>
    <rPh sb="43" eb="45">
      <t>ゾウゲン</t>
    </rPh>
    <rPh sb="46" eb="48">
      <t>ショッケン</t>
    </rPh>
    <rPh sb="51" eb="53">
      <t>キサイ</t>
    </rPh>
    <rPh sb="54" eb="56">
      <t>ショウジョ</t>
    </rPh>
    <rPh sb="56" eb="57">
      <t>トウ</t>
    </rPh>
    <rPh sb="60" eb="62">
      <t>ゾウゲン</t>
    </rPh>
    <phoneticPr fontId="7"/>
  </si>
  <si>
    <t>　17）乗車人員は、１日平均に365（うるう年の場合は366）を乗じた数値を掲載しています。ＪＲ尻手駅は平成９年度、ＪＲ大船駅は平成11年度、ＪＲ新横浜駅（新幹線）は平成13年度から含まれています。平成21年度以降の鶴見線については、総数に含まれていません。ＪＲ羽沢横浜国大駅は令和元年度開業し、開業時点から乗車人員が含まれています。</t>
    <rPh sb="22" eb="23">
      <t>ドシ</t>
    </rPh>
    <rPh sb="24" eb="26">
      <t>バアイ</t>
    </rPh>
    <rPh sb="91" eb="92">
      <t>フク</t>
    </rPh>
    <rPh sb="99" eb="101">
      <t>ヘイセイ</t>
    </rPh>
    <rPh sb="103" eb="107">
      <t>ネンドイコウ</t>
    </rPh>
    <rPh sb="108" eb="111">
      <t>ツルミセン</t>
    </rPh>
    <rPh sb="117" eb="119">
      <t>ソウスウ</t>
    </rPh>
    <rPh sb="120" eb="121">
      <t>フク</t>
    </rPh>
    <phoneticPr fontId="2"/>
  </si>
  <si>
    <t xml:space="preserve">  ９）昭和57年調査の従業者数と商品販売額については、その他の飲食店（料亭、バー、酒場等）の数値が除かれています。また昭和60年、63年及び平成３年調査は卸売業、小売業に関する数値、昭和61年、平成元年及び４年調査では一般飲食店（料亭、バー、酒場等を除く）のみの数値を掲載しました。</t>
    <phoneticPr fontId="7"/>
  </si>
  <si>
    <t xml:space="preserve">  16）自動車台数は登録自動車、小型二輪、軽自動車の合計です。軽自動車の軽二輪の数値は、平成15年度より「市税賦課額調」の次年度当初の軽二輪と軽三輪を合計したものです。軽自動車の軽四輪の数値は、平成26年度より「市税賦課額調」の次年度当初の軽四輪乗用と軽四輪貨物用を合計（営業用は事業用として計上）したものです。</t>
    <rPh sb="32" eb="36">
      <t>ケイジドウシャ</t>
    </rPh>
    <rPh sb="37" eb="38">
      <t>カル</t>
    </rPh>
    <rPh sb="38" eb="40">
      <t>ニリン</t>
    </rPh>
    <rPh sb="41" eb="43">
      <t>スウチ</t>
    </rPh>
    <rPh sb="45" eb="47">
      <t>ヘイセイ</t>
    </rPh>
    <rPh sb="49" eb="51">
      <t>ネンド</t>
    </rPh>
    <rPh sb="98" eb="100">
      <t>ヘイセイ</t>
    </rPh>
    <rPh sb="102" eb="104">
      <t>ネンド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</si>
</sst>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_);_(* \(#,##0\);_(* &quot;-&quot;_);_(@_)"/>
    <numFmt numFmtId="177" formatCode="#,##0;\-#,##0;\-"/>
    <numFmt numFmtId="178" formatCode="#,##0;\-#,##0;&quot;－&quot;"/>
    <numFmt numFmtId="179" formatCode="#,##0.0;\-#,##0.0;&quot;－&quot;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vertAlign val="superscript"/>
      <sz val="11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0" fillId="0" borderId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</cellStyleXfs>
  <cellXfs count="114">
    <xf numFmtId="0" fontId="0" fillId="0" borderId="0" xfId="0"/>
    <xf numFmtId="0" fontId="4" fillId="0" borderId="0" xfId="0" applyFont="1" applyFill="1"/>
    <xf numFmtId="20" fontId="3" fillId="0" borderId="0" xfId="0" applyNumberFormat="1" applyFont="1" applyFill="1"/>
    <xf numFmtId="176" fontId="4" fillId="0" borderId="0" xfId="0" quotePrefix="1" applyNumberFormat="1" applyFont="1" applyFill="1" applyBorder="1" applyAlignment="1" applyProtection="1">
      <alignment horizontal="right"/>
    </xf>
    <xf numFmtId="0" fontId="4" fillId="0" borderId="2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wrapText="1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0" xfId="0" applyFont="1" applyFill="1" applyBorder="1"/>
    <xf numFmtId="0" fontId="4" fillId="0" borderId="8" xfId="0" quotePrefix="1" applyFont="1" applyFill="1" applyBorder="1" applyAlignment="1">
      <alignment horizontal="left"/>
    </xf>
    <xf numFmtId="0" fontId="4" fillId="0" borderId="9" xfId="0" applyFont="1" applyFill="1" applyBorder="1"/>
    <xf numFmtId="0" fontId="4" fillId="0" borderId="2" xfId="0" applyFont="1" applyFill="1" applyBorder="1" applyAlignment="1" applyProtection="1">
      <alignment horizontal="left"/>
    </xf>
    <xf numFmtId="0" fontId="4" fillId="0" borderId="10" xfId="0" applyFont="1" applyFill="1" applyBorder="1"/>
    <xf numFmtId="0" fontId="5" fillId="0" borderId="0" xfId="0" quotePrefix="1" applyFont="1" applyFill="1" applyAlignment="1" applyProtection="1">
      <alignment horizontal="left"/>
    </xf>
    <xf numFmtId="0" fontId="5" fillId="0" borderId="0" xfId="0" quotePrefix="1" applyFont="1" applyFill="1" applyAlignment="1">
      <alignment horizontal="left"/>
    </xf>
    <xf numFmtId="176" fontId="4" fillId="0" borderId="0" xfId="0" applyNumberFormat="1" applyFont="1" applyFill="1" applyAlignment="1" applyProtection="1">
      <alignment horizontal="right"/>
    </xf>
    <xf numFmtId="0" fontId="4" fillId="0" borderId="0" xfId="0" quotePrefix="1" applyFont="1" applyFill="1" applyAlignment="1" applyProtection="1">
      <alignment horizontal="left"/>
    </xf>
    <xf numFmtId="0" fontId="4" fillId="0" borderId="12" xfId="0" applyFont="1" applyFill="1" applyBorder="1" applyAlignment="1">
      <alignment horizontal="center" vertical="center"/>
    </xf>
    <xf numFmtId="0" fontId="5" fillId="0" borderId="7" xfId="0" quotePrefix="1" applyFont="1" applyFill="1" applyBorder="1" applyAlignment="1" applyProtection="1">
      <alignment horizontal="center" vertical="center" wrapText="1"/>
    </xf>
    <xf numFmtId="0" fontId="5" fillId="0" borderId="0" xfId="0" quotePrefix="1" applyFont="1" applyFill="1" applyAlignment="1"/>
    <xf numFmtId="177" fontId="4" fillId="0" borderId="0" xfId="0" applyNumberFormat="1" applyFont="1" applyFill="1" applyBorder="1" applyAlignment="1" applyProtection="1">
      <alignment vertical="center"/>
    </xf>
    <xf numFmtId="49" fontId="4" fillId="0" borderId="7" xfId="0" applyNumberFormat="1" applyFont="1" applyFill="1" applyBorder="1" applyAlignment="1" applyProtection="1">
      <alignment horizontal="center" vertical="center"/>
    </xf>
    <xf numFmtId="0" fontId="12" fillId="0" borderId="23" xfId="0" quotePrefix="1" applyFont="1" applyBorder="1" applyAlignment="1">
      <alignment horizontal="left" vertical="center"/>
    </xf>
    <xf numFmtId="0" fontId="4" fillId="0" borderId="23" xfId="0" quotePrefix="1" applyFont="1" applyFill="1" applyBorder="1" applyAlignment="1">
      <alignment horizontal="left"/>
    </xf>
    <xf numFmtId="0" fontId="13" fillId="0" borderId="23" xfId="0" quotePrefix="1" applyFont="1" applyFill="1" applyBorder="1" applyAlignment="1">
      <alignment horizontal="left"/>
    </xf>
    <xf numFmtId="0" fontId="4" fillId="0" borderId="23" xfId="0" quotePrefix="1" applyFont="1" applyBorder="1" applyAlignment="1">
      <alignment horizontal="left" vertical="center"/>
    </xf>
    <xf numFmtId="0" fontId="4" fillId="0" borderId="7" xfId="0" quotePrefix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" xfId="0" quotePrefix="1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11" xfId="0" quotePrefix="1" applyFont="1" applyFill="1" applyBorder="1" applyAlignment="1" applyProtection="1">
      <alignment horizontal="center" vertical="center"/>
    </xf>
    <xf numFmtId="0" fontId="4" fillId="0" borderId="5" xfId="0" quotePrefix="1" applyFont="1" applyFill="1" applyBorder="1" applyAlignment="1" applyProtection="1">
      <alignment horizontal="center" vertical="center"/>
    </xf>
    <xf numFmtId="0" fontId="4" fillId="0" borderId="7" xfId="0" quotePrefix="1" applyFont="1" applyFill="1" applyBorder="1" applyAlignment="1">
      <alignment horizontal="center" vertical="center"/>
    </xf>
    <xf numFmtId="0" fontId="4" fillId="0" borderId="7" xfId="0" quotePrefix="1" applyFont="1" applyFill="1" applyBorder="1" applyAlignment="1" applyProtection="1">
      <alignment horizontal="center" vertical="center" wrapText="1"/>
    </xf>
    <xf numFmtId="0" fontId="4" fillId="0" borderId="6" xfId="0" quotePrefix="1" applyFont="1" applyFill="1" applyBorder="1" applyAlignment="1" applyProtection="1">
      <alignment horizontal="center" vertical="center"/>
    </xf>
    <xf numFmtId="0" fontId="4" fillId="0" borderId="15" xfId="0" quotePrefix="1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5" xfId="0" quotePrefix="1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8" xfId="0" quotePrefix="1" applyFont="1" applyFill="1" applyBorder="1" applyAlignment="1" applyProtection="1">
      <alignment horizontal="center" vertical="center" wrapText="1"/>
    </xf>
    <xf numFmtId="0" fontId="4" fillId="0" borderId="4" xfId="0" quotePrefix="1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 applyProtection="1">
      <alignment horizontal="center" vertical="center" wrapText="1"/>
    </xf>
    <xf numFmtId="176" fontId="4" fillId="0" borderId="0" xfId="0" applyNumberFormat="1" applyFont="1" applyFill="1"/>
    <xf numFmtId="0" fontId="4" fillId="0" borderId="7" xfId="0" quotePrefix="1" applyFont="1" applyFill="1" applyBorder="1" applyAlignment="1" applyProtection="1">
      <alignment horizontal="center" vertical="center"/>
    </xf>
    <xf numFmtId="0" fontId="4" fillId="0" borderId="14" xfId="0" quotePrefix="1" applyFont="1" applyFill="1" applyBorder="1" applyAlignment="1" applyProtection="1">
      <alignment horizontal="center" vertical="center"/>
    </xf>
    <xf numFmtId="177" fontId="4" fillId="0" borderId="0" xfId="0" applyNumberFormat="1" applyFont="1" applyFill="1" applyBorder="1" applyAlignment="1" applyProtection="1">
      <alignment horizontal="right"/>
    </xf>
    <xf numFmtId="178" fontId="4" fillId="0" borderId="0" xfId="0" applyNumberFormat="1" applyFont="1" applyFill="1" applyBorder="1" applyAlignment="1" applyProtection="1">
      <alignment horizontal="right"/>
    </xf>
    <xf numFmtId="178" fontId="4" fillId="0" borderId="16" xfId="0" applyNumberFormat="1" applyFont="1" applyFill="1" applyBorder="1" applyAlignment="1" applyProtection="1">
      <alignment horizontal="right"/>
    </xf>
    <xf numFmtId="178" fontId="4" fillId="0" borderId="22" xfId="0" applyNumberFormat="1" applyFont="1" applyFill="1" applyBorder="1" applyAlignment="1" applyProtection="1">
      <alignment horizontal="right"/>
    </xf>
    <xf numFmtId="178" fontId="4" fillId="0" borderId="21" xfId="0" applyNumberFormat="1" applyFont="1" applyFill="1" applyBorder="1" applyAlignment="1" applyProtection="1">
      <alignment horizontal="right"/>
    </xf>
    <xf numFmtId="178" fontId="4" fillId="0" borderId="0" xfId="0" applyNumberFormat="1" applyFont="1" applyFill="1" applyBorder="1" applyAlignment="1">
      <alignment horizontal="right"/>
    </xf>
    <xf numFmtId="178" fontId="4" fillId="0" borderId="0" xfId="0" applyNumberFormat="1" applyFont="1" applyFill="1" applyAlignment="1" applyProtection="1">
      <alignment horizontal="right"/>
    </xf>
    <xf numFmtId="178" fontId="4" fillId="0" borderId="0" xfId="0" applyNumberFormat="1" applyFont="1" applyFill="1" applyAlignment="1" applyProtection="1">
      <alignment horizontal="right" vertical="center"/>
    </xf>
    <xf numFmtId="178" fontId="4" fillId="0" borderId="0" xfId="0" applyNumberFormat="1" applyFont="1" applyFill="1" applyAlignment="1">
      <alignment horizontal="right" vertical="center"/>
    </xf>
    <xf numFmtId="179" fontId="4" fillId="0" borderId="0" xfId="0" applyNumberFormat="1" applyFont="1" applyFill="1" applyBorder="1" applyAlignment="1" applyProtection="1">
      <alignment horizontal="right"/>
    </xf>
    <xf numFmtId="38" fontId="4" fillId="0" borderId="0" xfId="3" applyFont="1" applyFill="1" applyAlignment="1"/>
    <xf numFmtId="0" fontId="4" fillId="0" borderId="7" xfId="0" quotePrefix="1" applyFont="1" applyFill="1" applyBorder="1" applyAlignment="1" applyProtection="1">
      <alignment horizontal="center" vertical="center"/>
    </xf>
    <xf numFmtId="3" fontId="4" fillId="0" borderId="0" xfId="0" applyNumberFormat="1" applyFont="1" applyFill="1"/>
    <xf numFmtId="39" fontId="4" fillId="0" borderId="0" xfId="0" applyNumberFormat="1" applyFont="1" applyFill="1"/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Alignment="1">
      <alignment vertical="center"/>
    </xf>
    <xf numFmtId="178" fontId="12" fillId="0" borderId="0" xfId="0" applyNumberFormat="1" applyFont="1" applyFill="1" applyBorder="1" applyAlignment="1" applyProtection="1">
      <alignment horizontal="right"/>
    </xf>
    <xf numFmtId="39" fontId="4" fillId="0" borderId="1" xfId="0" applyNumberFormat="1" applyFont="1" applyFill="1" applyBorder="1"/>
    <xf numFmtId="177" fontId="4" fillId="0" borderId="0" xfId="0" applyNumberFormat="1" applyFont="1" applyFill="1" applyAlignment="1">
      <alignment vertical="center"/>
    </xf>
    <xf numFmtId="178" fontId="4" fillId="0" borderId="0" xfId="0" applyNumberFormat="1" applyFont="1" applyFill="1" applyAlignment="1">
      <alignment vertical="center"/>
    </xf>
    <xf numFmtId="39" fontId="4" fillId="0" borderId="0" xfId="0" applyNumberFormat="1" applyFont="1" applyFill="1" applyBorder="1"/>
    <xf numFmtId="0" fontId="4" fillId="0" borderId="7" xfId="0" quotePrefix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3" xfId="0" quotePrefix="1" applyFont="1" applyFill="1" applyBorder="1" applyAlignment="1" applyProtection="1">
      <alignment horizontal="center" vertical="center" wrapText="1"/>
    </xf>
    <xf numFmtId="0" fontId="4" fillId="0" borderId="7" xfId="0" quotePrefix="1" applyFont="1" applyFill="1" applyBorder="1" applyAlignment="1" applyProtection="1">
      <alignment horizontal="center" vertical="center"/>
    </xf>
    <xf numFmtId="0" fontId="4" fillId="0" borderId="11" xfId="0" quotePrefix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5" xfId="0" quotePrefix="1" applyFont="1" applyFill="1" applyBorder="1" applyAlignment="1" applyProtection="1">
      <alignment horizontal="center" vertical="center" wrapText="1"/>
    </xf>
    <xf numFmtId="0" fontId="4" fillId="0" borderId="18" xfId="0" quotePrefix="1" applyFont="1" applyFill="1" applyBorder="1" applyAlignment="1" applyProtection="1">
      <alignment horizontal="center" vertical="center" wrapText="1"/>
    </xf>
    <xf numFmtId="0" fontId="4" fillId="0" borderId="4" xfId="0" quotePrefix="1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7" xfId="0" quotePrefix="1" applyFont="1" applyFill="1" applyBorder="1" applyAlignment="1" applyProtection="1">
      <alignment horizontal="center" vertical="center"/>
    </xf>
    <xf numFmtId="0" fontId="4" fillId="0" borderId="5" xfId="0" quotePrefix="1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1" xfId="0" quotePrefix="1" applyFont="1" applyFill="1" applyBorder="1" applyAlignment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14" xfId="0" quotePrefix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5" xfId="0" quotePrefix="1" applyFont="1" applyFill="1" applyBorder="1" applyAlignment="1" applyProtection="1">
      <alignment horizontal="center" vertical="center"/>
    </xf>
    <xf numFmtId="0" fontId="4" fillId="0" borderId="7" xfId="0" quotePrefix="1" applyFont="1" applyFill="1" applyBorder="1" applyAlignment="1" applyProtection="1">
      <alignment horizontal="center" vertical="center" wrapText="1"/>
    </xf>
    <xf numFmtId="0" fontId="4" fillId="0" borderId="11" xfId="0" quotePrefix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4" xfId="0" quotePrefix="1" applyFont="1" applyFill="1" applyBorder="1" applyAlignment="1" applyProtection="1">
      <alignment horizontal="center" vertical="center" shrinkToFit="1"/>
    </xf>
    <xf numFmtId="0" fontId="4" fillId="0" borderId="12" xfId="0" quotePrefix="1" applyFont="1" applyFill="1" applyBorder="1" applyAlignment="1" applyProtection="1">
      <alignment horizontal="center" vertical="center" shrinkToFi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 applyProtection="1">
      <alignment horizontal="center" vertical="center"/>
    </xf>
    <xf numFmtId="0" fontId="4" fillId="0" borderId="14" xfId="0" quotePrefix="1" applyFont="1" applyFill="1" applyBorder="1" applyAlignment="1" applyProtection="1">
      <alignment horizontal="center" vertical="center" wrapText="1"/>
    </xf>
    <xf numFmtId="0" fontId="4" fillId="0" borderId="12" xfId="0" quotePrefix="1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13" xfId="0" quotePrefix="1" applyFont="1" applyFill="1" applyBorder="1" applyAlignment="1" applyProtection="1">
      <alignment horizontal="center" vertical="center"/>
    </xf>
    <xf numFmtId="0" fontId="4" fillId="0" borderId="19" xfId="0" quotePrefix="1" applyFont="1" applyFill="1" applyBorder="1" applyAlignment="1" applyProtection="1">
      <alignment horizontal="center" vertical="center"/>
    </xf>
    <xf numFmtId="0" fontId="4" fillId="0" borderId="6" xfId="0" quotePrefix="1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0" xfId="0" quotePrefix="1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>
      <alignment horizontal="center" vertical="center"/>
    </xf>
  </cellXfs>
  <cellStyles count="4">
    <cellStyle name="桁区切り" xfId="3" builtinId="6"/>
    <cellStyle name="桁区切り 2" xfId="2" xr:uid="{00000000-0005-0000-0000-000000000000}"/>
    <cellStyle name="大都市比較統計年表" xfId="1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CCFF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59924-8602-455E-B957-F66CE92057A7}">
  <sheetPr>
    <pageSetUpPr fitToPage="1"/>
  </sheetPr>
  <dimension ref="A1:IV83"/>
  <sheetViews>
    <sheetView tabSelected="1" zoomScaleNormal="100" workbookViewId="0"/>
  </sheetViews>
  <sheetFormatPr defaultRowHeight="13.5" x14ac:dyDescent="0.15"/>
  <cols>
    <col min="1" max="1" width="1.625" style="1" customWidth="1"/>
    <col min="2" max="3" width="15.625" style="1" customWidth="1"/>
    <col min="4" max="4" width="12.875" style="1" bestFit="1" customWidth="1"/>
    <col min="5" max="5" width="14" style="1" bestFit="1" customWidth="1"/>
    <col min="6" max="7" width="10.625" style="1" bestFit="1" customWidth="1"/>
    <col min="8" max="8" width="12.875" style="1" bestFit="1" customWidth="1"/>
    <col min="9" max="10" width="10.5" style="1" bestFit="1" customWidth="1"/>
    <col min="11" max="11" width="12.875" style="1" bestFit="1" customWidth="1"/>
    <col min="12" max="12" width="10.625" style="1" bestFit="1" customWidth="1"/>
    <col min="13" max="13" width="12.875" style="1" bestFit="1" customWidth="1"/>
    <col min="14" max="14" width="10.5" style="1" bestFit="1" customWidth="1"/>
    <col min="15" max="15" width="11.75" style="1" bestFit="1" customWidth="1"/>
    <col min="16" max="16" width="12.125" style="1" customWidth="1"/>
    <col min="17" max="17" width="10.5" style="1" bestFit="1" customWidth="1"/>
    <col min="18" max="18" width="10.625" style="1" bestFit="1" customWidth="1"/>
    <col min="19" max="19" width="16.25" style="1" bestFit="1" customWidth="1"/>
    <col min="20" max="21" width="15.125" style="1" bestFit="1" customWidth="1"/>
    <col min="22" max="22" width="16.125" style="1" bestFit="1" customWidth="1"/>
    <col min="23" max="24" width="9.5" style="1" bestFit="1" customWidth="1"/>
    <col min="25" max="25" width="15" style="1" bestFit="1" customWidth="1"/>
    <col min="26" max="26" width="11.625" style="1" bestFit="1" customWidth="1"/>
    <col min="27" max="27" width="13.875" style="1" bestFit="1" customWidth="1"/>
    <col min="28" max="28" width="16.125" style="1" bestFit="1" customWidth="1"/>
    <col min="29" max="29" width="16" style="1" customWidth="1"/>
    <col min="30" max="30" width="9.5" style="1" bestFit="1" customWidth="1"/>
    <col min="31" max="31" width="11.875" style="1" customWidth="1"/>
    <col min="32" max="32" width="10.5" style="1" customWidth="1"/>
    <col min="33" max="33" width="10.5" style="1" bestFit="1" customWidth="1"/>
    <col min="34" max="37" width="9.75" style="1" bestFit="1" customWidth="1"/>
    <col min="38" max="39" width="12.75" style="1" bestFit="1" customWidth="1"/>
    <col min="40" max="40" width="9.5" style="1" bestFit="1" customWidth="1"/>
    <col min="41" max="42" width="11.625" style="1" bestFit="1" customWidth="1"/>
    <col min="43" max="43" width="14.625" style="1" customWidth="1"/>
    <col min="44" max="44" width="12.75" style="1" bestFit="1" customWidth="1"/>
    <col min="45" max="45" width="10.875" style="1" bestFit="1" customWidth="1"/>
    <col min="46" max="46" width="13.125" style="1" customWidth="1"/>
    <col min="47" max="47" width="12.75" style="1" bestFit="1" customWidth="1"/>
    <col min="48" max="48" width="16.125" style="1" bestFit="1" customWidth="1"/>
    <col min="49" max="50" width="12.75" style="1" bestFit="1" customWidth="1"/>
    <col min="51" max="51" width="13.875" style="1" bestFit="1" customWidth="1"/>
    <col min="52" max="52" width="10.5" style="1" bestFit="1" customWidth="1"/>
    <col min="53" max="54" width="13.875" style="1" bestFit="1" customWidth="1"/>
    <col min="55" max="55" width="10.5" style="1" bestFit="1" customWidth="1"/>
    <col min="56" max="56" width="12.75" style="1" bestFit="1" customWidth="1"/>
    <col min="57" max="57" width="12.75" style="1" customWidth="1"/>
    <col min="58" max="58" width="16.125" style="1" bestFit="1" customWidth="1"/>
    <col min="59" max="59" width="13.875" style="1" bestFit="1" customWidth="1"/>
    <col min="60" max="61" width="10.5" style="1" bestFit="1" customWidth="1"/>
    <col min="62" max="62" width="11.625" style="1" bestFit="1" customWidth="1"/>
    <col min="63" max="63" width="12" style="1" customWidth="1"/>
    <col min="64" max="64" width="10.875" style="1" customWidth="1"/>
    <col min="65" max="65" width="11" style="1" customWidth="1"/>
    <col min="66" max="66" width="9.5" style="1" bestFit="1" customWidth="1"/>
    <col min="67" max="68" width="10.5" style="1" customWidth="1"/>
    <col min="69" max="69" width="8.5" style="1" bestFit="1" customWidth="1"/>
    <col min="70" max="70" width="12.25" style="1" bestFit="1" customWidth="1"/>
    <col min="71" max="71" width="9.5" style="1" bestFit="1" customWidth="1"/>
    <col min="72" max="72" width="10.5" style="1" bestFit="1" customWidth="1"/>
    <col min="73" max="74" width="9.5" style="1" bestFit="1" customWidth="1"/>
    <col min="75" max="76" width="12.75" style="1" bestFit="1" customWidth="1"/>
    <col min="77" max="77" width="16.125" style="1" bestFit="1" customWidth="1"/>
    <col min="78" max="78" width="9.5" style="1" bestFit="1" customWidth="1"/>
    <col min="79" max="79" width="10.5" style="1" bestFit="1" customWidth="1"/>
    <col min="80" max="80" width="9.5" style="1" bestFit="1" customWidth="1"/>
    <col min="81" max="81" width="9.625" style="1" bestFit="1" customWidth="1"/>
    <col min="82" max="82" width="9.5" style="1" bestFit="1" customWidth="1"/>
    <col min="83" max="83" width="10.5" style="1" bestFit="1" customWidth="1"/>
    <col min="84" max="84" width="9.5" style="1" bestFit="1" customWidth="1"/>
    <col min="85" max="85" width="10.5" style="1" bestFit="1" customWidth="1"/>
    <col min="86" max="87" width="12.125" style="1" customWidth="1"/>
    <col min="88" max="89" width="9.5" style="1" bestFit="1" customWidth="1"/>
    <col min="90" max="90" width="11.625" style="1" bestFit="1" customWidth="1"/>
    <col min="91" max="91" width="13.125" style="1" bestFit="1" customWidth="1"/>
    <col min="92" max="92" width="13.125" style="1" customWidth="1"/>
    <col min="93" max="94" width="13.125" style="1" bestFit="1" customWidth="1"/>
    <col min="95" max="95" width="10.5" style="1" bestFit="1" customWidth="1"/>
    <col min="96" max="16384" width="9" style="1"/>
  </cols>
  <sheetData>
    <row r="1" spans="1:109" x14ac:dyDescent="0.15">
      <c r="A1" s="17" t="s">
        <v>201</v>
      </c>
    </row>
    <row r="2" spans="1:109" ht="17.25" x14ac:dyDescent="0.2">
      <c r="A2" s="2" t="s">
        <v>0</v>
      </c>
    </row>
    <row r="3" spans="1:109" ht="14.25" thickBot="1" x14ac:dyDescent="0.2"/>
    <row r="4" spans="1:109" ht="13.5" customHeight="1" x14ac:dyDescent="0.15">
      <c r="A4" s="9"/>
      <c r="B4" s="112" t="s">
        <v>86</v>
      </c>
      <c r="C4" s="35" t="s">
        <v>87</v>
      </c>
      <c r="D4" s="105" t="s">
        <v>88</v>
      </c>
      <c r="E4" s="105"/>
      <c r="F4" s="105"/>
      <c r="G4" s="105"/>
      <c r="H4" s="105"/>
      <c r="I4" s="105"/>
      <c r="J4" s="105"/>
      <c r="K4" s="105"/>
      <c r="L4" s="108" t="s">
        <v>227</v>
      </c>
      <c r="M4" s="109"/>
      <c r="N4" s="108" t="s">
        <v>89</v>
      </c>
      <c r="O4" s="108"/>
      <c r="P4" s="109"/>
      <c r="Q4" s="106" t="s">
        <v>229</v>
      </c>
      <c r="R4" s="107"/>
      <c r="S4" s="112"/>
      <c r="T4" s="108" t="s">
        <v>90</v>
      </c>
      <c r="U4" s="109"/>
      <c r="V4" s="109"/>
      <c r="W4" s="109"/>
      <c r="X4" s="109"/>
      <c r="Y4" s="109"/>
      <c r="Z4" s="108" t="s">
        <v>91</v>
      </c>
      <c r="AA4" s="109"/>
      <c r="AB4" s="109"/>
      <c r="AC4" s="109"/>
      <c r="AD4" s="106" t="s">
        <v>92</v>
      </c>
      <c r="AE4" s="110"/>
      <c r="AF4" s="110"/>
      <c r="AG4" s="110"/>
      <c r="AH4" s="110"/>
      <c r="AI4" s="110"/>
      <c r="AJ4" s="110"/>
      <c r="AK4" s="110"/>
      <c r="AL4" s="110"/>
      <c r="AM4" s="111"/>
      <c r="AN4" s="108" t="s">
        <v>93</v>
      </c>
      <c r="AO4" s="109"/>
      <c r="AP4" s="109"/>
      <c r="AQ4" s="109"/>
      <c r="AR4" s="109"/>
      <c r="AS4" s="109"/>
      <c r="AT4" s="109"/>
      <c r="AU4" s="109"/>
      <c r="AV4" s="106" t="s">
        <v>94</v>
      </c>
      <c r="AW4" s="112"/>
      <c r="AX4" s="108" t="s">
        <v>95</v>
      </c>
      <c r="AY4" s="109"/>
      <c r="AZ4" s="109"/>
      <c r="BA4" s="109"/>
      <c r="BB4" s="109"/>
      <c r="BC4" s="113" t="s">
        <v>247</v>
      </c>
      <c r="BD4" s="110"/>
      <c r="BE4" s="110"/>
      <c r="BF4" s="110"/>
      <c r="BG4" s="110"/>
      <c r="BH4" s="110"/>
      <c r="BI4" s="110"/>
      <c r="BJ4" s="111"/>
      <c r="BK4" s="106" t="s">
        <v>11</v>
      </c>
      <c r="BL4" s="107"/>
      <c r="BM4" s="107"/>
      <c r="BN4" s="107"/>
      <c r="BO4" s="107"/>
      <c r="BP4" s="112"/>
      <c r="BQ4" s="108" t="s">
        <v>96</v>
      </c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 t="s">
        <v>253</v>
      </c>
      <c r="CC4" s="108"/>
      <c r="CD4" s="108"/>
      <c r="CE4" s="108"/>
      <c r="CF4" s="108"/>
      <c r="CG4" s="108"/>
      <c r="CH4" s="108"/>
      <c r="CI4" s="108"/>
      <c r="CJ4" s="105" t="s">
        <v>97</v>
      </c>
      <c r="CK4" s="105"/>
      <c r="CL4" s="105"/>
      <c r="CM4" s="106" t="s">
        <v>98</v>
      </c>
      <c r="CN4" s="107"/>
      <c r="CO4" s="107"/>
      <c r="CP4" s="107"/>
    </row>
    <row r="5" spans="1:109" ht="13.5" customHeight="1" x14ac:dyDescent="0.15">
      <c r="A5" s="9"/>
      <c r="B5" s="79"/>
      <c r="C5" s="72" t="s">
        <v>224</v>
      </c>
      <c r="D5" s="72" t="s">
        <v>99</v>
      </c>
      <c r="E5" s="72" t="s">
        <v>225</v>
      </c>
      <c r="F5" s="72" t="s">
        <v>226</v>
      </c>
      <c r="G5" s="80"/>
      <c r="H5" s="80"/>
      <c r="I5" s="72" t="s">
        <v>100</v>
      </c>
      <c r="J5" s="80"/>
      <c r="K5" s="80"/>
      <c r="L5" s="72" t="s">
        <v>16</v>
      </c>
      <c r="M5" s="72" t="s">
        <v>17</v>
      </c>
      <c r="N5" s="72" t="s">
        <v>101</v>
      </c>
      <c r="O5" s="95" t="s">
        <v>165</v>
      </c>
      <c r="P5" s="95" t="s">
        <v>228</v>
      </c>
      <c r="Q5" s="92" t="s">
        <v>13</v>
      </c>
      <c r="R5" s="72" t="s">
        <v>17</v>
      </c>
      <c r="S5" s="95" t="s">
        <v>166</v>
      </c>
      <c r="T5" s="72" t="s">
        <v>232</v>
      </c>
      <c r="U5" s="72" t="s">
        <v>233</v>
      </c>
      <c r="V5" s="72" t="s">
        <v>234</v>
      </c>
      <c r="W5" s="92" t="s">
        <v>236</v>
      </c>
      <c r="X5" s="80"/>
      <c r="Y5" s="80"/>
      <c r="Z5" s="103" t="s">
        <v>237</v>
      </c>
      <c r="AA5" s="103" t="s">
        <v>167</v>
      </c>
      <c r="AB5" s="103" t="s">
        <v>168</v>
      </c>
      <c r="AC5" s="95" t="s">
        <v>238</v>
      </c>
      <c r="AD5" s="72" t="s">
        <v>102</v>
      </c>
      <c r="AE5" s="80"/>
      <c r="AF5" s="92" t="s">
        <v>239</v>
      </c>
      <c r="AG5" s="80"/>
      <c r="AH5" s="72" t="s">
        <v>103</v>
      </c>
      <c r="AI5" s="80"/>
      <c r="AJ5" s="80"/>
      <c r="AK5" s="80"/>
      <c r="AL5" s="72" t="s">
        <v>104</v>
      </c>
      <c r="AM5" s="80"/>
      <c r="AN5" s="72" t="s">
        <v>240</v>
      </c>
      <c r="AO5" s="80"/>
      <c r="AP5" s="80"/>
      <c r="AQ5" s="95" t="s">
        <v>241</v>
      </c>
      <c r="AR5" s="72" t="s">
        <v>195</v>
      </c>
      <c r="AS5" s="80"/>
      <c r="AT5" s="80"/>
      <c r="AU5" s="80"/>
      <c r="AV5" s="72" t="s">
        <v>244</v>
      </c>
      <c r="AW5" s="91" t="s">
        <v>12</v>
      </c>
      <c r="AX5" s="95" t="s">
        <v>245</v>
      </c>
      <c r="AY5" s="95" t="s">
        <v>246</v>
      </c>
      <c r="AZ5" s="47" t="s">
        <v>196</v>
      </c>
      <c r="BA5" s="72" t="s">
        <v>105</v>
      </c>
      <c r="BB5" s="80"/>
      <c r="BC5" s="73" t="s">
        <v>36</v>
      </c>
      <c r="BD5" s="78"/>
      <c r="BE5" s="78"/>
      <c r="BF5" s="78"/>
      <c r="BG5" s="79"/>
      <c r="BH5" s="73" t="s">
        <v>37</v>
      </c>
      <c r="BI5" s="78"/>
      <c r="BJ5" s="79"/>
      <c r="BK5" s="100" t="s">
        <v>179</v>
      </c>
      <c r="BL5" s="92" t="s">
        <v>248</v>
      </c>
      <c r="BM5" s="72"/>
      <c r="BN5" s="73" t="s">
        <v>106</v>
      </c>
      <c r="BO5" s="81"/>
      <c r="BP5" s="82"/>
      <c r="BQ5" s="73" t="s">
        <v>249</v>
      </c>
      <c r="BR5" s="82"/>
      <c r="BS5" s="96" t="s">
        <v>250</v>
      </c>
      <c r="BT5" s="97"/>
      <c r="BU5" s="96" t="s">
        <v>251</v>
      </c>
      <c r="BV5" s="97"/>
      <c r="BW5" s="72" t="s">
        <v>184</v>
      </c>
      <c r="BX5" s="72"/>
      <c r="BY5" s="98" t="s">
        <v>10</v>
      </c>
      <c r="BZ5" s="72" t="s">
        <v>252</v>
      </c>
      <c r="CA5" s="92"/>
      <c r="CB5" s="72" t="s">
        <v>107</v>
      </c>
      <c r="CC5" s="92"/>
      <c r="CD5" s="92" t="s">
        <v>108</v>
      </c>
      <c r="CE5" s="92"/>
      <c r="CF5" s="72" t="s">
        <v>109</v>
      </c>
      <c r="CG5" s="72"/>
      <c r="CH5" s="93" t="s">
        <v>15</v>
      </c>
      <c r="CI5" s="94"/>
      <c r="CJ5" s="95" t="s">
        <v>169</v>
      </c>
      <c r="CK5" s="95" t="s">
        <v>170</v>
      </c>
      <c r="CL5" s="95" t="s">
        <v>171</v>
      </c>
      <c r="CM5" s="91" t="s">
        <v>110</v>
      </c>
      <c r="CN5" s="92"/>
      <c r="CO5" s="91" t="s">
        <v>111</v>
      </c>
      <c r="CP5" s="73"/>
    </row>
    <row r="6" spans="1:109" ht="27" x14ac:dyDescent="0.15">
      <c r="A6" s="9"/>
      <c r="B6" s="79"/>
      <c r="C6" s="80"/>
      <c r="D6" s="80"/>
      <c r="E6" s="80"/>
      <c r="F6" s="27" t="s">
        <v>112</v>
      </c>
      <c r="G6" s="27" t="s">
        <v>113</v>
      </c>
      <c r="H6" s="27" t="s">
        <v>114</v>
      </c>
      <c r="I6" s="27" t="s">
        <v>115</v>
      </c>
      <c r="J6" s="27" t="s">
        <v>116</v>
      </c>
      <c r="K6" s="27" t="s">
        <v>117</v>
      </c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34" t="s">
        <v>172</v>
      </c>
      <c r="X6" s="27" t="s">
        <v>17</v>
      </c>
      <c r="Y6" s="27" t="s">
        <v>23</v>
      </c>
      <c r="Z6" s="104"/>
      <c r="AA6" s="104"/>
      <c r="AB6" s="104"/>
      <c r="AC6" s="80"/>
      <c r="AD6" s="27" t="s">
        <v>118</v>
      </c>
      <c r="AE6" s="27" t="s">
        <v>24</v>
      </c>
      <c r="AF6" s="27" t="s">
        <v>119</v>
      </c>
      <c r="AG6" s="27" t="s">
        <v>120</v>
      </c>
      <c r="AH6" s="27" t="s">
        <v>121</v>
      </c>
      <c r="AI6" s="27" t="s">
        <v>122</v>
      </c>
      <c r="AJ6" s="27" t="s">
        <v>123</v>
      </c>
      <c r="AK6" s="27" t="s">
        <v>124</v>
      </c>
      <c r="AL6" s="27" t="s">
        <v>121</v>
      </c>
      <c r="AM6" s="27" t="s">
        <v>122</v>
      </c>
      <c r="AN6" s="27" t="s">
        <v>125</v>
      </c>
      <c r="AO6" s="27" t="s">
        <v>25</v>
      </c>
      <c r="AP6" s="27" t="s">
        <v>126</v>
      </c>
      <c r="AQ6" s="80"/>
      <c r="AR6" s="27" t="s">
        <v>26</v>
      </c>
      <c r="AS6" s="27" t="s">
        <v>42</v>
      </c>
      <c r="AT6" s="69" t="s">
        <v>242</v>
      </c>
      <c r="AU6" s="30" t="s">
        <v>243</v>
      </c>
      <c r="AV6" s="80"/>
      <c r="AW6" s="102"/>
      <c r="AX6" s="80"/>
      <c r="AY6" s="80"/>
      <c r="AZ6" s="47" t="s">
        <v>197</v>
      </c>
      <c r="BA6" s="30" t="s">
        <v>9</v>
      </c>
      <c r="BB6" s="30" t="s">
        <v>8</v>
      </c>
      <c r="BC6" s="27" t="s">
        <v>27</v>
      </c>
      <c r="BD6" s="59" t="s">
        <v>198</v>
      </c>
      <c r="BE6" s="30" t="s">
        <v>199</v>
      </c>
      <c r="BF6" s="30" t="s">
        <v>200</v>
      </c>
      <c r="BG6" s="30" t="s">
        <v>7</v>
      </c>
      <c r="BH6" s="27" t="s">
        <v>127</v>
      </c>
      <c r="BI6" s="27" t="s">
        <v>128</v>
      </c>
      <c r="BJ6" s="27" t="s">
        <v>28</v>
      </c>
      <c r="BK6" s="101"/>
      <c r="BL6" s="46" t="s">
        <v>193</v>
      </c>
      <c r="BM6" s="27" t="s">
        <v>129</v>
      </c>
      <c r="BN6" s="30" t="s">
        <v>14</v>
      </c>
      <c r="BO6" s="27" t="s">
        <v>130</v>
      </c>
      <c r="BP6" s="27" t="s">
        <v>131</v>
      </c>
      <c r="BQ6" s="27" t="s">
        <v>132</v>
      </c>
      <c r="BR6" s="19" t="s">
        <v>133</v>
      </c>
      <c r="BS6" s="27" t="s">
        <v>134</v>
      </c>
      <c r="BT6" s="27" t="s">
        <v>135</v>
      </c>
      <c r="BU6" s="27" t="s">
        <v>134</v>
      </c>
      <c r="BV6" s="27" t="s">
        <v>135</v>
      </c>
      <c r="BW6" s="27" t="s">
        <v>136</v>
      </c>
      <c r="BX6" s="27" t="s">
        <v>137</v>
      </c>
      <c r="BY6" s="99"/>
      <c r="BZ6" s="30" t="s">
        <v>138</v>
      </c>
      <c r="CA6" s="30" t="s">
        <v>139</v>
      </c>
      <c r="CB6" s="27" t="s">
        <v>140</v>
      </c>
      <c r="CC6" s="27" t="s">
        <v>6</v>
      </c>
      <c r="CD6" s="30" t="s">
        <v>141</v>
      </c>
      <c r="CE6" s="27" t="s">
        <v>142</v>
      </c>
      <c r="CF6" s="30" t="s">
        <v>141</v>
      </c>
      <c r="CG6" s="30" t="s">
        <v>143</v>
      </c>
      <c r="CH6" s="30" t="s">
        <v>141</v>
      </c>
      <c r="CI6" s="30" t="s">
        <v>143</v>
      </c>
      <c r="CJ6" s="72"/>
      <c r="CK6" s="72"/>
      <c r="CL6" s="72"/>
      <c r="CM6" s="18"/>
      <c r="CN6" s="27" t="s">
        <v>40</v>
      </c>
      <c r="CO6" s="18"/>
      <c r="CP6" s="31" t="s">
        <v>40</v>
      </c>
    </row>
    <row r="7" spans="1:109" ht="13.5" customHeight="1" x14ac:dyDescent="0.15">
      <c r="A7" s="9"/>
      <c r="B7" s="8" t="s">
        <v>144</v>
      </c>
      <c r="C7" s="22" t="s">
        <v>38</v>
      </c>
      <c r="D7" s="72" t="s">
        <v>29</v>
      </c>
      <c r="E7" s="80"/>
      <c r="F7" s="72" t="s">
        <v>145</v>
      </c>
      <c r="G7" s="80"/>
      <c r="H7" s="80"/>
      <c r="I7" s="80"/>
      <c r="J7" s="80"/>
      <c r="K7" s="80"/>
      <c r="L7" s="92" t="s">
        <v>146</v>
      </c>
      <c r="M7" s="80"/>
      <c r="N7" s="73" t="s">
        <v>147</v>
      </c>
      <c r="O7" s="81"/>
      <c r="P7" s="82"/>
      <c r="Q7" s="72" t="s">
        <v>41</v>
      </c>
      <c r="R7" s="80"/>
      <c r="S7" s="27" t="s">
        <v>145</v>
      </c>
      <c r="T7" s="72" t="s">
        <v>146</v>
      </c>
      <c r="U7" s="80"/>
      <c r="V7" s="27" t="s">
        <v>145</v>
      </c>
      <c r="W7" s="72" t="s">
        <v>148</v>
      </c>
      <c r="X7" s="80"/>
      <c r="Y7" s="27" t="s">
        <v>145</v>
      </c>
      <c r="Z7" s="73" t="s">
        <v>149</v>
      </c>
      <c r="AA7" s="81"/>
      <c r="AB7" s="82"/>
      <c r="AC7" s="27" t="s">
        <v>145</v>
      </c>
      <c r="AD7" s="88" t="s">
        <v>145</v>
      </c>
      <c r="AE7" s="89"/>
      <c r="AF7" s="89"/>
      <c r="AG7" s="89"/>
      <c r="AH7" s="89"/>
      <c r="AI7" s="89"/>
      <c r="AJ7" s="89"/>
      <c r="AK7" s="89"/>
      <c r="AL7" s="89"/>
      <c r="AM7" s="90"/>
      <c r="AN7" s="73" t="s">
        <v>150</v>
      </c>
      <c r="AO7" s="78"/>
      <c r="AP7" s="79"/>
      <c r="AQ7" s="28" t="s">
        <v>3</v>
      </c>
      <c r="AR7" s="72" t="s">
        <v>151</v>
      </c>
      <c r="AS7" s="80"/>
      <c r="AT7" s="80"/>
      <c r="AU7" s="80"/>
      <c r="AV7" s="27" t="s">
        <v>30</v>
      </c>
      <c r="AW7" s="27" t="s">
        <v>29</v>
      </c>
      <c r="AX7" s="72" t="s">
        <v>151</v>
      </c>
      <c r="AY7" s="80"/>
      <c r="AZ7" s="80"/>
      <c r="BA7" s="72" t="s">
        <v>152</v>
      </c>
      <c r="BB7" s="80"/>
      <c r="BC7" s="86" t="s">
        <v>153</v>
      </c>
      <c r="BD7" s="78"/>
      <c r="BE7" s="78"/>
      <c r="BF7" s="78"/>
      <c r="BG7" s="78"/>
      <c r="BH7" s="78"/>
      <c r="BI7" s="78"/>
      <c r="BJ7" s="79"/>
      <c r="BK7" s="28" t="s">
        <v>5</v>
      </c>
      <c r="BL7" s="87" t="s">
        <v>4</v>
      </c>
      <c r="BM7" s="79"/>
      <c r="BN7" s="88" t="s">
        <v>3</v>
      </c>
      <c r="BO7" s="82"/>
      <c r="BP7" s="27" t="s">
        <v>151</v>
      </c>
      <c r="BQ7" s="87" t="s">
        <v>154</v>
      </c>
      <c r="BR7" s="78"/>
      <c r="BS7" s="78"/>
      <c r="BT7" s="78"/>
      <c r="BU7" s="78"/>
      <c r="BV7" s="79"/>
      <c r="BW7" s="72" t="s">
        <v>151</v>
      </c>
      <c r="BX7" s="72"/>
      <c r="BY7" s="72"/>
      <c r="BZ7" s="92" t="s">
        <v>152</v>
      </c>
      <c r="CA7" s="92"/>
      <c r="CB7" s="72" t="s">
        <v>155</v>
      </c>
      <c r="CC7" s="72"/>
      <c r="CD7" s="72"/>
      <c r="CE7" s="72"/>
      <c r="CF7" s="72"/>
      <c r="CG7" s="72"/>
      <c r="CH7" s="72"/>
      <c r="CI7" s="72"/>
      <c r="CJ7" s="73" t="s">
        <v>145</v>
      </c>
      <c r="CK7" s="81"/>
      <c r="CL7" s="82"/>
      <c r="CM7" s="73" t="s">
        <v>156</v>
      </c>
      <c r="CN7" s="81"/>
      <c r="CO7" s="81"/>
      <c r="CP7" s="81"/>
    </row>
    <row r="8" spans="1:109" ht="18" customHeight="1" x14ac:dyDescent="0.15">
      <c r="A8" s="9"/>
      <c r="B8" s="32" t="s">
        <v>157</v>
      </c>
      <c r="C8" s="27" t="s">
        <v>175</v>
      </c>
      <c r="D8" s="27" t="s">
        <v>158</v>
      </c>
      <c r="E8" s="72" t="s">
        <v>159</v>
      </c>
      <c r="F8" s="80"/>
      <c r="G8" s="80"/>
      <c r="H8" s="80"/>
      <c r="I8" s="80"/>
      <c r="J8" s="80"/>
      <c r="K8" s="80"/>
      <c r="L8" s="28"/>
      <c r="M8" s="27" t="s">
        <v>21</v>
      </c>
      <c r="N8" s="27" t="s">
        <v>85</v>
      </c>
      <c r="O8" s="27" t="s">
        <v>84</v>
      </c>
      <c r="P8" s="27" t="s">
        <v>21</v>
      </c>
      <c r="Q8" s="28"/>
      <c r="R8" s="30" t="s">
        <v>21</v>
      </c>
      <c r="S8" s="27" t="s">
        <v>160</v>
      </c>
      <c r="T8" s="28"/>
      <c r="U8" s="27" t="s">
        <v>21</v>
      </c>
      <c r="V8" s="27" t="s">
        <v>160</v>
      </c>
      <c r="W8" s="27"/>
      <c r="X8" s="27" t="s">
        <v>21</v>
      </c>
      <c r="Y8" s="27" t="s">
        <v>160</v>
      </c>
      <c r="Z8" s="27" t="s">
        <v>31</v>
      </c>
      <c r="AA8" s="72" t="s">
        <v>160</v>
      </c>
      <c r="AB8" s="80"/>
      <c r="AC8" s="80"/>
      <c r="AD8" s="27" t="s">
        <v>32</v>
      </c>
      <c r="AE8" s="27" t="s">
        <v>33</v>
      </c>
      <c r="AF8" s="72" t="s">
        <v>21</v>
      </c>
      <c r="AG8" s="80"/>
      <c r="AH8" s="72" t="s">
        <v>161</v>
      </c>
      <c r="AI8" s="80"/>
      <c r="AJ8" s="80"/>
      <c r="AK8" s="80"/>
      <c r="AL8" s="72" t="s">
        <v>160</v>
      </c>
      <c r="AM8" s="80"/>
      <c r="AN8" s="72" t="s">
        <v>176</v>
      </c>
      <c r="AO8" s="80"/>
      <c r="AP8" s="27" t="s">
        <v>175</v>
      </c>
      <c r="AQ8" s="27" t="s">
        <v>34</v>
      </c>
      <c r="AR8" s="73" t="s">
        <v>162</v>
      </c>
      <c r="AS8" s="78"/>
      <c r="AT8" s="78"/>
      <c r="AU8" s="79"/>
      <c r="AV8" s="27" t="s">
        <v>35</v>
      </c>
      <c r="AW8" s="30" t="s">
        <v>2</v>
      </c>
      <c r="AX8" s="30" t="s">
        <v>1</v>
      </c>
      <c r="AY8" s="72" t="s">
        <v>181</v>
      </c>
      <c r="AZ8" s="80"/>
      <c r="BA8" s="72" t="s">
        <v>18</v>
      </c>
      <c r="BB8" s="80"/>
      <c r="BC8" s="73" t="s">
        <v>19</v>
      </c>
      <c r="BD8" s="81"/>
      <c r="BE8" s="81"/>
      <c r="BF8" s="82"/>
      <c r="BG8" s="27" t="s">
        <v>20</v>
      </c>
      <c r="BH8" s="72" t="s">
        <v>19</v>
      </c>
      <c r="BI8" s="80"/>
      <c r="BJ8" s="80"/>
      <c r="BK8" s="28"/>
      <c r="BL8" s="30"/>
      <c r="BM8" s="27" t="s">
        <v>21</v>
      </c>
      <c r="BN8" s="27" t="s">
        <v>158</v>
      </c>
      <c r="BO8" s="27" t="s">
        <v>21</v>
      </c>
      <c r="BP8" s="27" t="s">
        <v>160</v>
      </c>
      <c r="BQ8" s="28"/>
      <c r="BR8" s="28"/>
      <c r="BS8" s="73" t="s">
        <v>21</v>
      </c>
      <c r="BT8" s="81"/>
      <c r="BU8" s="81"/>
      <c r="BV8" s="82"/>
      <c r="BW8" s="72" t="s">
        <v>163</v>
      </c>
      <c r="BX8" s="72"/>
      <c r="BY8" s="27" t="s">
        <v>39</v>
      </c>
      <c r="BZ8" s="27"/>
      <c r="CA8" s="33" t="s">
        <v>18</v>
      </c>
      <c r="CB8" s="28"/>
      <c r="CC8" s="27" t="s">
        <v>21</v>
      </c>
      <c r="CD8" s="28"/>
      <c r="CE8" s="27" t="s">
        <v>21</v>
      </c>
      <c r="CF8" s="28"/>
      <c r="CG8" s="27" t="s">
        <v>21</v>
      </c>
      <c r="CH8" s="28"/>
      <c r="CI8" s="27" t="s">
        <v>21</v>
      </c>
      <c r="CJ8" s="72" t="s">
        <v>22</v>
      </c>
      <c r="CK8" s="72"/>
      <c r="CL8" s="72"/>
      <c r="CM8" s="72" t="s">
        <v>160</v>
      </c>
      <c r="CN8" s="72"/>
      <c r="CO8" s="72"/>
      <c r="CP8" s="73"/>
    </row>
    <row r="9" spans="1:109" ht="7.5" customHeight="1" x14ac:dyDescent="0.15">
      <c r="A9" s="9"/>
      <c r="C9" s="10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</row>
    <row r="10" spans="1:109" ht="13.5" customHeight="1" x14ac:dyDescent="0.15">
      <c r="A10" s="9"/>
      <c r="B10" s="26" t="s">
        <v>185</v>
      </c>
      <c r="C10" s="61">
        <v>426.71</v>
      </c>
      <c r="D10" s="62">
        <v>826723</v>
      </c>
      <c r="E10" s="63">
        <v>2763270</v>
      </c>
      <c r="F10" s="48">
        <v>164686</v>
      </c>
      <c r="G10" s="48">
        <v>162397</v>
      </c>
      <c r="H10" s="48">
        <v>712</v>
      </c>
      <c r="I10" s="48">
        <v>40306</v>
      </c>
      <c r="J10" s="48">
        <v>10983</v>
      </c>
      <c r="K10" s="48">
        <v>29323</v>
      </c>
      <c r="L10" s="49" t="s">
        <v>178</v>
      </c>
      <c r="M10" s="49" t="s">
        <v>178</v>
      </c>
      <c r="N10" s="49" t="s">
        <v>178</v>
      </c>
      <c r="O10" s="49" t="s">
        <v>178</v>
      </c>
      <c r="P10" s="49" t="s">
        <v>178</v>
      </c>
      <c r="Q10" s="49">
        <v>5803</v>
      </c>
      <c r="R10" s="49">
        <v>194861</v>
      </c>
      <c r="S10" s="49">
        <v>4468332.49</v>
      </c>
      <c r="T10" s="49">
        <v>48712</v>
      </c>
      <c r="U10" s="49">
        <v>213943</v>
      </c>
      <c r="V10" s="49">
        <v>5555825</v>
      </c>
      <c r="W10" s="49">
        <v>223</v>
      </c>
      <c r="X10" s="49">
        <v>10899</v>
      </c>
      <c r="Y10" s="49">
        <v>533119.01</v>
      </c>
      <c r="Z10" s="49">
        <v>165</v>
      </c>
      <c r="AA10" s="49">
        <v>3198216</v>
      </c>
      <c r="AB10" s="49">
        <v>2104227</v>
      </c>
      <c r="AC10" s="49">
        <v>11856885.408</v>
      </c>
      <c r="AD10" s="49">
        <v>78006</v>
      </c>
      <c r="AE10" s="49">
        <v>212172.34899999999</v>
      </c>
      <c r="AF10" s="49">
        <v>31154</v>
      </c>
      <c r="AG10" s="49">
        <v>42528</v>
      </c>
      <c r="AH10" s="49">
        <v>23215.722000000002</v>
      </c>
      <c r="AI10" s="49">
        <v>31984.2</v>
      </c>
      <c r="AJ10" s="49">
        <v>34133.243999999999</v>
      </c>
      <c r="AK10" s="49">
        <v>34827.383000000002</v>
      </c>
      <c r="AL10" s="49">
        <v>4791689</v>
      </c>
      <c r="AM10" s="49">
        <v>2259200</v>
      </c>
      <c r="AN10" s="49">
        <v>8117</v>
      </c>
      <c r="AO10" s="49">
        <v>4811</v>
      </c>
      <c r="AP10" s="57">
        <v>40.799999999999997</v>
      </c>
      <c r="AQ10" s="49">
        <v>643174</v>
      </c>
      <c r="AR10" s="49">
        <v>165722.147</v>
      </c>
      <c r="AS10" s="49">
        <v>43315.542000000001</v>
      </c>
      <c r="AT10" s="49">
        <v>341834</v>
      </c>
      <c r="AU10" s="49">
        <v>476015</v>
      </c>
      <c r="AV10" s="49">
        <v>884558</v>
      </c>
      <c r="AW10" s="49" t="s">
        <v>178</v>
      </c>
      <c r="AX10" s="49" t="s">
        <v>178</v>
      </c>
      <c r="AY10" s="49" t="s">
        <v>178</v>
      </c>
      <c r="AZ10" s="49">
        <v>329117</v>
      </c>
      <c r="BA10" s="49">
        <v>10800.9</v>
      </c>
      <c r="BB10" s="49">
        <v>7846.2</v>
      </c>
      <c r="BC10" s="49">
        <v>244124</v>
      </c>
      <c r="BD10" s="49">
        <v>70065</v>
      </c>
      <c r="BE10" s="49">
        <v>12775</v>
      </c>
      <c r="BF10" s="49">
        <v>10235</v>
      </c>
      <c r="BG10" s="57">
        <v>28.7</v>
      </c>
      <c r="BH10" s="49">
        <v>380816</v>
      </c>
      <c r="BI10" s="49">
        <v>298502</v>
      </c>
      <c r="BJ10" s="49">
        <v>250770</v>
      </c>
      <c r="BK10" s="49">
        <v>332</v>
      </c>
      <c r="BL10" s="49">
        <v>211</v>
      </c>
      <c r="BM10" s="49">
        <v>18586</v>
      </c>
      <c r="BN10" s="49">
        <v>13717</v>
      </c>
      <c r="BO10" s="49">
        <v>24262</v>
      </c>
      <c r="BP10" s="49">
        <v>20416.723000000002</v>
      </c>
      <c r="BQ10" s="49">
        <v>122</v>
      </c>
      <c r="BR10" s="49">
        <f>1674+939</f>
        <v>2613</v>
      </c>
      <c r="BS10" s="49">
        <v>1474</v>
      </c>
      <c r="BT10" s="57">
        <v>1229</v>
      </c>
      <c r="BU10" s="49">
        <v>183</v>
      </c>
      <c r="BV10" s="57">
        <v>81</v>
      </c>
      <c r="BW10" s="49">
        <v>992975</v>
      </c>
      <c r="BX10" s="49">
        <v>739326</v>
      </c>
      <c r="BY10" s="49">
        <v>433300</v>
      </c>
      <c r="BZ10" s="49">
        <v>1000</v>
      </c>
      <c r="CA10" s="57">
        <v>519.55999999999995</v>
      </c>
      <c r="CB10" s="49">
        <v>328</v>
      </c>
      <c r="CC10" s="49">
        <v>78559</v>
      </c>
      <c r="CD10" s="49">
        <v>293</v>
      </c>
      <c r="CE10" s="49">
        <v>287247</v>
      </c>
      <c r="CF10" s="49">
        <v>137</v>
      </c>
      <c r="CG10" s="49">
        <v>115769</v>
      </c>
      <c r="CH10" s="49">
        <v>81</v>
      </c>
      <c r="CI10" s="49">
        <v>86458</v>
      </c>
      <c r="CJ10" s="49">
        <v>31758</v>
      </c>
      <c r="CK10" s="49">
        <v>8690</v>
      </c>
      <c r="CL10" s="49">
        <v>1393</v>
      </c>
      <c r="CM10" s="49">
        <v>951362</v>
      </c>
      <c r="CN10" s="49">
        <v>494097</v>
      </c>
      <c r="CO10" s="49">
        <v>962793</v>
      </c>
      <c r="CP10" s="49">
        <v>478886</v>
      </c>
    </row>
    <row r="11" spans="1:109" ht="13.5" customHeight="1" x14ac:dyDescent="0.15">
      <c r="A11" s="9"/>
      <c r="B11" s="23" t="s">
        <v>43</v>
      </c>
      <c r="C11" s="61">
        <v>426.72</v>
      </c>
      <c r="D11" s="62">
        <v>925282</v>
      </c>
      <c r="E11" s="63">
        <v>2773674</v>
      </c>
      <c r="F11" s="48">
        <v>157616</v>
      </c>
      <c r="G11" s="48">
        <v>156070</v>
      </c>
      <c r="H11" s="48">
        <v>1043</v>
      </c>
      <c r="I11" s="48">
        <v>37977</v>
      </c>
      <c r="J11" s="48">
        <v>11683</v>
      </c>
      <c r="K11" s="48">
        <v>26294</v>
      </c>
      <c r="L11" s="49" t="s">
        <v>178</v>
      </c>
      <c r="M11" s="49" t="s">
        <v>178</v>
      </c>
      <c r="N11" s="49">
        <v>8117</v>
      </c>
      <c r="O11" s="49" t="s">
        <v>178</v>
      </c>
      <c r="P11" s="49" t="s">
        <v>178</v>
      </c>
      <c r="Q11" s="49">
        <v>5750</v>
      </c>
      <c r="R11" s="49">
        <v>195212</v>
      </c>
      <c r="S11" s="49">
        <v>5467834.9400000004</v>
      </c>
      <c r="T11" s="49" t="s">
        <v>178</v>
      </c>
      <c r="U11" s="49" t="s">
        <v>178</v>
      </c>
      <c r="V11" s="49" t="s">
        <v>178</v>
      </c>
      <c r="W11" s="49">
        <v>224</v>
      </c>
      <c r="X11" s="49">
        <v>11027</v>
      </c>
      <c r="Y11" s="49">
        <v>585449.76</v>
      </c>
      <c r="Z11" s="49">
        <v>172</v>
      </c>
      <c r="AA11" s="49">
        <v>3386686</v>
      </c>
      <c r="AB11" s="49">
        <v>2239610</v>
      </c>
      <c r="AC11" s="49">
        <v>13378910.148</v>
      </c>
      <c r="AD11" s="49">
        <v>75784</v>
      </c>
      <c r="AE11" s="49">
        <v>223239.15</v>
      </c>
      <c r="AF11" s="49">
        <v>32950</v>
      </c>
      <c r="AG11" s="49">
        <v>46266</v>
      </c>
      <c r="AH11" s="49">
        <v>29527.919000000002</v>
      </c>
      <c r="AI11" s="49">
        <v>29815.906999999999</v>
      </c>
      <c r="AJ11" s="49">
        <v>33229.561999999998</v>
      </c>
      <c r="AK11" s="49">
        <v>34626.252999999997</v>
      </c>
      <c r="AL11" s="49">
        <v>6338792</v>
      </c>
      <c r="AM11" s="49">
        <v>2684291</v>
      </c>
      <c r="AN11" s="49">
        <v>8178</v>
      </c>
      <c r="AO11" s="49">
        <v>5004</v>
      </c>
      <c r="AP11" s="57">
        <v>42.101120000000002</v>
      </c>
      <c r="AQ11" s="49">
        <v>684549</v>
      </c>
      <c r="AR11" s="49">
        <v>167151.14499999999</v>
      </c>
      <c r="AS11" s="49">
        <v>46156.56</v>
      </c>
      <c r="AT11" s="49">
        <v>355762</v>
      </c>
      <c r="AU11" s="49">
        <v>490284</v>
      </c>
      <c r="AV11" s="49">
        <v>898236</v>
      </c>
      <c r="AW11" s="49" t="s">
        <v>178</v>
      </c>
      <c r="AX11" s="49" t="s">
        <v>178</v>
      </c>
      <c r="AY11" s="49" t="s">
        <v>178</v>
      </c>
      <c r="AZ11" s="49">
        <v>319721</v>
      </c>
      <c r="BA11" s="49">
        <v>11362.3</v>
      </c>
      <c r="BB11" s="49">
        <v>8862</v>
      </c>
      <c r="BC11" s="49">
        <v>259343</v>
      </c>
      <c r="BD11" s="49">
        <v>74654</v>
      </c>
      <c r="BE11" s="49">
        <v>13777</v>
      </c>
      <c r="BF11" s="49">
        <v>13567</v>
      </c>
      <c r="BG11" s="57">
        <v>28.8</v>
      </c>
      <c r="BH11" s="49">
        <v>392156</v>
      </c>
      <c r="BI11" s="49">
        <v>312836</v>
      </c>
      <c r="BJ11" s="49">
        <v>265018</v>
      </c>
      <c r="BK11" s="49">
        <v>348</v>
      </c>
      <c r="BL11" s="49">
        <v>220</v>
      </c>
      <c r="BM11" s="49">
        <v>19466</v>
      </c>
      <c r="BN11" s="49">
        <v>14277</v>
      </c>
      <c r="BO11" s="49">
        <v>25149</v>
      </c>
      <c r="BP11" s="49">
        <v>21154.544999999998</v>
      </c>
      <c r="BQ11" s="49">
        <v>123</v>
      </c>
      <c r="BR11" s="49">
        <f>1741+1005</f>
        <v>2746</v>
      </c>
      <c r="BS11" s="49">
        <v>1549</v>
      </c>
      <c r="BT11" s="57">
        <v>1365</v>
      </c>
      <c r="BU11" s="49">
        <v>182</v>
      </c>
      <c r="BV11" s="57">
        <v>78</v>
      </c>
      <c r="BW11" s="49">
        <v>994560</v>
      </c>
      <c r="BX11" s="49">
        <v>772433</v>
      </c>
      <c r="BY11" s="49">
        <v>396670</v>
      </c>
      <c r="BZ11" s="49">
        <v>1020</v>
      </c>
      <c r="CA11" s="57">
        <v>529.65</v>
      </c>
      <c r="CB11" s="49">
        <v>334</v>
      </c>
      <c r="CC11" s="49">
        <v>73294</v>
      </c>
      <c r="CD11" s="49">
        <v>304</v>
      </c>
      <c r="CE11" s="49">
        <v>291661</v>
      </c>
      <c r="CF11" s="49">
        <v>142</v>
      </c>
      <c r="CG11" s="49">
        <v>120292</v>
      </c>
      <c r="CH11" s="49">
        <v>86</v>
      </c>
      <c r="CI11" s="49">
        <v>92556</v>
      </c>
      <c r="CJ11" s="49">
        <v>33456</v>
      </c>
      <c r="CK11" s="49">
        <v>8863</v>
      </c>
      <c r="CL11" s="49">
        <v>1249</v>
      </c>
      <c r="CM11" s="49">
        <v>1116539</v>
      </c>
      <c r="CN11" s="49">
        <v>557800</v>
      </c>
      <c r="CO11" s="49">
        <v>1118967</v>
      </c>
      <c r="CP11" s="49">
        <v>542898</v>
      </c>
    </row>
    <row r="12" spans="1:109" ht="13.5" customHeight="1" x14ac:dyDescent="0.15">
      <c r="A12" s="9"/>
      <c r="B12" s="23" t="s">
        <v>44</v>
      </c>
      <c r="C12" s="61">
        <v>429.08</v>
      </c>
      <c r="D12" s="62">
        <v>942356</v>
      </c>
      <c r="E12" s="63">
        <v>2806375</v>
      </c>
      <c r="F12" s="48">
        <v>158942</v>
      </c>
      <c r="G12" s="48">
        <v>149921</v>
      </c>
      <c r="H12" s="48">
        <v>10032</v>
      </c>
      <c r="I12" s="48">
        <v>37493</v>
      </c>
      <c r="J12" s="48">
        <v>12023</v>
      </c>
      <c r="K12" s="48">
        <v>25470</v>
      </c>
      <c r="L12" s="49">
        <v>112350</v>
      </c>
      <c r="M12" s="49">
        <v>1034801</v>
      </c>
      <c r="N12" s="49" t="s">
        <v>178</v>
      </c>
      <c r="O12" s="49" t="s">
        <v>178</v>
      </c>
      <c r="P12" s="49" t="s">
        <v>178</v>
      </c>
      <c r="Q12" s="49">
        <v>6107</v>
      </c>
      <c r="R12" s="49">
        <v>202752</v>
      </c>
      <c r="S12" s="49">
        <v>5892661.25</v>
      </c>
      <c r="T12" s="49" t="s">
        <v>178</v>
      </c>
      <c r="U12" s="49" t="s">
        <v>178</v>
      </c>
      <c r="V12" s="49" t="s">
        <v>178</v>
      </c>
      <c r="W12" s="49">
        <v>246</v>
      </c>
      <c r="X12" s="49">
        <v>11477</v>
      </c>
      <c r="Y12" s="49">
        <v>648308.74</v>
      </c>
      <c r="Z12" s="49">
        <v>175</v>
      </c>
      <c r="AA12" s="49">
        <v>3702312</v>
      </c>
      <c r="AB12" s="49">
        <v>2447778</v>
      </c>
      <c r="AC12" s="49">
        <v>13282714.422</v>
      </c>
      <c r="AD12" s="49">
        <v>71460</v>
      </c>
      <c r="AE12" s="49">
        <v>220429.557</v>
      </c>
      <c r="AF12" s="49">
        <v>25232</v>
      </c>
      <c r="AG12" s="49">
        <v>39692</v>
      </c>
      <c r="AH12" s="49">
        <v>30104.879000000001</v>
      </c>
      <c r="AI12" s="49">
        <v>27769.710999999999</v>
      </c>
      <c r="AJ12" s="49">
        <v>31456.895</v>
      </c>
      <c r="AK12" s="49">
        <v>32341.243999999999</v>
      </c>
      <c r="AL12" s="49">
        <v>7084002</v>
      </c>
      <c r="AM12" s="49">
        <v>2595895</v>
      </c>
      <c r="AN12" s="49">
        <v>8282</v>
      </c>
      <c r="AO12" s="49">
        <v>5306</v>
      </c>
      <c r="AP12" s="57">
        <v>43.259749999999997</v>
      </c>
      <c r="AQ12" s="49">
        <v>724400</v>
      </c>
      <c r="AR12" s="49">
        <v>166361.16399999999</v>
      </c>
      <c r="AS12" s="49">
        <v>46050.233999999997</v>
      </c>
      <c r="AT12" s="49">
        <v>383264</v>
      </c>
      <c r="AU12" s="49">
        <v>502723</v>
      </c>
      <c r="AV12" s="49">
        <v>907724</v>
      </c>
      <c r="AW12" s="49" t="s">
        <v>178</v>
      </c>
      <c r="AX12" s="49" t="s">
        <v>178</v>
      </c>
      <c r="AY12" s="49" t="s">
        <v>178</v>
      </c>
      <c r="AZ12" s="49">
        <v>326967</v>
      </c>
      <c r="BA12" s="49">
        <v>12296.5</v>
      </c>
      <c r="BB12" s="49">
        <v>10302.299999999999</v>
      </c>
      <c r="BC12" s="49">
        <v>272197</v>
      </c>
      <c r="BD12" s="49">
        <v>76578</v>
      </c>
      <c r="BE12" s="49">
        <v>13431</v>
      </c>
      <c r="BF12" s="49">
        <v>15964</v>
      </c>
      <c r="BG12" s="57">
        <v>28.1</v>
      </c>
      <c r="BH12" s="49">
        <v>418736</v>
      </c>
      <c r="BI12" s="49">
        <v>335823</v>
      </c>
      <c r="BJ12" s="49">
        <v>278293</v>
      </c>
      <c r="BK12" s="49">
        <v>344</v>
      </c>
      <c r="BL12" s="49">
        <v>224</v>
      </c>
      <c r="BM12" s="49">
        <v>19932</v>
      </c>
      <c r="BN12" s="49">
        <v>15346</v>
      </c>
      <c r="BO12" s="49">
        <v>26375</v>
      </c>
      <c r="BP12" s="49">
        <v>22718.164000000001</v>
      </c>
      <c r="BQ12" s="49">
        <v>126</v>
      </c>
      <c r="BR12" s="49">
        <f>1746+1026</f>
        <v>2772</v>
      </c>
      <c r="BS12" s="49">
        <v>1597</v>
      </c>
      <c r="BT12" s="57">
        <v>1511</v>
      </c>
      <c r="BU12" s="49">
        <v>175</v>
      </c>
      <c r="BV12" s="57">
        <v>85</v>
      </c>
      <c r="BW12" s="49">
        <v>1004827</v>
      </c>
      <c r="BX12" s="49">
        <v>811820</v>
      </c>
      <c r="BY12" s="49">
        <v>369265</v>
      </c>
      <c r="BZ12" s="53">
        <v>1059</v>
      </c>
      <c r="CA12" s="57">
        <v>548.99</v>
      </c>
      <c r="CB12" s="49">
        <v>335</v>
      </c>
      <c r="CC12" s="49">
        <v>69098</v>
      </c>
      <c r="CD12" s="53">
        <v>312</v>
      </c>
      <c r="CE12" s="53">
        <v>291299</v>
      </c>
      <c r="CF12" s="53">
        <v>151</v>
      </c>
      <c r="CG12" s="49">
        <v>126596</v>
      </c>
      <c r="CH12" s="53">
        <v>86</v>
      </c>
      <c r="CI12" s="53">
        <v>97646</v>
      </c>
      <c r="CJ12" s="53">
        <v>37707</v>
      </c>
      <c r="CK12" s="53">
        <v>9782</v>
      </c>
      <c r="CL12" s="53">
        <v>1322</v>
      </c>
      <c r="CM12" s="53">
        <v>1241664</v>
      </c>
      <c r="CN12" s="53">
        <v>598949</v>
      </c>
      <c r="CO12" s="53">
        <v>1254187</v>
      </c>
      <c r="CP12" s="53">
        <v>588182</v>
      </c>
    </row>
    <row r="13" spans="1:109" ht="13.5" customHeight="1" x14ac:dyDescent="0.15">
      <c r="A13" s="9"/>
      <c r="B13" s="24" t="s">
        <v>45</v>
      </c>
      <c r="C13" s="61">
        <v>429.88</v>
      </c>
      <c r="D13" s="62">
        <v>963863</v>
      </c>
      <c r="E13" s="63">
        <v>2848155</v>
      </c>
      <c r="F13" s="48">
        <v>162855</v>
      </c>
      <c r="G13" s="48">
        <v>145411</v>
      </c>
      <c r="H13" s="48">
        <v>18417</v>
      </c>
      <c r="I13" s="48">
        <v>36381</v>
      </c>
      <c r="J13" s="48">
        <v>12042</v>
      </c>
      <c r="K13" s="48">
        <v>24339</v>
      </c>
      <c r="L13" s="49" t="s">
        <v>178</v>
      </c>
      <c r="M13" s="49" t="s">
        <v>178</v>
      </c>
      <c r="N13" s="49" t="s">
        <v>178</v>
      </c>
      <c r="O13" s="49" t="s">
        <v>178</v>
      </c>
      <c r="P13" s="49" t="s">
        <v>178</v>
      </c>
      <c r="Q13" s="49">
        <v>5795</v>
      </c>
      <c r="R13" s="49">
        <v>198898</v>
      </c>
      <c r="S13" s="49">
        <v>5995533.3099999996</v>
      </c>
      <c r="T13" s="49">
        <v>51917</v>
      </c>
      <c r="U13" s="49">
        <v>234240</v>
      </c>
      <c r="V13" s="49">
        <v>7637920</v>
      </c>
      <c r="W13" s="49">
        <v>254</v>
      </c>
      <c r="X13" s="49">
        <v>12270</v>
      </c>
      <c r="Y13" s="49">
        <v>680410.7</v>
      </c>
      <c r="Z13" s="49">
        <v>186</v>
      </c>
      <c r="AA13" s="49">
        <v>3956645</v>
      </c>
      <c r="AB13" s="49">
        <v>2761362</v>
      </c>
      <c r="AC13" s="49">
        <v>13874679.264</v>
      </c>
      <c r="AD13" s="49">
        <v>67487</v>
      </c>
      <c r="AE13" s="49">
        <v>215756.489</v>
      </c>
      <c r="AF13" s="49">
        <v>29608</v>
      </c>
      <c r="AG13" s="49">
        <v>44755</v>
      </c>
      <c r="AH13" s="49">
        <v>28933.841</v>
      </c>
      <c r="AI13" s="49">
        <v>26375.501</v>
      </c>
      <c r="AJ13" s="49">
        <v>28338.079000000002</v>
      </c>
      <c r="AK13" s="49">
        <v>31176.839</v>
      </c>
      <c r="AL13" s="49">
        <v>7248646</v>
      </c>
      <c r="AM13" s="49">
        <v>2694705</v>
      </c>
      <c r="AN13" s="49">
        <v>8340</v>
      </c>
      <c r="AO13" s="49">
        <v>5484</v>
      </c>
      <c r="AP13" s="57">
        <v>44.312159000000001</v>
      </c>
      <c r="AQ13" s="49">
        <v>767904</v>
      </c>
      <c r="AR13" s="49">
        <v>163647.72200000001</v>
      </c>
      <c r="AS13" s="49">
        <v>46612.65</v>
      </c>
      <c r="AT13" s="49">
        <v>338178</v>
      </c>
      <c r="AU13" s="49">
        <v>514034</v>
      </c>
      <c r="AV13" s="49">
        <v>923234</v>
      </c>
      <c r="AW13" s="49" t="s">
        <v>178</v>
      </c>
      <c r="AX13" s="49" t="s">
        <v>178</v>
      </c>
      <c r="AY13" s="49">
        <v>417699</v>
      </c>
      <c r="AZ13" s="49">
        <v>332786</v>
      </c>
      <c r="BA13" s="49">
        <v>13491.4</v>
      </c>
      <c r="BB13" s="49">
        <v>11863</v>
      </c>
      <c r="BC13" s="49">
        <v>277009</v>
      </c>
      <c r="BD13" s="49">
        <v>78091</v>
      </c>
      <c r="BE13" s="49">
        <v>14887</v>
      </c>
      <c r="BF13" s="49">
        <v>16657</v>
      </c>
      <c r="BG13" s="57">
        <v>28.2</v>
      </c>
      <c r="BH13" s="49">
        <v>434611</v>
      </c>
      <c r="BI13" s="49">
        <v>349850</v>
      </c>
      <c r="BJ13" s="49">
        <v>285770</v>
      </c>
      <c r="BK13" s="49">
        <v>350</v>
      </c>
      <c r="BL13" s="49">
        <v>227</v>
      </c>
      <c r="BM13" s="49">
        <v>20367</v>
      </c>
      <c r="BN13" s="49">
        <v>16201</v>
      </c>
      <c r="BO13" s="49">
        <v>27352</v>
      </c>
      <c r="BP13" s="49">
        <v>26602.118999999999</v>
      </c>
      <c r="BQ13" s="49">
        <v>131</v>
      </c>
      <c r="BR13" s="49">
        <f>1774+1067</f>
        <v>2841</v>
      </c>
      <c r="BS13" s="49">
        <v>1683</v>
      </c>
      <c r="BT13" s="57">
        <v>1560</v>
      </c>
      <c r="BU13" s="49">
        <v>178</v>
      </c>
      <c r="BV13" s="57">
        <v>103</v>
      </c>
      <c r="BW13" s="49">
        <v>1009037</v>
      </c>
      <c r="BX13" s="49">
        <v>872736</v>
      </c>
      <c r="BY13" s="49">
        <v>339513</v>
      </c>
      <c r="BZ13" s="49">
        <v>1093</v>
      </c>
      <c r="CA13" s="57">
        <v>570.16999999999996</v>
      </c>
      <c r="CB13" s="49">
        <v>336</v>
      </c>
      <c r="CC13" s="49">
        <v>66720</v>
      </c>
      <c r="CD13" s="49">
        <v>321</v>
      </c>
      <c r="CE13" s="49">
        <v>287647</v>
      </c>
      <c r="CF13" s="49">
        <v>157</v>
      </c>
      <c r="CG13" s="49">
        <v>135059</v>
      </c>
      <c r="CH13" s="49">
        <v>86</v>
      </c>
      <c r="CI13" s="49">
        <v>100003</v>
      </c>
      <c r="CJ13" s="49">
        <v>42287</v>
      </c>
      <c r="CK13" s="49">
        <v>9964</v>
      </c>
      <c r="CL13" s="49">
        <v>1268</v>
      </c>
      <c r="CM13" s="49">
        <v>1346654</v>
      </c>
      <c r="CN13" s="49">
        <v>644031</v>
      </c>
      <c r="CO13" s="49">
        <v>1352049</v>
      </c>
      <c r="CP13" s="49">
        <v>635290</v>
      </c>
    </row>
    <row r="14" spans="1:109" ht="13.5" customHeight="1" x14ac:dyDescent="0.15">
      <c r="A14" s="9"/>
      <c r="B14" s="24" t="s">
        <v>46</v>
      </c>
      <c r="C14" s="61">
        <v>429.89</v>
      </c>
      <c r="D14" s="62">
        <v>986872</v>
      </c>
      <c r="E14" s="63">
        <v>2893421</v>
      </c>
      <c r="F14" s="48">
        <v>162049</v>
      </c>
      <c r="G14" s="48">
        <v>139659</v>
      </c>
      <c r="H14" s="48">
        <v>22891</v>
      </c>
      <c r="I14" s="48">
        <v>37179</v>
      </c>
      <c r="J14" s="48">
        <v>12915</v>
      </c>
      <c r="K14" s="48">
        <v>24264</v>
      </c>
      <c r="L14" s="49" t="s">
        <v>178</v>
      </c>
      <c r="M14" s="49" t="s">
        <v>178</v>
      </c>
      <c r="N14" s="49" t="s">
        <v>178</v>
      </c>
      <c r="O14" s="49" t="s">
        <v>178</v>
      </c>
      <c r="P14" s="49" t="s">
        <v>178</v>
      </c>
      <c r="Q14" s="49">
        <v>6250</v>
      </c>
      <c r="R14" s="49">
        <v>199852</v>
      </c>
      <c r="S14" s="49">
        <v>5746195.9100000001</v>
      </c>
      <c r="T14" s="49" t="s">
        <v>178</v>
      </c>
      <c r="U14" s="49" t="s">
        <v>178</v>
      </c>
      <c r="V14" s="49" t="s">
        <v>178</v>
      </c>
      <c r="W14" s="49">
        <v>256</v>
      </c>
      <c r="X14" s="49">
        <v>11501</v>
      </c>
      <c r="Y14" s="49">
        <v>713999.26</v>
      </c>
      <c r="Z14" s="49">
        <v>197</v>
      </c>
      <c r="AA14" s="49">
        <v>4257074</v>
      </c>
      <c r="AB14" s="49">
        <v>3070424</v>
      </c>
      <c r="AC14" s="49">
        <v>14163143.392999999</v>
      </c>
      <c r="AD14" s="49">
        <v>65651</v>
      </c>
      <c r="AE14" s="49">
        <v>213809.53599999999</v>
      </c>
      <c r="AF14" s="49">
        <v>25014</v>
      </c>
      <c r="AG14" s="49">
        <v>39639</v>
      </c>
      <c r="AH14" s="49">
        <v>28920.465</v>
      </c>
      <c r="AI14" s="49">
        <v>25215.797999999999</v>
      </c>
      <c r="AJ14" s="49">
        <v>26704.952000000001</v>
      </c>
      <c r="AK14" s="49">
        <v>29264.401000000002</v>
      </c>
      <c r="AL14" s="49">
        <v>7321676</v>
      </c>
      <c r="AM14" s="49">
        <v>2374165</v>
      </c>
      <c r="AN14" s="49">
        <v>8407</v>
      </c>
      <c r="AO14" s="49">
        <v>5642</v>
      </c>
      <c r="AP14" s="57">
        <v>45.247566999999997</v>
      </c>
      <c r="AQ14" s="49">
        <v>815173</v>
      </c>
      <c r="AR14" s="49">
        <v>165499.84700000001</v>
      </c>
      <c r="AS14" s="49">
        <v>49152.785999999993</v>
      </c>
      <c r="AT14" s="49">
        <v>342749</v>
      </c>
      <c r="AU14" s="49">
        <v>528478</v>
      </c>
      <c r="AV14" s="49">
        <v>931648</v>
      </c>
      <c r="AW14" s="49">
        <v>963520</v>
      </c>
      <c r="AX14" s="49" t="s">
        <v>178</v>
      </c>
      <c r="AY14" s="49">
        <v>478047</v>
      </c>
      <c r="AZ14" s="49">
        <v>343779</v>
      </c>
      <c r="BA14" s="49">
        <v>14863</v>
      </c>
      <c r="BB14" s="49">
        <v>13549.5</v>
      </c>
      <c r="BC14" s="49">
        <v>288263</v>
      </c>
      <c r="BD14" s="49">
        <v>79027</v>
      </c>
      <c r="BE14" s="49">
        <v>13673</v>
      </c>
      <c r="BF14" s="49">
        <v>18009</v>
      </c>
      <c r="BG14" s="57">
        <v>27.4</v>
      </c>
      <c r="BH14" s="49">
        <v>470605</v>
      </c>
      <c r="BI14" s="49">
        <v>372711</v>
      </c>
      <c r="BJ14" s="49">
        <v>296585</v>
      </c>
      <c r="BK14" s="49">
        <v>363</v>
      </c>
      <c r="BL14" s="49">
        <v>228</v>
      </c>
      <c r="BM14" s="49">
        <v>20447</v>
      </c>
      <c r="BN14" s="49">
        <v>16732</v>
      </c>
      <c r="BO14" s="49">
        <v>28249</v>
      </c>
      <c r="BP14" s="49">
        <v>29059.819</v>
      </c>
      <c r="BQ14" s="49">
        <v>134</v>
      </c>
      <c r="BR14" s="49">
        <f>1806+1107</f>
        <v>2913</v>
      </c>
      <c r="BS14" s="49">
        <v>1830</v>
      </c>
      <c r="BT14" s="57">
        <v>1706</v>
      </c>
      <c r="BU14" s="49">
        <v>195</v>
      </c>
      <c r="BV14" s="57">
        <v>99</v>
      </c>
      <c r="BW14" s="49">
        <v>1004783</v>
      </c>
      <c r="BX14" s="49">
        <v>918720</v>
      </c>
      <c r="BY14" s="49">
        <v>306840</v>
      </c>
      <c r="BZ14" s="49">
        <v>1210</v>
      </c>
      <c r="CA14" s="57">
        <v>652.14</v>
      </c>
      <c r="CB14" s="49">
        <v>336</v>
      </c>
      <c r="CC14" s="49">
        <v>65196</v>
      </c>
      <c r="CD14" s="49">
        <v>325</v>
      </c>
      <c r="CE14" s="49">
        <v>280678</v>
      </c>
      <c r="CF14" s="49">
        <v>159</v>
      </c>
      <c r="CG14" s="49">
        <v>139454</v>
      </c>
      <c r="CH14" s="49">
        <v>92</v>
      </c>
      <c r="CI14" s="49">
        <v>104721</v>
      </c>
      <c r="CJ14" s="49">
        <v>44681</v>
      </c>
      <c r="CK14" s="49">
        <v>10663</v>
      </c>
      <c r="CL14" s="49">
        <v>1182</v>
      </c>
      <c r="CM14" s="49">
        <v>1515919</v>
      </c>
      <c r="CN14" s="49">
        <v>692211</v>
      </c>
      <c r="CO14" s="49">
        <v>1510509</v>
      </c>
      <c r="CP14" s="49">
        <v>685066</v>
      </c>
    </row>
    <row r="15" spans="1:109" ht="13.5" customHeight="1" x14ac:dyDescent="0.15">
      <c r="A15" s="9"/>
      <c r="B15" s="24" t="s">
        <v>47</v>
      </c>
      <c r="C15" s="61">
        <v>430.42</v>
      </c>
      <c r="D15" s="62">
        <v>1012006</v>
      </c>
      <c r="E15" s="63">
        <v>2943234</v>
      </c>
      <c r="F15" s="48">
        <v>163354</v>
      </c>
      <c r="G15" s="48">
        <v>138057</v>
      </c>
      <c r="H15" s="48">
        <v>25882</v>
      </c>
      <c r="I15" s="48">
        <v>36466</v>
      </c>
      <c r="J15" s="48">
        <v>13033</v>
      </c>
      <c r="K15" s="48">
        <v>23433</v>
      </c>
      <c r="L15" s="49" t="s">
        <v>178</v>
      </c>
      <c r="M15" s="49" t="s">
        <v>178</v>
      </c>
      <c r="N15" s="49" t="s">
        <v>178</v>
      </c>
      <c r="O15" s="49" t="s">
        <v>178</v>
      </c>
      <c r="P15" s="49" t="s">
        <v>178</v>
      </c>
      <c r="Q15" s="49">
        <v>5889</v>
      </c>
      <c r="R15" s="49">
        <v>198693</v>
      </c>
      <c r="S15" s="49">
        <v>5984584.46</v>
      </c>
      <c r="T15" s="49" t="s">
        <v>178</v>
      </c>
      <c r="U15" s="49" t="s">
        <v>178</v>
      </c>
      <c r="V15" s="49" t="s">
        <v>178</v>
      </c>
      <c r="W15" s="49">
        <v>262</v>
      </c>
      <c r="X15" s="49">
        <v>12341</v>
      </c>
      <c r="Y15" s="49">
        <v>759831.11</v>
      </c>
      <c r="Z15" s="49">
        <v>200</v>
      </c>
      <c r="AA15" s="49">
        <v>4575610</v>
      </c>
      <c r="AB15" s="49">
        <v>3413249</v>
      </c>
      <c r="AC15" s="49">
        <v>14647501.123</v>
      </c>
      <c r="AD15" s="49">
        <v>65936</v>
      </c>
      <c r="AE15" s="49">
        <v>223683.891</v>
      </c>
      <c r="AF15" s="49">
        <v>22764</v>
      </c>
      <c r="AG15" s="49">
        <v>34843</v>
      </c>
      <c r="AH15" s="49">
        <v>31036.293000000001</v>
      </c>
      <c r="AI15" s="49">
        <v>26422.307000000001</v>
      </c>
      <c r="AJ15" s="49">
        <v>28146.667000000001</v>
      </c>
      <c r="AK15" s="49">
        <v>31977.728999999999</v>
      </c>
      <c r="AL15" s="49">
        <v>8193883</v>
      </c>
      <c r="AM15" s="49">
        <v>2516475</v>
      </c>
      <c r="AN15" s="49">
        <v>8460</v>
      </c>
      <c r="AO15" s="49">
        <v>5828</v>
      </c>
      <c r="AP15" s="57">
        <v>46.483795000000001</v>
      </c>
      <c r="AQ15" s="49">
        <v>861802</v>
      </c>
      <c r="AR15" s="49">
        <v>165945.55300000001</v>
      </c>
      <c r="AS15" s="49">
        <v>52092.758000000002</v>
      </c>
      <c r="AT15" s="49">
        <v>354296</v>
      </c>
      <c r="AU15" s="49">
        <v>534302</v>
      </c>
      <c r="AV15" s="49">
        <v>940343</v>
      </c>
      <c r="AW15" s="49" t="s">
        <v>178</v>
      </c>
      <c r="AX15" s="49" t="s">
        <v>178</v>
      </c>
      <c r="AY15" s="49">
        <v>510064</v>
      </c>
      <c r="AZ15" s="49">
        <v>357092</v>
      </c>
      <c r="BA15" s="49">
        <v>16360.2</v>
      </c>
      <c r="BB15" s="49">
        <v>15459.6</v>
      </c>
      <c r="BC15" s="49">
        <v>299066</v>
      </c>
      <c r="BD15" s="49">
        <v>82679</v>
      </c>
      <c r="BE15" s="49">
        <v>15180</v>
      </c>
      <c r="BF15" s="49">
        <v>20170</v>
      </c>
      <c r="BG15" s="57">
        <v>27.6</v>
      </c>
      <c r="BH15" s="49">
        <v>471712</v>
      </c>
      <c r="BI15" s="49">
        <v>388044</v>
      </c>
      <c r="BJ15" s="49">
        <v>311315</v>
      </c>
      <c r="BK15" s="49">
        <v>365</v>
      </c>
      <c r="BL15" s="49">
        <v>228</v>
      </c>
      <c r="BM15" s="49">
        <v>20452</v>
      </c>
      <c r="BN15" s="49">
        <v>16823</v>
      </c>
      <c r="BO15" s="49">
        <v>28385</v>
      </c>
      <c r="BP15" s="49">
        <v>30786.517</v>
      </c>
      <c r="BQ15" s="49">
        <v>136</v>
      </c>
      <c r="BR15" s="49">
        <f>1790+1145</f>
        <v>2935</v>
      </c>
      <c r="BS15" s="49">
        <v>1917</v>
      </c>
      <c r="BT15" s="57">
        <v>1841</v>
      </c>
      <c r="BU15" s="49">
        <v>198</v>
      </c>
      <c r="BV15" s="57">
        <v>104</v>
      </c>
      <c r="BW15" s="49">
        <v>1055025</v>
      </c>
      <c r="BX15" s="49">
        <v>990655</v>
      </c>
      <c r="BY15" s="49">
        <v>280447</v>
      </c>
      <c r="BZ15" s="49">
        <v>1241</v>
      </c>
      <c r="CA15" s="57">
        <v>673.35</v>
      </c>
      <c r="CB15" s="49">
        <v>335</v>
      </c>
      <c r="CC15" s="49">
        <v>63459</v>
      </c>
      <c r="CD15" s="49">
        <v>330</v>
      </c>
      <c r="CE15" s="49">
        <v>272273</v>
      </c>
      <c r="CF15" s="49">
        <v>163</v>
      </c>
      <c r="CG15" s="49">
        <v>142857</v>
      </c>
      <c r="CH15" s="49">
        <v>94</v>
      </c>
      <c r="CI15" s="49">
        <v>110965</v>
      </c>
      <c r="CJ15" s="49">
        <v>42724</v>
      </c>
      <c r="CK15" s="49">
        <v>11286</v>
      </c>
      <c r="CL15" s="49">
        <v>1172</v>
      </c>
      <c r="CM15" s="49">
        <v>1539263</v>
      </c>
      <c r="CN15" s="49">
        <v>697050</v>
      </c>
      <c r="CO15" s="49">
        <v>1554149</v>
      </c>
      <c r="CP15" s="49">
        <v>692668</v>
      </c>
      <c r="DC15" s="60"/>
      <c r="DD15" s="60"/>
      <c r="DE15" s="60"/>
    </row>
    <row r="16" spans="1:109" ht="13.5" customHeight="1" x14ac:dyDescent="0.15">
      <c r="A16" s="9"/>
      <c r="B16" s="24" t="s">
        <v>48</v>
      </c>
      <c r="C16" s="61">
        <v>430.75</v>
      </c>
      <c r="D16" s="62">
        <v>1027090</v>
      </c>
      <c r="E16" s="63">
        <v>2992926</v>
      </c>
      <c r="F16" s="48">
        <v>165318</v>
      </c>
      <c r="G16" s="48">
        <v>138923</v>
      </c>
      <c r="H16" s="48">
        <v>26633</v>
      </c>
      <c r="I16" s="48">
        <v>36063</v>
      </c>
      <c r="J16" s="48">
        <v>13225</v>
      </c>
      <c r="K16" s="48">
        <v>22838</v>
      </c>
      <c r="L16" s="49" t="s">
        <v>178</v>
      </c>
      <c r="M16" s="49" t="s">
        <v>178</v>
      </c>
      <c r="N16" s="49">
        <v>6751</v>
      </c>
      <c r="O16" s="49" t="s">
        <v>178</v>
      </c>
      <c r="P16" s="49" t="s">
        <v>178</v>
      </c>
      <c r="Q16" s="49">
        <v>6217</v>
      </c>
      <c r="R16" s="49">
        <v>199534</v>
      </c>
      <c r="S16" s="49">
        <v>6073354.6500000004</v>
      </c>
      <c r="T16" s="49">
        <v>34227</v>
      </c>
      <c r="U16" s="49">
        <v>192209</v>
      </c>
      <c r="V16" s="49">
        <v>8022693</v>
      </c>
      <c r="W16" s="49">
        <v>259</v>
      </c>
      <c r="X16" s="49">
        <v>24113</v>
      </c>
      <c r="Y16" s="49">
        <v>820347.23</v>
      </c>
      <c r="Z16" s="49">
        <v>203</v>
      </c>
      <c r="AA16" s="49">
        <v>5040180</v>
      </c>
      <c r="AB16" s="49">
        <v>3939861</v>
      </c>
      <c r="AC16" s="49">
        <v>14752543.659</v>
      </c>
      <c r="AD16" s="49">
        <v>65161</v>
      </c>
      <c r="AE16" s="49">
        <v>226984.67</v>
      </c>
      <c r="AF16" s="49">
        <v>26476</v>
      </c>
      <c r="AG16" s="49">
        <v>37844</v>
      </c>
      <c r="AH16" s="49">
        <v>33135.514000000003</v>
      </c>
      <c r="AI16" s="49">
        <v>25612.205999999998</v>
      </c>
      <c r="AJ16" s="49">
        <v>26599.502</v>
      </c>
      <c r="AK16" s="49">
        <v>30604.365000000002</v>
      </c>
      <c r="AL16" s="49">
        <v>8565495</v>
      </c>
      <c r="AM16" s="49">
        <v>2412879</v>
      </c>
      <c r="AN16" s="49">
        <v>8514</v>
      </c>
      <c r="AO16" s="49">
        <v>5992</v>
      </c>
      <c r="AP16" s="57">
        <v>47.469234999999998</v>
      </c>
      <c r="AQ16" s="49">
        <v>912665</v>
      </c>
      <c r="AR16" s="49">
        <v>160780.16399999999</v>
      </c>
      <c r="AS16" s="49">
        <v>70013.434999999998</v>
      </c>
      <c r="AT16" s="49">
        <v>358458</v>
      </c>
      <c r="AU16" s="49">
        <v>545238</v>
      </c>
      <c r="AV16" s="49">
        <v>950526</v>
      </c>
      <c r="AW16" s="49" t="s">
        <v>178</v>
      </c>
      <c r="AX16" s="49" t="s">
        <v>178</v>
      </c>
      <c r="AY16" s="49">
        <v>529587</v>
      </c>
      <c r="AZ16" s="49">
        <v>362108</v>
      </c>
      <c r="BA16" s="49">
        <v>17768.599999999999</v>
      </c>
      <c r="BB16" s="49">
        <v>17257.5</v>
      </c>
      <c r="BC16" s="49">
        <v>313180</v>
      </c>
      <c r="BD16" s="49">
        <v>82756</v>
      </c>
      <c r="BE16" s="49">
        <v>18424</v>
      </c>
      <c r="BF16" s="49">
        <v>20663</v>
      </c>
      <c r="BG16" s="57">
        <v>26.4</v>
      </c>
      <c r="BH16" s="49">
        <v>530822</v>
      </c>
      <c r="BI16" s="49">
        <v>423040</v>
      </c>
      <c r="BJ16" s="49">
        <v>333301</v>
      </c>
      <c r="BK16" s="49">
        <v>371</v>
      </c>
      <c r="BL16" s="49">
        <v>228</v>
      </c>
      <c r="BM16" s="49">
        <v>20412</v>
      </c>
      <c r="BN16" s="49">
        <v>16536</v>
      </c>
      <c r="BO16" s="49">
        <v>27578</v>
      </c>
      <c r="BP16" s="49">
        <v>31793.362000000001</v>
      </c>
      <c r="BQ16" s="49">
        <v>135</v>
      </c>
      <c r="BR16" s="49">
        <f>1805+1193</f>
        <v>2998</v>
      </c>
      <c r="BS16" s="49">
        <v>2002</v>
      </c>
      <c r="BT16" s="57">
        <v>1843</v>
      </c>
      <c r="BU16" s="49">
        <v>198</v>
      </c>
      <c r="BV16" s="57">
        <v>108</v>
      </c>
      <c r="BW16" s="49">
        <v>1094140</v>
      </c>
      <c r="BX16" s="49">
        <v>1035701</v>
      </c>
      <c r="BY16" s="49">
        <v>257645</v>
      </c>
      <c r="BZ16" s="49">
        <v>1331</v>
      </c>
      <c r="CA16" s="57">
        <v>706.72</v>
      </c>
      <c r="CB16" s="49">
        <v>333</v>
      </c>
      <c r="CC16" s="49">
        <v>61990</v>
      </c>
      <c r="CD16" s="49">
        <v>332</v>
      </c>
      <c r="CE16" s="49">
        <v>262288</v>
      </c>
      <c r="CF16" s="49">
        <v>166</v>
      </c>
      <c r="CG16" s="49">
        <v>146780</v>
      </c>
      <c r="CH16" s="49">
        <v>95</v>
      </c>
      <c r="CI16" s="49">
        <v>119801</v>
      </c>
      <c r="CJ16" s="49">
        <v>39911</v>
      </c>
      <c r="CK16" s="49">
        <v>12360</v>
      </c>
      <c r="CL16" s="49">
        <v>1126</v>
      </c>
      <c r="CM16" s="49">
        <v>1617954</v>
      </c>
      <c r="CN16" s="49">
        <v>756092</v>
      </c>
      <c r="CO16" s="49">
        <v>1680127</v>
      </c>
      <c r="CP16" s="49">
        <v>749432</v>
      </c>
      <c r="DC16" s="60"/>
      <c r="DD16" s="60"/>
      <c r="DE16" s="60"/>
    </row>
    <row r="17" spans="1:109" x14ac:dyDescent="0.15">
      <c r="A17" s="9"/>
      <c r="B17" s="24" t="s">
        <v>49</v>
      </c>
      <c r="C17" s="61">
        <v>430.8</v>
      </c>
      <c r="D17" s="62">
        <v>1056830</v>
      </c>
      <c r="E17" s="63">
        <v>3049782</v>
      </c>
      <c r="F17" s="48">
        <v>175943</v>
      </c>
      <c r="G17" s="48">
        <v>139712</v>
      </c>
      <c r="H17" s="48">
        <v>36740</v>
      </c>
      <c r="I17" s="48">
        <v>34461</v>
      </c>
      <c r="J17" s="48">
        <v>13596</v>
      </c>
      <c r="K17" s="48">
        <v>20865</v>
      </c>
      <c r="L17" s="49">
        <v>117945</v>
      </c>
      <c r="M17" s="49">
        <v>1135200</v>
      </c>
      <c r="N17" s="49" t="s">
        <v>178</v>
      </c>
      <c r="O17" s="49" t="s">
        <v>178</v>
      </c>
      <c r="P17" s="49" t="s">
        <v>178</v>
      </c>
      <c r="Q17" s="49">
        <v>6325</v>
      </c>
      <c r="R17" s="49">
        <v>199006</v>
      </c>
      <c r="S17" s="49">
        <v>5174833.8499999996</v>
      </c>
      <c r="T17" s="49" t="s">
        <v>178</v>
      </c>
      <c r="U17" s="49" t="s">
        <v>178</v>
      </c>
      <c r="V17" s="49" t="s">
        <v>178</v>
      </c>
      <c r="W17" s="49">
        <v>266</v>
      </c>
      <c r="X17" s="49">
        <v>24365</v>
      </c>
      <c r="Y17" s="49">
        <v>909272.41</v>
      </c>
      <c r="Z17" s="49">
        <v>212</v>
      </c>
      <c r="AA17" s="49">
        <v>5597687</v>
      </c>
      <c r="AB17" s="49">
        <v>4526528</v>
      </c>
      <c r="AC17" s="49">
        <v>15385268.700999999</v>
      </c>
      <c r="AD17" s="49">
        <v>63372</v>
      </c>
      <c r="AE17" s="49">
        <v>217473.66899999999</v>
      </c>
      <c r="AF17" s="49">
        <v>20693</v>
      </c>
      <c r="AG17" s="49">
        <v>30974</v>
      </c>
      <c r="AH17" s="49">
        <v>27988.723000000002</v>
      </c>
      <c r="AI17" s="49">
        <v>26245.992999999999</v>
      </c>
      <c r="AJ17" s="49">
        <v>25851.344000000001</v>
      </c>
      <c r="AK17" s="49">
        <v>30210.216</v>
      </c>
      <c r="AL17" s="49">
        <v>6739327</v>
      </c>
      <c r="AM17" s="49">
        <v>1796938</v>
      </c>
      <c r="AN17" s="49">
        <v>8560</v>
      </c>
      <c r="AO17" s="49">
        <v>6112</v>
      </c>
      <c r="AP17" s="57">
        <v>48.307524000000001</v>
      </c>
      <c r="AQ17" s="49">
        <v>967245</v>
      </c>
      <c r="AR17" s="49">
        <v>163845.38</v>
      </c>
      <c r="AS17" s="49">
        <v>72409.959000000003</v>
      </c>
      <c r="AT17" s="49">
        <v>374573</v>
      </c>
      <c r="AU17" s="49">
        <v>561544</v>
      </c>
      <c r="AV17" s="49">
        <v>957222</v>
      </c>
      <c r="AW17" s="49" t="s">
        <v>178</v>
      </c>
      <c r="AX17" s="49" t="s">
        <v>178</v>
      </c>
      <c r="AY17" s="49">
        <v>552207.00300000003</v>
      </c>
      <c r="AZ17" s="49">
        <v>370107</v>
      </c>
      <c r="BA17" s="49">
        <v>19396.7</v>
      </c>
      <c r="BB17" s="49">
        <v>19010.8</v>
      </c>
      <c r="BC17" s="49">
        <v>309753</v>
      </c>
      <c r="BD17" s="49">
        <v>79406</v>
      </c>
      <c r="BE17" s="49">
        <v>16981</v>
      </c>
      <c r="BF17" s="49">
        <v>19296</v>
      </c>
      <c r="BG17" s="57">
        <v>25.6</v>
      </c>
      <c r="BH17" s="49">
        <v>541777</v>
      </c>
      <c r="BI17" s="49">
        <v>411970</v>
      </c>
      <c r="BJ17" s="49">
        <v>320370</v>
      </c>
      <c r="BK17" s="49">
        <v>377</v>
      </c>
      <c r="BL17" s="49">
        <v>228</v>
      </c>
      <c r="BM17" s="49">
        <v>20293</v>
      </c>
      <c r="BN17" s="49">
        <v>15868</v>
      </c>
      <c r="BO17" s="49">
        <v>25907</v>
      </c>
      <c r="BP17" s="49">
        <v>32786.447</v>
      </c>
      <c r="BQ17" s="49">
        <v>139</v>
      </c>
      <c r="BR17" s="49">
        <f>1824+1255</f>
        <v>3079</v>
      </c>
      <c r="BS17" s="49">
        <v>2053</v>
      </c>
      <c r="BT17" s="57">
        <v>1912</v>
      </c>
      <c r="BU17" s="49">
        <v>190</v>
      </c>
      <c r="BV17" s="57">
        <v>110</v>
      </c>
      <c r="BW17" s="49">
        <v>1193384</v>
      </c>
      <c r="BX17" s="49">
        <v>1136466</v>
      </c>
      <c r="BY17" s="49">
        <v>229874</v>
      </c>
      <c r="BZ17" s="49">
        <v>1404</v>
      </c>
      <c r="CA17" s="57">
        <v>732.85</v>
      </c>
      <c r="CB17" s="49">
        <v>332</v>
      </c>
      <c r="CC17" s="49">
        <v>61140</v>
      </c>
      <c r="CD17" s="49">
        <v>332</v>
      </c>
      <c r="CE17" s="49">
        <v>251390</v>
      </c>
      <c r="CF17" s="49">
        <v>171</v>
      </c>
      <c r="CG17" s="49">
        <v>148635</v>
      </c>
      <c r="CH17" s="49">
        <v>97</v>
      </c>
      <c r="CI17" s="49">
        <v>125548</v>
      </c>
      <c r="CJ17" s="49">
        <v>40033</v>
      </c>
      <c r="CK17" s="49">
        <v>13065</v>
      </c>
      <c r="CL17" s="49">
        <v>1048</v>
      </c>
      <c r="CM17" s="49">
        <v>1780986</v>
      </c>
      <c r="CN17" s="49">
        <v>820252</v>
      </c>
      <c r="CO17" s="49">
        <v>1820312</v>
      </c>
      <c r="CP17" s="49">
        <v>813010</v>
      </c>
      <c r="DC17" s="60"/>
      <c r="DD17" s="60"/>
      <c r="DE17" s="60"/>
    </row>
    <row r="18" spans="1:109" ht="13.5" customHeight="1" x14ac:dyDescent="0.15">
      <c r="A18" s="9"/>
      <c r="B18" s="24" t="s">
        <v>50</v>
      </c>
      <c r="C18" s="61">
        <v>431.57</v>
      </c>
      <c r="D18" s="62">
        <v>1088661</v>
      </c>
      <c r="E18" s="63">
        <v>3110273</v>
      </c>
      <c r="F18" s="48">
        <v>181661</v>
      </c>
      <c r="G18" s="48">
        <v>145034</v>
      </c>
      <c r="H18" s="48">
        <v>36805</v>
      </c>
      <c r="I18" s="48">
        <v>34773</v>
      </c>
      <c r="J18" s="48">
        <v>13802</v>
      </c>
      <c r="K18" s="48">
        <v>20971</v>
      </c>
      <c r="L18" s="49" t="s">
        <v>178</v>
      </c>
      <c r="M18" s="49" t="s">
        <v>178</v>
      </c>
      <c r="N18" s="49" t="s">
        <v>178</v>
      </c>
      <c r="O18" s="49" t="s">
        <v>178</v>
      </c>
      <c r="P18" s="49" t="s">
        <v>178</v>
      </c>
      <c r="Q18" s="49">
        <v>5961</v>
      </c>
      <c r="R18" s="49">
        <v>193704</v>
      </c>
      <c r="S18" s="49">
        <v>4997426.75</v>
      </c>
      <c r="T18" s="49" t="s">
        <v>178</v>
      </c>
      <c r="U18" s="49" t="s">
        <v>178</v>
      </c>
      <c r="V18" s="49" t="s">
        <v>178</v>
      </c>
      <c r="W18" s="49">
        <v>270</v>
      </c>
      <c r="X18" s="49">
        <v>24902</v>
      </c>
      <c r="Y18" s="49">
        <v>989523.36</v>
      </c>
      <c r="Z18" s="49">
        <v>211</v>
      </c>
      <c r="AA18" s="49">
        <v>6449783</v>
      </c>
      <c r="AB18" s="49">
        <v>5358464</v>
      </c>
      <c r="AC18" s="49">
        <v>17266046.743999999</v>
      </c>
      <c r="AD18" s="49">
        <v>62454</v>
      </c>
      <c r="AE18" s="49">
        <v>215862.424</v>
      </c>
      <c r="AF18" s="49">
        <v>23490</v>
      </c>
      <c r="AG18" s="49">
        <v>34677</v>
      </c>
      <c r="AH18" s="49">
        <v>25640.17</v>
      </c>
      <c r="AI18" s="49">
        <v>28705.48</v>
      </c>
      <c r="AJ18" s="49">
        <v>24836.455000000002</v>
      </c>
      <c r="AK18" s="49">
        <v>29419.512999999999</v>
      </c>
      <c r="AL18" s="49">
        <v>6097048</v>
      </c>
      <c r="AM18" s="49">
        <v>1987122</v>
      </c>
      <c r="AN18" s="49">
        <v>8622</v>
      </c>
      <c r="AO18" s="49">
        <v>6276</v>
      </c>
      <c r="AP18" s="57">
        <v>49.810766999999998</v>
      </c>
      <c r="AQ18" s="49">
        <v>1035158</v>
      </c>
      <c r="AR18" s="49">
        <v>168808.299</v>
      </c>
      <c r="AS18" s="49">
        <v>81086.476999999999</v>
      </c>
      <c r="AT18" s="49">
        <v>382360</v>
      </c>
      <c r="AU18" s="49">
        <v>575889</v>
      </c>
      <c r="AV18" s="49">
        <v>706612</v>
      </c>
      <c r="AW18" s="49" t="s">
        <v>178</v>
      </c>
      <c r="AX18" s="49" t="s">
        <v>178</v>
      </c>
      <c r="AY18" s="49">
        <v>574145.11099999992</v>
      </c>
      <c r="AZ18" s="49">
        <v>381448</v>
      </c>
      <c r="BA18" s="49">
        <v>21024.6</v>
      </c>
      <c r="BB18" s="49">
        <v>20733.2</v>
      </c>
      <c r="BC18" s="49">
        <v>319997</v>
      </c>
      <c r="BD18" s="49">
        <v>80144</v>
      </c>
      <c r="BE18" s="49">
        <v>17707</v>
      </c>
      <c r="BF18" s="49">
        <v>17055</v>
      </c>
      <c r="BG18" s="57">
        <v>25</v>
      </c>
      <c r="BH18" s="49">
        <v>536731</v>
      </c>
      <c r="BI18" s="49">
        <v>430961</v>
      </c>
      <c r="BJ18" s="49">
        <v>333718</v>
      </c>
      <c r="BK18" s="49">
        <v>393</v>
      </c>
      <c r="BL18" s="49">
        <v>228</v>
      </c>
      <c r="BM18" s="49">
        <v>20228</v>
      </c>
      <c r="BN18" s="49">
        <v>15316</v>
      </c>
      <c r="BO18" s="49">
        <v>24378</v>
      </c>
      <c r="BP18" s="49">
        <v>31026.989000000001</v>
      </c>
      <c r="BQ18" s="49">
        <v>144</v>
      </c>
      <c r="BR18" s="49">
        <f>1840+1289</f>
        <v>3129</v>
      </c>
      <c r="BS18" s="49">
        <v>2234</v>
      </c>
      <c r="BT18" s="57">
        <v>497.1</v>
      </c>
      <c r="BU18" s="49">
        <v>188</v>
      </c>
      <c r="BV18" s="57">
        <v>88.7</v>
      </c>
      <c r="BW18" s="49">
        <v>1306822</v>
      </c>
      <c r="BX18" s="49">
        <v>1207199</v>
      </c>
      <c r="BY18" s="49">
        <v>200600</v>
      </c>
      <c r="BZ18" s="49">
        <v>1500</v>
      </c>
      <c r="CA18" s="57">
        <v>825.32</v>
      </c>
      <c r="CB18" s="49">
        <v>333</v>
      </c>
      <c r="CC18" s="49">
        <v>62353</v>
      </c>
      <c r="CD18" s="49">
        <v>333</v>
      </c>
      <c r="CE18" s="49">
        <v>242680</v>
      </c>
      <c r="CF18" s="49">
        <v>170</v>
      </c>
      <c r="CG18" s="49">
        <v>147129</v>
      </c>
      <c r="CH18" s="49">
        <v>99</v>
      </c>
      <c r="CI18" s="49">
        <v>129840</v>
      </c>
      <c r="CJ18" s="49">
        <v>40261</v>
      </c>
      <c r="CK18" s="49">
        <v>13426</v>
      </c>
      <c r="CL18" s="49">
        <v>1030</v>
      </c>
      <c r="CM18" s="49">
        <v>1880723</v>
      </c>
      <c r="CN18" s="49">
        <v>887515</v>
      </c>
      <c r="CO18" s="49">
        <v>1914421</v>
      </c>
      <c r="CP18" s="49">
        <v>873594</v>
      </c>
      <c r="DC18" s="60"/>
      <c r="DD18" s="60"/>
      <c r="DE18" s="60"/>
    </row>
    <row r="19" spans="1:109" ht="13.5" customHeight="1" x14ac:dyDescent="0.15">
      <c r="A19" s="9"/>
      <c r="B19" s="24" t="s">
        <v>51</v>
      </c>
      <c r="C19" s="61">
        <v>431.57</v>
      </c>
      <c r="D19" s="62">
        <v>1114970</v>
      </c>
      <c r="E19" s="63">
        <v>3151087</v>
      </c>
      <c r="F19" s="48">
        <v>174968</v>
      </c>
      <c r="G19" s="48">
        <v>153560</v>
      </c>
      <c r="H19" s="48">
        <v>21590</v>
      </c>
      <c r="I19" s="48">
        <v>35321</v>
      </c>
      <c r="J19" s="48">
        <v>14754</v>
      </c>
      <c r="K19" s="48">
        <v>20567</v>
      </c>
      <c r="L19" s="49" t="s">
        <v>178</v>
      </c>
      <c r="M19" s="49" t="s">
        <v>178</v>
      </c>
      <c r="N19" s="49" t="s">
        <v>178</v>
      </c>
      <c r="O19" s="49" t="s">
        <v>178</v>
      </c>
      <c r="P19" s="49" t="s">
        <v>178</v>
      </c>
      <c r="Q19" s="49">
        <v>6335</v>
      </c>
      <c r="R19" s="49">
        <v>192312</v>
      </c>
      <c r="S19" s="49">
        <v>5249567.38</v>
      </c>
      <c r="T19" s="49">
        <v>34566</v>
      </c>
      <c r="U19" s="49">
        <v>219239</v>
      </c>
      <c r="V19" s="49">
        <v>9483601.5</v>
      </c>
      <c r="W19" s="49">
        <v>269</v>
      </c>
      <c r="X19" s="49">
        <v>24941</v>
      </c>
      <c r="Y19" s="49">
        <v>1045109.11</v>
      </c>
      <c r="Z19" s="49">
        <v>209</v>
      </c>
      <c r="AA19" s="49">
        <v>7101075</v>
      </c>
      <c r="AB19" s="49">
        <v>6370459</v>
      </c>
      <c r="AC19" s="49">
        <v>17642961.120000001</v>
      </c>
      <c r="AD19" s="49">
        <v>63245</v>
      </c>
      <c r="AE19" s="49">
        <v>222389.052</v>
      </c>
      <c r="AF19" s="49">
        <v>31026</v>
      </c>
      <c r="AG19" s="49">
        <v>43986</v>
      </c>
      <c r="AH19" s="49">
        <v>25678.692999999999</v>
      </c>
      <c r="AI19" s="49">
        <v>34793.201999999997</v>
      </c>
      <c r="AJ19" s="49">
        <v>25409.272000000001</v>
      </c>
      <c r="AK19" s="49">
        <v>28750.663</v>
      </c>
      <c r="AL19" s="49">
        <v>5927289</v>
      </c>
      <c r="AM19" s="49">
        <v>2388396</v>
      </c>
      <c r="AN19" s="49">
        <v>8647</v>
      </c>
      <c r="AO19" s="49">
        <v>6368</v>
      </c>
      <c r="AP19" s="57">
        <v>50.241973999999999</v>
      </c>
      <c r="AQ19" s="49">
        <v>1101913</v>
      </c>
      <c r="AR19" s="49">
        <v>172690.37400000001</v>
      </c>
      <c r="AS19" s="49">
        <v>86975.457999999984</v>
      </c>
      <c r="AT19" s="49">
        <v>395801</v>
      </c>
      <c r="AU19" s="49">
        <v>591940</v>
      </c>
      <c r="AV19" s="49">
        <v>710782</v>
      </c>
      <c r="AW19" s="49">
        <v>1096660</v>
      </c>
      <c r="AX19" s="49" t="s">
        <v>178</v>
      </c>
      <c r="AY19" s="49">
        <v>621651.47400000005</v>
      </c>
      <c r="AZ19" s="49">
        <v>387781.59</v>
      </c>
      <c r="BA19" s="49">
        <v>22416.9</v>
      </c>
      <c r="BB19" s="49">
        <v>22136.2</v>
      </c>
      <c r="BC19" s="49">
        <v>336426</v>
      </c>
      <c r="BD19" s="49">
        <v>80059</v>
      </c>
      <c r="BE19" s="49">
        <v>18177</v>
      </c>
      <c r="BF19" s="49">
        <v>17740</v>
      </c>
      <c r="BG19" s="57">
        <v>23.8</v>
      </c>
      <c r="BH19" s="49">
        <v>557599</v>
      </c>
      <c r="BI19" s="49">
        <v>436081</v>
      </c>
      <c r="BJ19" s="49">
        <v>342770</v>
      </c>
      <c r="BK19" s="49">
        <v>398</v>
      </c>
      <c r="BL19" s="49">
        <v>228</v>
      </c>
      <c r="BM19" s="49">
        <v>20265</v>
      </c>
      <c r="BN19" s="49">
        <v>14951</v>
      </c>
      <c r="BO19" s="49">
        <v>23146</v>
      </c>
      <c r="BP19" s="49">
        <v>30558.276000000002</v>
      </c>
      <c r="BQ19" s="49">
        <v>148</v>
      </c>
      <c r="BR19" s="49">
        <f>1862+1329</f>
        <v>3191</v>
      </c>
      <c r="BS19" s="49">
        <v>2334</v>
      </c>
      <c r="BT19" s="57">
        <v>521.6</v>
      </c>
      <c r="BU19" s="49">
        <v>183</v>
      </c>
      <c r="BV19" s="57">
        <v>90.5</v>
      </c>
      <c r="BW19" s="49">
        <v>1353603</v>
      </c>
      <c r="BX19" s="49">
        <v>1302701</v>
      </c>
      <c r="BY19" s="49">
        <v>176868</v>
      </c>
      <c r="BZ19" s="49">
        <v>1592</v>
      </c>
      <c r="CA19" s="57">
        <v>897.89</v>
      </c>
      <c r="CB19" s="49">
        <v>333</v>
      </c>
      <c r="CC19" s="49">
        <v>64215</v>
      </c>
      <c r="CD19" s="49">
        <v>337</v>
      </c>
      <c r="CE19" s="49">
        <v>235489</v>
      </c>
      <c r="CF19" s="49">
        <v>172</v>
      </c>
      <c r="CG19" s="49">
        <v>140926</v>
      </c>
      <c r="CH19" s="49">
        <v>99</v>
      </c>
      <c r="CI19" s="49">
        <v>134169</v>
      </c>
      <c r="CJ19" s="49">
        <v>41849</v>
      </c>
      <c r="CK19" s="49">
        <v>14385</v>
      </c>
      <c r="CL19" s="49">
        <v>1014</v>
      </c>
      <c r="CM19" s="49">
        <v>2225791</v>
      </c>
      <c r="CN19" s="49">
        <v>931875</v>
      </c>
      <c r="CO19" s="49">
        <v>2262198</v>
      </c>
      <c r="CP19" s="49">
        <v>924049</v>
      </c>
      <c r="DC19" s="60"/>
      <c r="DD19" s="60"/>
      <c r="DE19" s="60"/>
    </row>
    <row r="20" spans="1:109" ht="13.5" customHeight="1" x14ac:dyDescent="0.15">
      <c r="A20" s="9"/>
      <c r="B20" s="24" t="s">
        <v>52</v>
      </c>
      <c r="C20" s="61">
        <v>431.57</v>
      </c>
      <c r="D20" s="62">
        <v>1144535</v>
      </c>
      <c r="E20" s="63">
        <v>3190703</v>
      </c>
      <c r="F20" s="48">
        <v>177756</v>
      </c>
      <c r="G20" s="48">
        <v>157841</v>
      </c>
      <c r="H20" s="48">
        <v>20559</v>
      </c>
      <c r="I20" s="48">
        <v>32774</v>
      </c>
      <c r="J20" s="48">
        <v>14596</v>
      </c>
      <c r="K20" s="48">
        <v>18178</v>
      </c>
      <c r="L20" s="49" t="s">
        <v>178</v>
      </c>
      <c r="M20" s="49" t="s">
        <v>178</v>
      </c>
      <c r="N20" s="49" t="s">
        <v>178</v>
      </c>
      <c r="O20" s="49" t="s">
        <v>178</v>
      </c>
      <c r="P20" s="49" t="s">
        <v>178</v>
      </c>
      <c r="Q20" s="49">
        <v>6008</v>
      </c>
      <c r="R20" s="49">
        <v>191465</v>
      </c>
      <c r="S20" s="49">
        <v>5690354.29</v>
      </c>
      <c r="T20" s="49" t="s">
        <v>178</v>
      </c>
      <c r="U20" s="49" t="s">
        <v>178</v>
      </c>
      <c r="V20" s="49" t="s">
        <v>178</v>
      </c>
      <c r="W20" s="49">
        <v>279</v>
      </c>
      <c r="X20" s="49">
        <v>26599</v>
      </c>
      <c r="Y20" s="49">
        <v>1150899.22</v>
      </c>
      <c r="Z20" s="49">
        <v>243</v>
      </c>
      <c r="AA20" s="49">
        <v>8755816</v>
      </c>
      <c r="AB20" s="49">
        <v>7747406</v>
      </c>
      <c r="AC20" s="49">
        <v>18579693.601131</v>
      </c>
      <c r="AD20" s="49">
        <v>62016</v>
      </c>
      <c r="AE20" s="49">
        <v>230026.91099999999</v>
      </c>
      <c r="AF20" s="49">
        <v>74593</v>
      </c>
      <c r="AG20" s="49">
        <v>96746</v>
      </c>
      <c r="AH20" s="49">
        <v>26447.482</v>
      </c>
      <c r="AI20" s="49">
        <v>37902.159</v>
      </c>
      <c r="AJ20" s="49">
        <v>26478.359</v>
      </c>
      <c r="AK20" s="49">
        <v>28197.200000000001</v>
      </c>
      <c r="AL20" s="49">
        <v>6423900</v>
      </c>
      <c r="AM20" s="49">
        <v>2916692</v>
      </c>
      <c r="AN20" s="49">
        <v>8710</v>
      </c>
      <c r="AO20" s="49">
        <v>6495</v>
      </c>
      <c r="AP20" s="57">
        <v>51.076067000000002</v>
      </c>
      <c r="AQ20" s="49">
        <v>1177400</v>
      </c>
      <c r="AR20" s="49">
        <v>176110.967</v>
      </c>
      <c r="AS20" s="49">
        <v>89821.584999999992</v>
      </c>
      <c r="AT20" s="49">
        <v>425726</v>
      </c>
      <c r="AU20" s="64">
        <v>612508</v>
      </c>
      <c r="AV20" s="49">
        <v>716058</v>
      </c>
      <c r="AW20" s="49" t="s">
        <v>178</v>
      </c>
      <c r="AX20" s="49" t="s">
        <v>178</v>
      </c>
      <c r="AY20" s="49">
        <v>662180.12099999993</v>
      </c>
      <c r="AZ20" s="49">
        <v>404470.67800000001</v>
      </c>
      <c r="BA20" s="49">
        <v>23681.9</v>
      </c>
      <c r="BB20" s="49">
        <v>23419.1</v>
      </c>
      <c r="BC20" s="49">
        <v>362797</v>
      </c>
      <c r="BD20" s="49">
        <v>85955</v>
      </c>
      <c r="BE20" s="49">
        <v>19522</v>
      </c>
      <c r="BF20" s="49">
        <v>18311</v>
      </c>
      <c r="BG20" s="57">
        <v>23.7</v>
      </c>
      <c r="BH20" s="49">
        <v>591141</v>
      </c>
      <c r="BI20" s="49">
        <v>478106</v>
      </c>
      <c r="BJ20" s="49">
        <v>382188</v>
      </c>
      <c r="BK20" s="49">
        <v>404</v>
      </c>
      <c r="BL20" s="49">
        <v>228</v>
      </c>
      <c r="BM20" s="49">
        <v>20238</v>
      </c>
      <c r="BN20" s="49">
        <v>14461</v>
      </c>
      <c r="BO20" s="49">
        <v>21662</v>
      </c>
      <c r="BP20" s="49">
        <v>29622.225999999999</v>
      </c>
      <c r="BQ20" s="49">
        <v>149</v>
      </c>
      <c r="BR20" s="49">
        <f>1900+1368</f>
        <v>3268</v>
      </c>
      <c r="BS20" s="49">
        <v>2426</v>
      </c>
      <c r="BT20" s="57">
        <v>544.9</v>
      </c>
      <c r="BU20" s="49">
        <v>183</v>
      </c>
      <c r="BV20" s="57">
        <v>101.3</v>
      </c>
      <c r="BW20" s="49">
        <v>1439342</v>
      </c>
      <c r="BX20" s="49">
        <v>1392965</v>
      </c>
      <c r="BY20" s="49">
        <v>153600</v>
      </c>
      <c r="BZ20" s="49">
        <v>1678</v>
      </c>
      <c r="CA20" s="57">
        <v>976.74289999999996</v>
      </c>
      <c r="CB20" s="49">
        <v>332</v>
      </c>
      <c r="CC20" s="49">
        <v>64127</v>
      </c>
      <c r="CD20" s="49">
        <v>339</v>
      </c>
      <c r="CE20" s="49">
        <v>229811</v>
      </c>
      <c r="CF20" s="49">
        <v>173</v>
      </c>
      <c r="CG20" s="49">
        <v>131933</v>
      </c>
      <c r="CH20" s="49">
        <v>99</v>
      </c>
      <c r="CI20" s="49">
        <v>136485</v>
      </c>
      <c r="CJ20" s="49">
        <v>35505</v>
      </c>
      <c r="CK20" s="49">
        <v>19580</v>
      </c>
      <c r="CL20" s="49">
        <v>926</v>
      </c>
      <c r="CM20" s="49">
        <v>2133378</v>
      </c>
      <c r="CN20" s="49">
        <v>1004144</v>
      </c>
      <c r="CO20" s="49">
        <v>2170482</v>
      </c>
      <c r="CP20" s="49">
        <v>993622</v>
      </c>
      <c r="DC20" s="60"/>
      <c r="DD20" s="60"/>
      <c r="DE20" s="60"/>
    </row>
    <row r="21" spans="1:109" ht="13.5" customHeight="1" x14ac:dyDescent="0.15">
      <c r="A21" s="9"/>
      <c r="B21" s="24" t="s">
        <v>53</v>
      </c>
      <c r="C21" s="61">
        <v>431.57</v>
      </c>
      <c r="D21" s="62">
        <v>1170032</v>
      </c>
      <c r="E21" s="63">
        <v>3220331</v>
      </c>
      <c r="F21" s="48">
        <v>181160</v>
      </c>
      <c r="G21" s="48">
        <v>162949</v>
      </c>
      <c r="H21" s="48">
        <v>18276</v>
      </c>
      <c r="I21" s="48">
        <v>32746</v>
      </c>
      <c r="J21" s="48">
        <v>15728</v>
      </c>
      <c r="K21" s="48">
        <v>17018</v>
      </c>
      <c r="L21" s="49" t="s">
        <v>178</v>
      </c>
      <c r="M21" s="49" t="s">
        <v>178</v>
      </c>
      <c r="N21" s="49">
        <v>6106</v>
      </c>
      <c r="O21" s="49" t="s">
        <v>178</v>
      </c>
      <c r="P21" s="49" t="s">
        <v>178</v>
      </c>
      <c r="Q21" s="49">
        <v>6242</v>
      </c>
      <c r="R21" s="49">
        <v>192506</v>
      </c>
      <c r="S21" s="49">
        <v>6312485</v>
      </c>
      <c r="T21" s="49" t="s">
        <v>178</v>
      </c>
      <c r="U21" s="49" t="s">
        <v>178</v>
      </c>
      <c r="V21" s="49" t="s">
        <v>178</v>
      </c>
      <c r="W21" s="49">
        <v>282</v>
      </c>
      <c r="X21" s="49">
        <v>26308</v>
      </c>
      <c r="Y21" s="49">
        <v>1239849.2419999999</v>
      </c>
      <c r="Z21" s="49">
        <v>247</v>
      </c>
      <c r="AA21" s="49">
        <v>9589216</v>
      </c>
      <c r="AB21" s="49">
        <v>8634460</v>
      </c>
      <c r="AC21" s="49">
        <v>20578261.657173</v>
      </c>
      <c r="AD21" s="49">
        <v>61736</v>
      </c>
      <c r="AE21" s="49">
        <v>235022.03</v>
      </c>
      <c r="AF21" s="49">
        <v>66816</v>
      </c>
      <c r="AG21" s="49">
        <v>125194</v>
      </c>
      <c r="AH21" s="49">
        <v>27824.151999999998</v>
      </c>
      <c r="AI21" s="49">
        <v>36454.919000000002</v>
      </c>
      <c r="AJ21" s="49">
        <v>27396.724999999999</v>
      </c>
      <c r="AK21" s="49">
        <v>32197.342000000001</v>
      </c>
      <c r="AL21" s="49">
        <v>6758774</v>
      </c>
      <c r="AM21" s="49">
        <v>3194160</v>
      </c>
      <c r="AN21" s="49">
        <v>8742</v>
      </c>
      <c r="AO21" s="49">
        <v>7250</v>
      </c>
      <c r="AP21" s="57">
        <v>52.196406000000003</v>
      </c>
      <c r="AQ21" s="49">
        <v>1232799</v>
      </c>
      <c r="AR21" s="49">
        <v>175660.478</v>
      </c>
      <c r="AS21" s="49">
        <v>91301.780999999988</v>
      </c>
      <c r="AT21" s="49">
        <v>431628</v>
      </c>
      <c r="AU21" s="64">
        <v>630700</v>
      </c>
      <c r="AV21" s="49">
        <v>720877</v>
      </c>
      <c r="AW21" s="49" t="s">
        <v>178</v>
      </c>
      <c r="AX21" s="49" t="s">
        <v>178</v>
      </c>
      <c r="AY21" s="49">
        <v>685951</v>
      </c>
      <c r="AZ21" s="49">
        <v>415055.13699999999</v>
      </c>
      <c r="BA21" s="49">
        <v>24759.7</v>
      </c>
      <c r="BB21" s="49">
        <v>24510.3</v>
      </c>
      <c r="BC21" s="49">
        <v>360858</v>
      </c>
      <c r="BD21" s="49">
        <v>87883</v>
      </c>
      <c r="BE21" s="49">
        <v>21855</v>
      </c>
      <c r="BF21" s="49">
        <v>18233</v>
      </c>
      <c r="BG21" s="57">
        <v>24.4</v>
      </c>
      <c r="BH21" s="49">
        <v>572669</v>
      </c>
      <c r="BI21" s="49">
        <v>463747</v>
      </c>
      <c r="BJ21" s="49">
        <v>371452</v>
      </c>
      <c r="BK21" s="49">
        <v>408</v>
      </c>
      <c r="BL21" s="49">
        <v>228</v>
      </c>
      <c r="BM21" s="49">
        <v>20143</v>
      </c>
      <c r="BN21" s="49">
        <v>13930</v>
      </c>
      <c r="BO21" s="49">
        <v>20343</v>
      </c>
      <c r="BP21" s="49">
        <v>29294.815999999999</v>
      </c>
      <c r="BQ21" s="49">
        <v>149</v>
      </c>
      <c r="BR21" s="49">
        <f>1926+1399</f>
        <v>3325</v>
      </c>
      <c r="BS21" s="49">
        <v>2477</v>
      </c>
      <c r="BT21" s="57">
        <v>537.20000000000005</v>
      </c>
      <c r="BU21" s="49">
        <v>188</v>
      </c>
      <c r="BV21" s="57">
        <v>104.2</v>
      </c>
      <c r="BW21" s="49">
        <v>1467703</v>
      </c>
      <c r="BX21" s="49">
        <v>1425968</v>
      </c>
      <c r="BY21" s="49">
        <v>132218</v>
      </c>
      <c r="BZ21" s="49">
        <v>1757</v>
      </c>
      <c r="CA21" s="57">
        <v>1016.9470999999999</v>
      </c>
      <c r="CB21" s="49">
        <v>331</v>
      </c>
      <c r="CC21" s="49">
        <v>62768</v>
      </c>
      <c r="CD21" s="49">
        <v>341</v>
      </c>
      <c r="CE21" s="49">
        <v>224209</v>
      </c>
      <c r="CF21" s="49">
        <v>174</v>
      </c>
      <c r="CG21" s="49">
        <v>125009</v>
      </c>
      <c r="CH21" s="49">
        <v>99</v>
      </c>
      <c r="CI21" s="49">
        <v>134849</v>
      </c>
      <c r="CJ21" s="49">
        <v>35843</v>
      </c>
      <c r="CK21" s="49">
        <v>19201</v>
      </c>
      <c r="CL21" s="49">
        <v>940</v>
      </c>
      <c r="CM21" s="49">
        <v>2308988</v>
      </c>
      <c r="CN21" s="49">
        <v>1093208</v>
      </c>
      <c r="CO21" s="49">
        <v>2364868</v>
      </c>
      <c r="CP21" s="49">
        <v>1079692</v>
      </c>
      <c r="DC21" s="60"/>
      <c r="DD21" s="60"/>
      <c r="DE21" s="60"/>
    </row>
    <row r="22" spans="1:109" ht="13.5" customHeight="1" x14ac:dyDescent="0.15">
      <c r="A22" s="9"/>
      <c r="B22" s="24" t="s">
        <v>54</v>
      </c>
      <c r="C22" s="61">
        <v>433.17</v>
      </c>
      <c r="D22" s="62">
        <v>1194464</v>
      </c>
      <c r="E22" s="63">
        <v>3250887</v>
      </c>
      <c r="F22" s="48">
        <v>175427</v>
      </c>
      <c r="G22" s="48">
        <v>165019</v>
      </c>
      <c r="H22" s="48">
        <v>12852</v>
      </c>
      <c r="I22" s="48">
        <v>33651</v>
      </c>
      <c r="J22" s="48">
        <v>16490</v>
      </c>
      <c r="K22" s="48">
        <v>17161</v>
      </c>
      <c r="L22" s="49">
        <v>122623</v>
      </c>
      <c r="M22" s="49">
        <v>1309247</v>
      </c>
      <c r="N22" s="49" t="s">
        <v>178</v>
      </c>
      <c r="O22" s="49" t="s">
        <v>178</v>
      </c>
      <c r="P22" s="49" t="s">
        <v>178</v>
      </c>
      <c r="Q22" s="49">
        <v>6171</v>
      </c>
      <c r="R22" s="49">
        <v>190704</v>
      </c>
      <c r="S22" s="49">
        <v>6550786.6900000004</v>
      </c>
      <c r="T22" s="49">
        <v>34296</v>
      </c>
      <c r="U22" s="49">
        <v>224987</v>
      </c>
      <c r="V22" s="49">
        <v>12640404.9</v>
      </c>
      <c r="W22" s="49">
        <v>283</v>
      </c>
      <c r="X22" s="49">
        <v>26747</v>
      </c>
      <c r="Y22" s="49">
        <v>1312826.943</v>
      </c>
      <c r="Z22" s="49">
        <v>258</v>
      </c>
      <c r="AA22" s="49">
        <v>9723222</v>
      </c>
      <c r="AB22" s="49">
        <v>9317189</v>
      </c>
      <c r="AC22" s="49">
        <v>20024254.264832001</v>
      </c>
      <c r="AD22" s="49">
        <v>58831</v>
      </c>
      <c r="AE22" s="49">
        <v>233217.60699999999</v>
      </c>
      <c r="AF22" s="49">
        <v>72285</v>
      </c>
      <c r="AG22" s="49">
        <v>133351</v>
      </c>
      <c r="AH22" s="49">
        <v>27432.528999999999</v>
      </c>
      <c r="AI22" s="49">
        <v>36096.14</v>
      </c>
      <c r="AJ22" s="49">
        <v>26360.84</v>
      </c>
      <c r="AK22" s="49">
        <v>32052.753000000001</v>
      </c>
      <c r="AL22" s="49">
        <v>6841892</v>
      </c>
      <c r="AM22" s="49">
        <v>2892035</v>
      </c>
      <c r="AN22" s="49">
        <v>8761</v>
      </c>
      <c r="AO22" s="49">
        <v>7323</v>
      </c>
      <c r="AP22" s="57">
        <v>52.639586000000001</v>
      </c>
      <c r="AQ22" s="49">
        <v>1275314</v>
      </c>
      <c r="AR22" s="49">
        <v>180588.21900000001</v>
      </c>
      <c r="AS22" s="49">
        <v>93880.89</v>
      </c>
      <c r="AT22" s="49">
        <v>456380.772</v>
      </c>
      <c r="AU22" s="49">
        <v>644044</v>
      </c>
      <c r="AV22" s="49">
        <v>724564</v>
      </c>
      <c r="AW22" s="49" t="s">
        <v>178</v>
      </c>
      <c r="AX22" s="49" t="s">
        <v>178</v>
      </c>
      <c r="AY22" s="49">
        <v>739805</v>
      </c>
      <c r="AZ22" s="49">
        <v>421843.64799999999</v>
      </c>
      <c r="BA22" s="49">
        <v>25827.5</v>
      </c>
      <c r="BB22" s="49">
        <v>25585.599999999999</v>
      </c>
      <c r="BC22" s="49">
        <v>375645</v>
      </c>
      <c r="BD22" s="49">
        <v>90827</v>
      </c>
      <c r="BE22" s="49">
        <v>22644</v>
      </c>
      <c r="BF22" s="49">
        <v>19008</v>
      </c>
      <c r="BG22" s="57">
        <v>24.2</v>
      </c>
      <c r="BH22" s="49">
        <v>603545</v>
      </c>
      <c r="BI22" s="49">
        <v>487808</v>
      </c>
      <c r="BJ22" s="49">
        <v>383798</v>
      </c>
      <c r="BK22" s="49">
        <v>413</v>
      </c>
      <c r="BL22" s="49">
        <v>228</v>
      </c>
      <c r="BM22" s="49">
        <v>20103</v>
      </c>
      <c r="BN22" s="49">
        <v>13633</v>
      </c>
      <c r="BO22" s="49">
        <v>19296</v>
      </c>
      <c r="BP22" s="49">
        <v>29686.618999999999</v>
      </c>
      <c r="BQ22" s="49">
        <v>152</v>
      </c>
      <c r="BR22" s="49">
        <f>1977+1448</f>
        <v>3425</v>
      </c>
      <c r="BS22" s="49">
        <v>2548</v>
      </c>
      <c r="BT22" s="57">
        <v>651</v>
      </c>
      <c r="BU22" s="49">
        <v>194</v>
      </c>
      <c r="BV22" s="57">
        <v>96</v>
      </c>
      <c r="BW22" s="49">
        <v>1458603.1</v>
      </c>
      <c r="BX22" s="49">
        <v>1415378.9</v>
      </c>
      <c r="BY22" s="49">
        <v>96677</v>
      </c>
      <c r="BZ22" s="49">
        <v>1823</v>
      </c>
      <c r="CA22" s="57">
        <v>1070.5930999999998</v>
      </c>
      <c r="CB22" s="49">
        <v>327</v>
      </c>
      <c r="CC22" s="49">
        <v>62060</v>
      </c>
      <c r="CD22" s="49">
        <v>343</v>
      </c>
      <c r="CE22" s="49">
        <v>219501</v>
      </c>
      <c r="CF22" s="49">
        <v>174</v>
      </c>
      <c r="CG22" s="49">
        <v>120097</v>
      </c>
      <c r="CH22" s="49">
        <v>99</v>
      </c>
      <c r="CI22" s="49">
        <v>128428</v>
      </c>
      <c r="CJ22" s="49">
        <v>39287</v>
      </c>
      <c r="CK22" s="49">
        <v>20479</v>
      </c>
      <c r="CL22" s="49">
        <v>1000</v>
      </c>
      <c r="CM22" s="49">
        <v>2487151</v>
      </c>
      <c r="CN22" s="49">
        <v>1176231</v>
      </c>
      <c r="CO22" s="49">
        <v>2541954</v>
      </c>
      <c r="CP22" s="49">
        <v>1168026</v>
      </c>
      <c r="DC22" s="60"/>
      <c r="DD22" s="60"/>
      <c r="DE22" s="60"/>
    </row>
    <row r="23" spans="1:109" ht="13.5" customHeight="1" x14ac:dyDescent="0.15">
      <c r="A23" s="9"/>
      <c r="B23" s="24" t="s">
        <v>55</v>
      </c>
      <c r="C23" s="61">
        <v>433.17</v>
      </c>
      <c r="D23" s="62">
        <v>1216528</v>
      </c>
      <c r="E23" s="63">
        <v>3272180</v>
      </c>
      <c r="F23" s="48">
        <v>174042</v>
      </c>
      <c r="G23" s="48">
        <v>169942</v>
      </c>
      <c r="H23" s="48">
        <v>4820</v>
      </c>
      <c r="I23" s="48">
        <v>32896</v>
      </c>
      <c r="J23" s="48">
        <v>17013</v>
      </c>
      <c r="K23" s="48">
        <v>15883</v>
      </c>
      <c r="L23" s="49" t="s">
        <v>178</v>
      </c>
      <c r="M23" s="49" t="s">
        <v>178</v>
      </c>
      <c r="N23" s="49" t="s">
        <v>178</v>
      </c>
      <c r="O23" s="49" t="s">
        <v>178</v>
      </c>
      <c r="P23" s="49" t="s">
        <v>178</v>
      </c>
      <c r="Q23" s="49">
        <v>5747</v>
      </c>
      <c r="R23" s="49">
        <v>183653</v>
      </c>
      <c r="S23" s="49">
        <v>6147500.2199999997</v>
      </c>
      <c r="T23" s="49" t="s">
        <v>178</v>
      </c>
      <c r="U23" s="49" t="s">
        <v>178</v>
      </c>
      <c r="V23" s="49" t="s">
        <v>178</v>
      </c>
      <c r="W23" s="49">
        <v>292</v>
      </c>
      <c r="X23" s="49">
        <v>28215</v>
      </c>
      <c r="Y23" s="49">
        <v>1320996.31</v>
      </c>
      <c r="Z23" s="49">
        <v>260</v>
      </c>
      <c r="AA23" s="49">
        <v>9415643</v>
      </c>
      <c r="AB23" s="49">
        <v>9814326</v>
      </c>
      <c r="AC23" s="49">
        <v>18522585.586486999</v>
      </c>
      <c r="AD23" s="49">
        <v>56390</v>
      </c>
      <c r="AE23" s="49">
        <v>245354.40400000001</v>
      </c>
      <c r="AF23" s="49">
        <v>66415</v>
      </c>
      <c r="AG23" s="49">
        <v>111126</v>
      </c>
      <c r="AH23" s="49">
        <v>31054.370999999999</v>
      </c>
      <c r="AI23" s="49">
        <v>33838.911999999997</v>
      </c>
      <c r="AJ23" s="49">
        <v>25833.781999999999</v>
      </c>
      <c r="AK23" s="49">
        <v>31768.449000000001</v>
      </c>
      <c r="AL23" s="49">
        <v>7247788</v>
      </c>
      <c r="AM23" s="49">
        <v>2505643</v>
      </c>
      <c r="AN23" s="49">
        <v>8803</v>
      </c>
      <c r="AO23" s="49">
        <v>7379</v>
      </c>
      <c r="AP23" s="57">
        <v>53.429461000000003</v>
      </c>
      <c r="AQ23" s="49">
        <v>1306941</v>
      </c>
      <c r="AR23" s="49">
        <v>179924.69500000001</v>
      </c>
      <c r="AS23" s="49">
        <v>94082.793000000005</v>
      </c>
      <c r="AT23" s="49">
        <v>467984.02</v>
      </c>
      <c r="AU23" s="49">
        <v>641585.34699999995</v>
      </c>
      <c r="AV23" s="49">
        <v>728468</v>
      </c>
      <c r="AW23" s="49" t="s">
        <v>178</v>
      </c>
      <c r="AX23" s="49" t="s">
        <v>178</v>
      </c>
      <c r="AY23" s="49">
        <v>817419.45399999991</v>
      </c>
      <c r="AZ23" s="49">
        <v>426056.24200000003</v>
      </c>
      <c r="BA23" s="49">
        <v>26585.4</v>
      </c>
      <c r="BB23" s="49">
        <v>26344.400000000001</v>
      </c>
      <c r="BC23" s="49">
        <v>380658</v>
      </c>
      <c r="BD23" s="49">
        <v>91602</v>
      </c>
      <c r="BE23" s="49">
        <v>33363</v>
      </c>
      <c r="BF23" s="49">
        <v>19531</v>
      </c>
      <c r="BG23" s="57">
        <v>24.1</v>
      </c>
      <c r="BH23" s="49">
        <v>606515</v>
      </c>
      <c r="BI23" s="49">
        <v>495313</v>
      </c>
      <c r="BJ23" s="49">
        <v>393719</v>
      </c>
      <c r="BK23" s="49">
        <v>415</v>
      </c>
      <c r="BL23" s="49">
        <v>228</v>
      </c>
      <c r="BM23" s="49">
        <v>20104</v>
      </c>
      <c r="BN23" s="49">
        <v>14090</v>
      </c>
      <c r="BO23" s="49">
        <v>19277</v>
      </c>
      <c r="BP23" s="49">
        <v>32172.241999999998</v>
      </c>
      <c r="BQ23" s="49">
        <v>146</v>
      </c>
      <c r="BR23" s="49">
        <f>2017+1473</f>
        <v>3490</v>
      </c>
      <c r="BS23" s="49">
        <v>2640</v>
      </c>
      <c r="BT23" s="57">
        <v>625.70000000000005</v>
      </c>
      <c r="BU23" s="49">
        <v>203</v>
      </c>
      <c r="BV23" s="57">
        <v>94.7</v>
      </c>
      <c r="BW23" s="49">
        <v>1470183.9</v>
      </c>
      <c r="BX23" s="49">
        <v>1420243.9</v>
      </c>
      <c r="BY23" s="49">
        <v>59982</v>
      </c>
      <c r="BZ23" s="49">
        <v>1872</v>
      </c>
      <c r="CA23" s="57">
        <v>1131.0716</v>
      </c>
      <c r="CB23" s="49">
        <v>324</v>
      </c>
      <c r="CC23" s="49">
        <v>61264</v>
      </c>
      <c r="CD23" s="49">
        <v>344</v>
      </c>
      <c r="CE23" s="49">
        <v>213628</v>
      </c>
      <c r="CF23" s="49">
        <v>175</v>
      </c>
      <c r="CG23" s="49">
        <v>115292</v>
      </c>
      <c r="CH23" s="49">
        <v>99</v>
      </c>
      <c r="CI23" s="49">
        <v>120053</v>
      </c>
      <c r="CJ23" s="49">
        <v>42402</v>
      </c>
      <c r="CK23" s="49">
        <v>21874</v>
      </c>
      <c r="CL23" s="49">
        <v>919</v>
      </c>
      <c r="CM23" s="49">
        <v>2715142</v>
      </c>
      <c r="CN23" s="49">
        <v>1319440</v>
      </c>
      <c r="CO23" s="49">
        <v>2782626</v>
      </c>
      <c r="CP23" s="49">
        <v>1310833</v>
      </c>
      <c r="DC23" s="60"/>
      <c r="DD23" s="60"/>
      <c r="DE23" s="60"/>
    </row>
    <row r="24" spans="1:109" ht="13.5" customHeight="1" x14ac:dyDescent="0.15">
      <c r="A24" s="9"/>
      <c r="B24" s="24" t="s">
        <v>56</v>
      </c>
      <c r="C24" s="61">
        <v>433.18</v>
      </c>
      <c r="D24" s="62">
        <v>1234554</v>
      </c>
      <c r="E24" s="63">
        <v>3288464</v>
      </c>
      <c r="F24" s="48">
        <v>170920</v>
      </c>
      <c r="G24" s="48">
        <v>171532</v>
      </c>
      <c r="H24" s="48">
        <v>138</v>
      </c>
      <c r="I24" s="48">
        <v>32692</v>
      </c>
      <c r="J24" s="48">
        <v>17465</v>
      </c>
      <c r="K24" s="48">
        <v>15227</v>
      </c>
      <c r="L24" s="49" t="s">
        <v>178</v>
      </c>
      <c r="M24" s="49" t="s">
        <v>178</v>
      </c>
      <c r="N24" s="49" t="s">
        <v>178</v>
      </c>
      <c r="O24" s="49" t="s">
        <v>178</v>
      </c>
      <c r="P24" s="49" t="s">
        <v>178</v>
      </c>
      <c r="Q24" s="49">
        <v>5797</v>
      </c>
      <c r="R24" s="49">
        <v>175286</v>
      </c>
      <c r="S24" s="49">
        <v>5755072.0999999996</v>
      </c>
      <c r="T24" s="49" t="s">
        <v>178</v>
      </c>
      <c r="U24" s="49" t="s">
        <v>178</v>
      </c>
      <c r="V24" s="49" t="s">
        <v>178</v>
      </c>
      <c r="W24" s="49">
        <v>303</v>
      </c>
      <c r="X24" s="49">
        <v>29322</v>
      </c>
      <c r="Y24" s="49">
        <v>1291585.1100000001</v>
      </c>
      <c r="Z24" s="49">
        <v>265</v>
      </c>
      <c r="AA24" s="49">
        <v>9517203</v>
      </c>
      <c r="AB24" s="49">
        <v>10384694</v>
      </c>
      <c r="AC24" s="49">
        <v>16653630.501363002</v>
      </c>
      <c r="AD24" s="49">
        <v>55691</v>
      </c>
      <c r="AE24" s="49">
        <v>265081.85600000003</v>
      </c>
      <c r="AF24" s="49">
        <v>56165</v>
      </c>
      <c r="AG24" s="49">
        <v>93311</v>
      </c>
      <c r="AH24" s="49">
        <v>31973.391</v>
      </c>
      <c r="AI24" s="49">
        <v>36268.819000000003</v>
      </c>
      <c r="AJ24" s="49">
        <v>23934.464</v>
      </c>
      <c r="AK24" s="49">
        <v>31522.839</v>
      </c>
      <c r="AL24" s="49">
        <v>6837315</v>
      </c>
      <c r="AM24" s="49">
        <v>2226000</v>
      </c>
      <c r="AN24" s="49">
        <v>8822</v>
      </c>
      <c r="AO24" s="49">
        <v>7432</v>
      </c>
      <c r="AP24" s="57">
        <v>53.812527000000003</v>
      </c>
      <c r="AQ24" s="49">
        <v>1336782</v>
      </c>
      <c r="AR24" s="49">
        <v>170439.91699999999</v>
      </c>
      <c r="AS24" s="49">
        <v>113292.875</v>
      </c>
      <c r="AT24" s="49">
        <v>476439.61</v>
      </c>
      <c r="AU24" s="49">
        <v>643164.9</v>
      </c>
      <c r="AV24" s="49">
        <v>733503</v>
      </c>
      <c r="AW24" s="49">
        <v>1230700</v>
      </c>
      <c r="AX24" s="49" t="s">
        <v>178</v>
      </c>
      <c r="AY24" s="49">
        <v>872004</v>
      </c>
      <c r="AZ24" s="49">
        <v>424746.57900000003</v>
      </c>
      <c r="BA24" s="49">
        <v>27222.7</v>
      </c>
      <c r="BB24" s="49">
        <v>26985.599999999999</v>
      </c>
      <c r="BC24" s="49">
        <v>397459</v>
      </c>
      <c r="BD24" s="49">
        <v>90375</v>
      </c>
      <c r="BE24" s="49">
        <v>31953</v>
      </c>
      <c r="BF24" s="49">
        <v>19738</v>
      </c>
      <c r="BG24" s="57">
        <v>22.7</v>
      </c>
      <c r="BH24" s="49">
        <v>599337</v>
      </c>
      <c r="BI24" s="49">
        <v>506470</v>
      </c>
      <c r="BJ24" s="49">
        <v>403344</v>
      </c>
      <c r="BK24" s="49">
        <v>432</v>
      </c>
      <c r="BL24" s="49">
        <v>225</v>
      </c>
      <c r="BM24" s="49">
        <v>19967</v>
      </c>
      <c r="BN24" s="49">
        <v>15411</v>
      </c>
      <c r="BO24" s="49">
        <v>20773</v>
      </c>
      <c r="BP24" s="49">
        <v>34650.052000000003</v>
      </c>
      <c r="BQ24" s="49">
        <v>145</v>
      </c>
      <c r="BR24" s="49">
        <f>2055+1504</f>
        <v>3559</v>
      </c>
      <c r="BS24" s="49">
        <v>2768</v>
      </c>
      <c r="BT24" s="57">
        <v>538.79999999999995</v>
      </c>
      <c r="BU24" s="49">
        <v>203</v>
      </c>
      <c r="BV24" s="57">
        <v>98.2</v>
      </c>
      <c r="BW24" s="49">
        <v>1450902.8</v>
      </c>
      <c r="BX24" s="49">
        <v>1401109.6</v>
      </c>
      <c r="BY24" s="49">
        <v>49739</v>
      </c>
      <c r="BZ24" s="49">
        <v>1961</v>
      </c>
      <c r="CA24" s="57">
        <v>1181.6271999999999</v>
      </c>
      <c r="CB24" s="49">
        <v>320</v>
      </c>
      <c r="CC24" s="49">
        <v>60111</v>
      </c>
      <c r="CD24" s="49">
        <v>347</v>
      </c>
      <c r="CE24" s="49">
        <v>208537</v>
      </c>
      <c r="CF24" s="49">
        <v>177</v>
      </c>
      <c r="CG24" s="49">
        <v>109959</v>
      </c>
      <c r="CH24" s="49">
        <v>99</v>
      </c>
      <c r="CI24" s="49">
        <v>113689</v>
      </c>
      <c r="CJ24" s="49">
        <v>45597</v>
      </c>
      <c r="CK24" s="49">
        <v>23322</v>
      </c>
      <c r="CL24" s="49">
        <v>937</v>
      </c>
      <c r="CM24" s="49">
        <v>2906858</v>
      </c>
      <c r="CN24" s="49">
        <v>1419739.88</v>
      </c>
      <c r="CO24" s="49">
        <v>2983786</v>
      </c>
      <c r="CP24" s="49">
        <v>1411443.504</v>
      </c>
      <c r="CQ24" s="58"/>
      <c r="DC24" s="60"/>
      <c r="DD24" s="60"/>
      <c r="DE24" s="60"/>
    </row>
    <row r="25" spans="1:109" ht="13.5" customHeight="1" x14ac:dyDescent="0.15">
      <c r="A25" s="9"/>
      <c r="B25" s="24" t="s">
        <v>57</v>
      </c>
      <c r="C25" s="61">
        <v>433.2</v>
      </c>
      <c r="D25" s="62">
        <v>1248009</v>
      </c>
      <c r="E25" s="63">
        <v>3300513</v>
      </c>
      <c r="F25" s="48">
        <v>167606</v>
      </c>
      <c r="G25" s="48">
        <v>173949</v>
      </c>
      <c r="H25" s="48">
        <v>-5852</v>
      </c>
      <c r="I25" s="48">
        <v>34617</v>
      </c>
      <c r="J25" s="48">
        <v>17557</v>
      </c>
      <c r="K25" s="48">
        <v>17060</v>
      </c>
      <c r="L25" s="49" t="s">
        <v>178</v>
      </c>
      <c r="M25" s="49" t="s">
        <v>178</v>
      </c>
      <c r="N25" s="49" t="s">
        <v>178</v>
      </c>
      <c r="O25" s="49" t="s">
        <v>178</v>
      </c>
      <c r="P25" s="49" t="s">
        <v>178</v>
      </c>
      <c r="Q25" s="49">
        <v>5255</v>
      </c>
      <c r="R25" s="49">
        <v>165355</v>
      </c>
      <c r="S25" s="49">
        <v>5371019.8700000001</v>
      </c>
      <c r="T25" s="49">
        <v>32364</v>
      </c>
      <c r="U25" s="49">
        <v>245053</v>
      </c>
      <c r="V25" s="49">
        <v>11391420.01</v>
      </c>
      <c r="W25" s="49">
        <v>300</v>
      </c>
      <c r="X25" s="49">
        <v>28324</v>
      </c>
      <c r="Y25" s="49">
        <v>1277781.43</v>
      </c>
      <c r="Z25" s="49">
        <v>262</v>
      </c>
      <c r="AA25" s="49">
        <v>9812043</v>
      </c>
      <c r="AB25" s="49">
        <v>10610818</v>
      </c>
      <c r="AC25" s="49">
        <v>15235347.849854</v>
      </c>
      <c r="AD25" s="49">
        <v>56943</v>
      </c>
      <c r="AE25" s="49">
        <v>261328.57399999999</v>
      </c>
      <c r="AF25" s="49">
        <v>70961</v>
      </c>
      <c r="AG25" s="49">
        <v>105433</v>
      </c>
      <c r="AH25" s="49">
        <v>31083.543000000001</v>
      </c>
      <c r="AI25" s="49">
        <v>36577.553</v>
      </c>
      <c r="AJ25" s="49">
        <v>26023.285</v>
      </c>
      <c r="AK25" s="49">
        <v>34590.171999999999</v>
      </c>
      <c r="AL25" s="49">
        <v>6739362</v>
      </c>
      <c r="AM25" s="49">
        <v>2373761</v>
      </c>
      <c r="AN25" s="49">
        <v>8782</v>
      </c>
      <c r="AO25" s="49">
        <v>7460</v>
      </c>
      <c r="AP25" s="57">
        <v>54.265466000000004</v>
      </c>
      <c r="AQ25" s="49">
        <v>1362954</v>
      </c>
      <c r="AR25" s="49">
        <v>168636.96900000001</v>
      </c>
      <c r="AS25" s="49">
        <v>115518.959</v>
      </c>
      <c r="AT25" s="49">
        <v>479267.26500000001</v>
      </c>
      <c r="AU25" s="49">
        <v>637675.522</v>
      </c>
      <c r="AV25" s="49">
        <v>739100</v>
      </c>
      <c r="AW25" s="49" t="s">
        <v>178</v>
      </c>
      <c r="AX25" s="49" t="s">
        <v>178</v>
      </c>
      <c r="AY25" s="49">
        <v>851612.15099999995</v>
      </c>
      <c r="AZ25" s="49">
        <v>427568.05699999997</v>
      </c>
      <c r="BA25" s="49">
        <v>27827</v>
      </c>
      <c r="BB25" s="49">
        <v>27624</v>
      </c>
      <c r="BC25" s="49">
        <v>392176</v>
      </c>
      <c r="BD25" s="49">
        <v>91263</v>
      </c>
      <c r="BE25" s="49">
        <v>37036</v>
      </c>
      <c r="BF25" s="49">
        <v>22822</v>
      </c>
      <c r="BG25" s="57">
        <v>23.3</v>
      </c>
      <c r="BH25" s="49">
        <v>587464</v>
      </c>
      <c r="BI25" s="49">
        <v>484550</v>
      </c>
      <c r="BJ25" s="49">
        <v>391203</v>
      </c>
      <c r="BK25" s="49">
        <v>428</v>
      </c>
      <c r="BL25" s="49">
        <v>223</v>
      </c>
      <c r="BM25" s="49">
        <v>20068</v>
      </c>
      <c r="BN25" s="49">
        <v>16759</v>
      </c>
      <c r="BO25" s="49">
        <v>22232</v>
      </c>
      <c r="BP25" s="49">
        <v>38884.542000000001</v>
      </c>
      <c r="BQ25" s="49">
        <v>146</v>
      </c>
      <c r="BR25" s="49">
        <f>2094+1546</f>
        <v>3640</v>
      </c>
      <c r="BS25" s="49">
        <v>2824</v>
      </c>
      <c r="BT25" s="57">
        <v>554.1</v>
      </c>
      <c r="BU25" s="49">
        <v>191</v>
      </c>
      <c r="BV25" s="57">
        <v>98.7</v>
      </c>
      <c r="BW25" s="49">
        <v>1488260.5</v>
      </c>
      <c r="BX25" s="49">
        <v>1445520.1</v>
      </c>
      <c r="BY25" s="49">
        <v>41307</v>
      </c>
      <c r="BZ25" s="49">
        <v>2025</v>
      </c>
      <c r="CA25" s="57">
        <v>1233.1601000000001</v>
      </c>
      <c r="CB25" s="49">
        <v>315</v>
      </c>
      <c r="CC25" s="49">
        <v>57891</v>
      </c>
      <c r="CD25" s="49">
        <v>350</v>
      </c>
      <c r="CE25" s="49">
        <v>204368</v>
      </c>
      <c r="CF25" s="49">
        <v>176</v>
      </c>
      <c r="CG25" s="49">
        <v>105839</v>
      </c>
      <c r="CH25" s="49">
        <v>99</v>
      </c>
      <c r="CI25" s="49">
        <v>109197</v>
      </c>
      <c r="CJ25" s="49">
        <v>44973</v>
      </c>
      <c r="CK25" s="49">
        <v>22657</v>
      </c>
      <c r="CL25" s="49">
        <v>856</v>
      </c>
      <c r="CM25" s="49">
        <v>2937753</v>
      </c>
      <c r="CN25" s="49">
        <v>1401075.253</v>
      </c>
      <c r="CO25" s="49">
        <v>3015244</v>
      </c>
      <c r="CP25" s="49">
        <v>1390863.3629999999</v>
      </c>
      <c r="CQ25" s="58"/>
      <c r="DC25" s="60"/>
      <c r="DD25" s="60"/>
      <c r="DE25" s="60"/>
    </row>
    <row r="26" spans="1:109" ht="13.5" customHeight="1" x14ac:dyDescent="0.15">
      <c r="A26" s="9"/>
      <c r="B26" s="24" t="s">
        <v>58</v>
      </c>
      <c r="C26" s="61">
        <v>433.2</v>
      </c>
      <c r="D26" s="62">
        <v>1261330</v>
      </c>
      <c r="E26" s="63">
        <v>3307136</v>
      </c>
      <c r="F26" s="48">
        <v>161795</v>
      </c>
      <c r="G26" s="48">
        <v>169462</v>
      </c>
      <c r="H26" s="48">
        <v>-6987</v>
      </c>
      <c r="I26" s="48">
        <v>32899</v>
      </c>
      <c r="J26" s="48">
        <v>18863</v>
      </c>
      <c r="K26" s="48">
        <v>14036</v>
      </c>
      <c r="L26" s="49" t="s">
        <v>178</v>
      </c>
      <c r="M26" s="49" t="s">
        <v>178</v>
      </c>
      <c r="N26" s="49">
        <v>5190</v>
      </c>
      <c r="O26" s="49" t="s">
        <v>178</v>
      </c>
      <c r="P26" s="49" t="s">
        <v>178</v>
      </c>
      <c r="Q26" s="49">
        <v>5376</v>
      </c>
      <c r="R26" s="49">
        <v>161480</v>
      </c>
      <c r="S26" s="49">
        <v>5448431.1200000001</v>
      </c>
      <c r="T26" s="49" t="s">
        <v>178</v>
      </c>
      <c r="U26" s="49" t="s">
        <v>178</v>
      </c>
      <c r="V26" s="49" t="s">
        <v>178</v>
      </c>
      <c r="W26" s="49">
        <v>306</v>
      </c>
      <c r="X26" s="49">
        <v>28668</v>
      </c>
      <c r="Y26" s="49">
        <v>1263071.8400000001</v>
      </c>
      <c r="Z26" s="49">
        <v>262</v>
      </c>
      <c r="AA26" s="49">
        <v>9936607</v>
      </c>
      <c r="AB26" s="49">
        <v>10861405</v>
      </c>
      <c r="AC26" s="49">
        <v>14602055.701025998</v>
      </c>
      <c r="AD26" s="49">
        <v>55473</v>
      </c>
      <c r="AE26" s="49">
        <v>250257.29</v>
      </c>
      <c r="AF26" s="49">
        <v>51646</v>
      </c>
      <c r="AG26" s="49">
        <v>77001</v>
      </c>
      <c r="AH26" s="49">
        <v>33906.455999999998</v>
      </c>
      <c r="AI26" s="49">
        <v>43498.652000000002</v>
      </c>
      <c r="AJ26" s="49">
        <v>23389.715</v>
      </c>
      <c r="AK26" s="49">
        <v>30688.152999999998</v>
      </c>
      <c r="AL26" s="49">
        <v>7029266</v>
      </c>
      <c r="AM26" s="49">
        <v>2870366</v>
      </c>
      <c r="AN26" s="49">
        <v>8792</v>
      </c>
      <c r="AO26" s="49">
        <v>7525</v>
      </c>
      <c r="AP26" s="57">
        <v>54.672058</v>
      </c>
      <c r="AQ26" s="49">
        <v>1384674</v>
      </c>
      <c r="AR26" s="49">
        <v>169247.228</v>
      </c>
      <c r="AS26" s="49">
        <v>116883.31</v>
      </c>
      <c r="AT26" s="49">
        <v>481292.92800000001</v>
      </c>
      <c r="AU26" s="49">
        <v>636366.70200000005</v>
      </c>
      <c r="AV26" s="49">
        <v>746344</v>
      </c>
      <c r="AW26" s="49" t="s">
        <v>178</v>
      </c>
      <c r="AX26" s="49" t="s">
        <v>178</v>
      </c>
      <c r="AY26" s="49">
        <v>916437</v>
      </c>
      <c r="AZ26" s="49">
        <v>424294.34600000002</v>
      </c>
      <c r="BA26" s="49">
        <v>28251</v>
      </c>
      <c r="BB26" s="49">
        <v>28066</v>
      </c>
      <c r="BC26" s="49">
        <v>369530</v>
      </c>
      <c r="BD26" s="49">
        <v>83582</v>
      </c>
      <c r="BE26" s="49">
        <v>33333</v>
      </c>
      <c r="BF26" s="49">
        <v>22104</v>
      </c>
      <c r="BG26" s="57">
        <v>22.6</v>
      </c>
      <c r="BH26" s="49">
        <v>633699</v>
      </c>
      <c r="BI26" s="49">
        <v>478515</v>
      </c>
      <c r="BJ26" s="49">
        <v>370588</v>
      </c>
      <c r="BK26" s="49">
        <v>446</v>
      </c>
      <c r="BL26" s="49">
        <v>222</v>
      </c>
      <c r="BM26" s="49">
        <v>19923</v>
      </c>
      <c r="BN26" s="49">
        <v>17806</v>
      </c>
      <c r="BO26" s="49">
        <v>23292</v>
      </c>
      <c r="BP26" s="49">
        <v>42594.762999999999</v>
      </c>
      <c r="BQ26" s="49">
        <v>146</v>
      </c>
      <c r="BR26" s="49">
        <f>2156+1587</f>
        <v>3743</v>
      </c>
      <c r="BS26" s="49">
        <v>2970</v>
      </c>
      <c r="BT26" s="57">
        <v>674.9</v>
      </c>
      <c r="BU26" s="49">
        <v>198</v>
      </c>
      <c r="BV26" s="57">
        <v>105</v>
      </c>
      <c r="BW26" s="49">
        <v>1504083.2</v>
      </c>
      <c r="BX26" s="49">
        <v>1454268.5</v>
      </c>
      <c r="BY26" s="49">
        <v>36688</v>
      </c>
      <c r="BZ26" s="49">
        <v>2092</v>
      </c>
      <c r="CA26" s="57">
        <v>1273.9675999999999</v>
      </c>
      <c r="CB26" s="49">
        <v>314</v>
      </c>
      <c r="CC26" s="49">
        <v>55710</v>
      </c>
      <c r="CD26" s="49">
        <v>352</v>
      </c>
      <c r="CE26" s="49">
        <v>198739</v>
      </c>
      <c r="CF26" s="49">
        <v>177</v>
      </c>
      <c r="CG26" s="49">
        <v>104108</v>
      </c>
      <c r="CH26" s="49">
        <v>101</v>
      </c>
      <c r="CI26" s="49">
        <v>104763</v>
      </c>
      <c r="CJ26" s="49">
        <v>44366</v>
      </c>
      <c r="CK26" s="49">
        <v>23486</v>
      </c>
      <c r="CL26" s="49">
        <v>958</v>
      </c>
      <c r="CM26" s="49">
        <v>3060412</v>
      </c>
      <c r="CN26" s="49">
        <v>1451108.398</v>
      </c>
      <c r="CO26" s="49">
        <v>3163307</v>
      </c>
      <c r="CP26" s="49">
        <v>1439959.702</v>
      </c>
      <c r="CQ26" s="58"/>
      <c r="DC26" s="60"/>
      <c r="DD26" s="60"/>
      <c r="DE26" s="60"/>
    </row>
    <row r="27" spans="1:109" ht="13.5" customHeight="1" x14ac:dyDescent="0.15">
      <c r="A27" s="9"/>
      <c r="B27" s="24" t="s">
        <v>59</v>
      </c>
      <c r="C27" s="61">
        <v>433.54</v>
      </c>
      <c r="D27" s="62">
        <v>1279083</v>
      </c>
      <c r="E27" s="63">
        <v>3319815</v>
      </c>
      <c r="F27" s="48">
        <v>161504</v>
      </c>
      <c r="G27" s="48">
        <v>161622</v>
      </c>
      <c r="H27" s="48">
        <v>570</v>
      </c>
      <c r="I27" s="48">
        <v>33567</v>
      </c>
      <c r="J27" s="48">
        <v>18487</v>
      </c>
      <c r="K27" s="48">
        <v>15080</v>
      </c>
      <c r="L27" s="49">
        <v>124884</v>
      </c>
      <c r="M27" s="49">
        <v>1388493</v>
      </c>
      <c r="N27" s="49" t="s">
        <v>178</v>
      </c>
      <c r="O27" s="49" t="s">
        <v>178</v>
      </c>
      <c r="P27" s="49" t="s">
        <v>178</v>
      </c>
      <c r="Q27" s="49">
        <v>4912</v>
      </c>
      <c r="R27" s="49">
        <v>154288</v>
      </c>
      <c r="S27" s="49">
        <v>5522673.8799999999</v>
      </c>
      <c r="T27" s="49" t="s">
        <v>178</v>
      </c>
      <c r="U27" s="49" t="s">
        <v>178</v>
      </c>
      <c r="V27" s="49" t="s">
        <v>178</v>
      </c>
      <c r="W27" s="49">
        <v>307</v>
      </c>
      <c r="X27" s="49">
        <v>29554</v>
      </c>
      <c r="Y27" s="49">
        <v>1301812.6499999999</v>
      </c>
      <c r="Z27" s="49">
        <v>262</v>
      </c>
      <c r="AA27" s="49">
        <v>10418009</v>
      </c>
      <c r="AB27" s="49">
        <v>10758498</v>
      </c>
      <c r="AC27" s="49">
        <v>14203134.464</v>
      </c>
      <c r="AD27" s="49">
        <v>53976</v>
      </c>
      <c r="AE27" s="49">
        <v>245448.226</v>
      </c>
      <c r="AF27" s="49">
        <v>51331</v>
      </c>
      <c r="AG27" s="49">
        <v>67454</v>
      </c>
      <c r="AH27" s="49">
        <v>30646.682000000001</v>
      </c>
      <c r="AI27" s="49">
        <v>45635.296000000002</v>
      </c>
      <c r="AJ27" s="49">
        <v>22524.373</v>
      </c>
      <c r="AK27" s="49">
        <v>27641.955999999998</v>
      </c>
      <c r="AL27" s="49">
        <v>7075122</v>
      </c>
      <c r="AM27" s="49">
        <v>3262433</v>
      </c>
      <c r="AN27" s="49">
        <v>8786</v>
      </c>
      <c r="AO27" s="49">
        <v>7558</v>
      </c>
      <c r="AP27" s="57">
        <v>55.139882</v>
      </c>
      <c r="AQ27" s="49">
        <v>1403630</v>
      </c>
      <c r="AR27" s="49">
        <v>169059.27499999999</v>
      </c>
      <c r="AS27" s="49">
        <v>119632.963</v>
      </c>
      <c r="AT27" s="49">
        <v>483605.29</v>
      </c>
      <c r="AU27" s="49">
        <v>623938.80000000005</v>
      </c>
      <c r="AV27" s="49">
        <v>752414</v>
      </c>
      <c r="AW27" s="49" t="s">
        <v>178</v>
      </c>
      <c r="AX27" s="49" t="s">
        <v>178</v>
      </c>
      <c r="AY27" s="49">
        <v>919908.54599999997</v>
      </c>
      <c r="AZ27" s="49">
        <v>409211.12199999997</v>
      </c>
      <c r="BA27" s="49">
        <v>28852</v>
      </c>
      <c r="BB27" s="49">
        <v>28682</v>
      </c>
      <c r="BC27" s="49">
        <v>391693</v>
      </c>
      <c r="BD27" s="49">
        <v>87523</v>
      </c>
      <c r="BE27" s="49">
        <v>31082</v>
      </c>
      <c r="BF27" s="49">
        <v>22712</v>
      </c>
      <c r="BG27" s="57">
        <v>22.3</v>
      </c>
      <c r="BH27" s="49">
        <v>667641</v>
      </c>
      <c r="BI27" s="49">
        <v>524859</v>
      </c>
      <c r="BJ27" s="49">
        <v>406255</v>
      </c>
      <c r="BK27" s="49">
        <v>464</v>
      </c>
      <c r="BL27" s="49">
        <v>222</v>
      </c>
      <c r="BM27" s="49">
        <v>20139</v>
      </c>
      <c r="BN27" s="49">
        <v>18747</v>
      </c>
      <c r="BO27" s="49">
        <v>24576</v>
      </c>
      <c r="BP27" s="49">
        <v>44899.237000000001</v>
      </c>
      <c r="BQ27" s="49">
        <v>146</v>
      </c>
      <c r="BR27" s="49">
        <f>2169+1617</f>
        <v>3786</v>
      </c>
      <c r="BS27" s="49">
        <v>3002</v>
      </c>
      <c r="BT27" s="57">
        <v>596.70000000000005</v>
      </c>
      <c r="BU27" s="49">
        <v>199</v>
      </c>
      <c r="BV27" s="57">
        <v>109.3</v>
      </c>
      <c r="BW27" s="49">
        <v>1543495.5</v>
      </c>
      <c r="BX27" s="49">
        <v>1480880.2</v>
      </c>
      <c r="BY27" s="49">
        <v>32842</v>
      </c>
      <c r="BZ27" s="49">
        <v>2153</v>
      </c>
      <c r="CA27" s="57">
        <v>1323.5125</v>
      </c>
      <c r="CB27" s="49">
        <v>312</v>
      </c>
      <c r="CC27" s="49">
        <v>55383</v>
      </c>
      <c r="CD27" s="49">
        <v>355</v>
      </c>
      <c r="CE27" s="49">
        <v>191885</v>
      </c>
      <c r="CF27" s="49">
        <v>177</v>
      </c>
      <c r="CG27" s="49">
        <v>103047</v>
      </c>
      <c r="CH27" s="49">
        <v>102</v>
      </c>
      <c r="CI27" s="49">
        <v>99343</v>
      </c>
      <c r="CJ27" s="49">
        <v>44499</v>
      </c>
      <c r="CK27" s="49">
        <v>23175</v>
      </c>
      <c r="CL27" s="49">
        <v>981</v>
      </c>
      <c r="CM27" s="49">
        <v>3064294</v>
      </c>
      <c r="CN27" s="49">
        <v>1475363.4080000001</v>
      </c>
      <c r="CO27" s="49">
        <v>3168360</v>
      </c>
      <c r="CP27" s="49">
        <v>1467425.0649999999</v>
      </c>
      <c r="CQ27" s="58"/>
      <c r="DC27" s="60"/>
      <c r="DD27" s="60"/>
      <c r="DE27" s="60"/>
    </row>
    <row r="28" spans="1:109" ht="13.5" customHeight="1" x14ac:dyDescent="0.15">
      <c r="A28" s="9"/>
      <c r="B28" s="24" t="s">
        <v>60</v>
      </c>
      <c r="C28" s="61">
        <v>433.63</v>
      </c>
      <c r="D28" s="62">
        <v>1300794</v>
      </c>
      <c r="E28" s="63">
        <v>3339594</v>
      </c>
      <c r="F28" s="48">
        <v>163280</v>
      </c>
      <c r="G28" s="48">
        <v>157828</v>
      </c>
      <c r="H28" s="48">
        <v>6023</v>
      </c>
      <c r="I28" s="48">
        <v>33273</v>
      </c>
      <c r="J28" s="48">
        <v>18923</v>
      </c>
      <c r="K28" s="48">
        <v>14350</v>
      </c>
      <c r="L28" s="49" t="s">
        <v>178</v>
      </c>
      <c r="M28" s="49" t="s">
        <v>178</v>
      </c>
      <c r="N28" s="49" t="s">
        <v>178</v>
      </c>
      <c r="O28" s="49" t="s">
        <v>178</v>
      </c>
      <c r="P28" s="49" t="s">
        <v>178</v>
      </c>
      <c r="Q28" s="49">
        <v>4688</v>
      </c>
      <c r="R28" s="49">
        <v>150737</v>
      </c>
      <c r="S28" s="49">
        <v>5841667.6799999997</v>
      </c>
      <c r="T28" s="49">
        <v>31167</v>
      </c>
      <c r="U28" s="49">
        <v>238774</v>
      </c>
      <c r="V28" s="49">
        <v>11455901.390000001</v>
      </c>
      <c r="W28" s="49">
        <v>313</v>
      </c>
      <c r="X28" s="49">
        <v>30257</v>
      </c>
      <c r="Y28" s="49">
        <v>1354940.33</v>
      </c>
      <c r="Z28" s="49">
        <v>263</v>
      </c>
      <c r="AA28" s="49">
        <v>11112856</v>
      </c>
      <c r="AB28" s="49">
        <v>10772436</v>
      </c>
      <c r="AC28" s="49">
        <v>13725764.948000001</v>
      </c>
      <c r="AD28" s="49">
        <v>51897</v>
      </c>
      <c r="AE28" s="49">
        <v>250655.796</v>
      </c>
      <c r="AF28" s="49">
        <v>43996</v>
      </c>
      <c r="AG28" s="49">
        <v>60886</v>
      </c>
      <c r="AH28" s="49">
        <v>33296.402999999998</v>
      </c>
      <c r="AI28" s="49">
        <v>44220.012000000002</v>
      </c>
      <c r="AJ28" s="49">
        <v>21736.634999999998</v>
      </c>
      <c r="AK28" s="49">
        <v>27200.096000000001</v>
      </c>
      <c r="AL28" s="49">
        <v>7632938</v>
      </c>
      <c r="AM28" s="49">
        <v>3357033</v>
      </c>
      <c r="AN28" s="49">
        <v>7395</v>
      </c>
      <c r="AO28" s="49">
        <v>7284</v>
      </c>
      <c r="AP28" s="57">
        <v>51.176879</v>
      </c>
      <c r="AQ28" s="49">
        <v>1412141</v>
      </c>
      <c r="AR28" s="49">
        <v>172239.489</v>
      </c>
      <c r="AS28" s="49">
        <v>123564.424</v>
      </c>
      <c r="AT28" s="49">
        <v>484720.36499999999</v>
      </c>
      <c r="AU28" s="49">
        <v>613827.93599999999</v>
      </c>
      <c r="AV28" s="49">
        <v>759199</v>
      </c>
      <c r="AW28" s="49" t="s">
        <v>178</v>
      </c>
      <c r="AX28" s="49" t="s">
        <v>178</v>
      </c>
      <c r="AY28" s="49">
        <v>944112.81599999988</v>
      </c>
      <c r="AZ28" s="49">
        <v>410956.82</v>
      </c>
      <c r="BA28" s="49">
        <v>29259.9</v>
      </c>
      <c r="BB28" s="49">
        <v>29095.599999999999</v>
      </c>
      <c r="BC28" s="49">
        <v>390705</v>
      </c>
      <c r="BD28" s="49">
        <v>88523</v>
      </c>
      <c r="BE28" s="49">
        <v>36432</v>
      </c>
      <c r="BF28" s="49">
        <v>22684</v>
      </c>
      <c r="BG28" s="57">
        <v>22.7</v>
      </c>
      <c r="BH28" s="49">
        <v>682077</v>
      </c>
      <c r="BI28" s="49">
        <v>543595</v>
      </c>
      <c r="BJ28" s="49">
        <v>415555</v>
      </c>
      <c r="BK28" s="49">
        <v>454</v>
      </c>
      <c r="BL28" s="49">
        <v>224</v>
      </c>
      <c r="BM28" s="49">
        <v>20596</v>
      </c>
      <c r="BN28" s="49">
        <v>19771</v>
      </c>
      <c r="BO28" s="49">
        <v>26001</v>
      </c>
      <c r="BP28" s="49">
        <v>48529.131556999993</v>
      </c>
      <c r="BQ28" s="49">
        <v>146</v>
      </c>
      <c r="BR28" s="49">
        <f>2226+1663</f>
        <v>3889</v>
      </c>
      <c r="BS28" s="49">
        <v>2994</v>
      </c>
      <c r="BT28" s="57">
        <v>606.1</v>
      </c>
      <c r="BU28" s="49">
        <v>209</v>
      </c>
      <c r="BV28" s="57">
        <v>157.6</v>
      </c>
      <c r="BW28" s="49">
        <v>1549448.5</v>
      </c>
      <c r="BX28" s="49">
        <v>1491942.9</v>
      </c>
      <c r="BY28" s="49">
        <v>27378</v>
      </c>
      <c r="BZ28" s="49">
        <v>2209</v>
      </c>
      <c r="CA28" s="57">
        <v>1375.3056999999999</v>
      </c>
      <c r="CB28" s="49">
        <v>312</v>
      </c>
      <c r="CC28" s="49">
        <v>55467</v>
      </c>
      <c r="CD28" s="49">
        <v>358</v>
      </c>
      <c r="CE28" s="49">
        <v>187027</v>
      </c>
      <c r="CF28" s="49">
        <v>177</v>
      </c>
      <c r="CG28" s="49">
        <v>101961</v>
      </c>
      <c r="CH28" s="49">
        <v>102</v>
      </c>
      <c r="CI28" s="49">
        <v>94776</v>
      </c>
      <c r="CJ28" s="49">
        <v>47776</v>
      </c>
      <c r="CK28" s="49">
        <v>22878</v>
      </c>
      <c r="CL28" s="49">
        <v>1009</v>
      </c>
      <c r="CM28" s="49">
        <v>2990458</v>
      </c>
      <c r="CN28" s="49">
        <v>1407287.169</v>
      </c>
      <c r="CO28" s="49">
        <v>3079854</v>
      </c>
      <c r="CP28" s="49">
        <v>1397057.541</v>
      </c>
      <c r="CQ28" s="58"/>
      <c r="DC28" s="60"/>
      <c r="DD28" s="60"/>
      <c r="DE28" s="60"/>
    </row>
    <row r="29" spans="1:109" ht="13.5" customHeight="1" x14ac:dyDescent="0.15">
      <c r="A29" s="9"/>
      <c r="B29" s="24" t="s">
        <v>61</v>
      </c>
      <c r="C29" s="61">
        <v>434.43</v>
      </c>
      <c r="D29" s="62">
        <v>1327406</v>
      </c>
      <c r="E29" s="63">
        <v>3368939</v>
      </c>
      <c r="F29" s="48">
        <v>165655</v>
      </c>
      <c r="G29" s="48">
        <v>152481</v>
      </c>
      <c r="H29" s="48">
        <v>13870</v>
      </c>
      <c r="I29" s="48">
        <v>34547</v>
      </c>
      <c r="J29" s="48">
        <v>20155</v>
      </c>
      <c r="K29" s="48">
        <v>14392</v>
      </c>
      <c r="L29" s="49" t="s">
        <v>178</v>
      </c>
      <c r="M29" s="49" t="s">
        <v>178</v>
      </c>
      <c r="N29" s="49" t="s">
        <v>178</v>
      </c>
      <c r="O29" s="49" t="s">
        <v>178</v>
      </c>
      <c r="P29" s="49" t="s">
        <v>178</v>
      </c>
      <c r="Q29" s="49">
        <v>5079</v>
      </c>
      <c r="R29" s="49">
        <v>150348</v>
      </c>
      <c r="S29" s="49">
        <v>5346231.67</v>
      </c>
      <c r="T29" s="49" t="s">
        <v>178</v>
      </c>
      <c r="U29" s="49" t="s">
        <v>178</v>
      </c>
      <c r="V29" s="49" t="s">
        <v>178</v>
      </c>
      <c r="W29" s="49">
        <v>315</v>
      </c>
      <c r="X29" s="49">
        <v>30690</v>
      </c>
      <c r="Y29" s="49">
        <v>1361891.02</v>
      </c>
      <c r="Z29" s="49">
        <v>259</v>
      </c>
      <c r="AA29" s="49">
        <v>11763119</v>
      </c>
      <c r="AB29" s="49">
        <v>10648985</v>
      </c>
      <c r="AC29" s="49">
        <v>12135371.826412</v>
      </c>
      <c r="AD29" s="49">
        <v>49387</v>
      </c>
      <c r="AE29" s="49">
        <v>237893.46100000001</v>
      </c>
      <c r="AF29" s="49">
        <v>42719</v>
      </c>
      <c r="AG29" s="49">
        <v>62947</v>
      </c>
      <c r="AH29" s="49">
        <v>30414.008000000002</v>
      </c>
      <c r="AI29" s="49">
        <v>41098.976000000002</v>
      </c>
      <c r="AJ29" s="49">
        <v>19972.204000000002</v>
      </c>
      <c r="AK29" s="49">
        <v>26335.228999999999</v>
      </c>
      <c r="AL29" s="49">
        <v>6897723</v>
      </c>
      <c r="AM29" s="49">
        <v>3027373</v>
      </c>
      <c r="AN29" s="49">
        <v>7473</v>
      </c>
      <c r="AO29" s="49">
        <v>7360</v>
      </c>
      <c r="AP29" s="57">
        <v>52.550057000000002</v>
      </c>
      <c r="AQ29" s="49">
        <v>1419871</v>
      </c>
      <c r="AR29" s="49">
        <v>169965.69699999999</v>
      </c>
      <c r="AS29" s="49">
        <v>125685.08199999999</v>
      </c>
      <c r="AT29" s="49">
        <v>483468.41499999998</v>
      </c>
      <c r="AU29" s="49">
        <v>610094.18200000003</v>
      </c>
      <c r="AV29" s="49">
        <v>766877</v>
      </c>
      <c r="AW29" s="49">
        <v>1373070</v>
      </c>
      <c r="AX29" s="49" t="s">
        <v>178</v>
      </c>
      <c r="AY29" s="49">
        <v>955400.0560000001</v>
      </c>
      <c r="AZ29" s="49">
        <v>411639.174</v>
      </c>
      <c r="BA29" s="49">
        <v>29560.6</v>
      </c>
      <c r="BB29" s="49">
        <v>29400.7</v>
      </c>
      <c r="BC29" s="49">
        <v>372685</v>
      </c>
      <c r="BD29" s="49">
        <v>87611</v>
      </c>
      <c r="BE29" s="49">
        <v>30321</v>
      </c>
      <c r="BF29" s="49">
        <v>22534</v>
      </c>
      <c r="BG29" s="57">
        <v>23.5</v>
      </c>
      <c r="BH29" s="49">
        <v>656082</v>
      </c>
      <c r="BI29" s="49">
        <v>532538</v>
      </c>
      <c r="BJ29" s="49">
        <v>416079</v>
      </c>
      <c r="BK29" s="49">
        <v>472</v>
      </c>
      <c r="BL29" s="49">
        <v>228</v>
      </c>
      <c r="BM29" s="49">
        <v>21209</v>
      </c>
      <c r="BN29" s="49">
        <v>21383</v>
      </c>
      <c r="BO29" s="49">
        <v>28443</v>
      </c>
      <c r="BP29" s="49">
        <v>52762.769846999996</v>
      </c>
      <c r="BQ29" s="49">
        <v>145</v>
      </c>
      <c r="BR29" s="49">
        <f>2259+1695</f>
        <v>3954</v>
      </c>
      <c r="BS29" s="49">
        <v>2968</v>
      </c>
      <c r="BT29" s="57">
        <v>647.79999999999995</v>
      </c>
      <c r="BU29" s="49">
        <v>212</v>
      </c>
      <c r="BV29" s="57">
        <v>149.19999999999999</v>
      </c>
      <c r="BW29" s="49">
        <v>1585776.4</v>
      </c>
      <c r="BX29" s="49">
        <v>1524274.8</v>
      </c>
      <c r="BY29" s="49">
        <v>23830</v>
      </c>
      <c r="BZ29" s="49">
        <v>2262</v>
      </c>
      <c r="CA29" s="57">
        <v>1418.8326999999999</v>
      </c>
      <c r="CB29" s="49">
        <v>307</v>
      </c>
      <c r="CC29" s="49">
        <v>55981</v>
      </c>
      <c r="CD29" s="49">
        <v>358</v>
      </c>
      <c r="CE29" s="49">
        <v>184082</v>
      </c>
      <c r="CF29" s="49">
        <v>177</v>
      </c>
      <c r="CG29" s="49">
        <v>99304</v>
      </c>
      <c r="CH29" s="49">
        <v>102</v>
      </c>
      <c r="CI29" s="49">
        <v>92552</v>
      </c>
      <c r="CJ29" s="49">
        <v>50559</v>
      </c>
      <c r="CK29" s="49">
        <v>22241</v>
      </c>
      <c r="CL29" s="49">
        <v>906</v>
      </c>
      <c r="CM29" s="49">
        <v>3047109</v>
      </c>
      <c r="CN29" s="49">
        <v>1433015.81</v>
      </c>
      <c r="CO29" s="49">
        <v>3115663</v>
      </c>
      <c r="CP29" s="49">
        <v>1411916.358</v>
      </c>
      <c r="CQ29" s="58"/>
      <c r="DC29" s="60"/>
      <c r="DD29" s="60"/>
      <c r="DE29" s="60"/>
    </row>
    <row r="30" spans="1:109" ht="13.5" customHeight="1" x14ac:dyDescent="0.15">
      <c r="A30" s="9"/>
      <c r="B30" s="24" t="s">
        <v>62</v>
      </c>
      <c r="C30" s="61">
        <v>434.45</v>
      </c>
      <c r="D30" s="62">
        <v>1351166</v>
      </c>
      <c r="E30" s="63">
        <v>3392937</v>
      </c>
      <c r="F30" s="48">
        <v>164918</v>
      </c>
      <c r="G30" s="48">
        <v>153616</v>
      </c>
      <c r="H30" s="48">
        <v>11747</v>
      </c>
      <c r="I30" s="48">
        <v>33676</v>
      </c>
      <c r="J30" s="48">
        <v>20444</v>
      </c>
      <c r="K30" s="48">
        <v>13232</v>
      </c>
      <c r="L30" s="49" t="s">
        <v>178</v>
      </c>
      <c r="M30" s="49" t="s">
        <v>178</v>
      </c>
      <c r="N30" s="49" t="s">
        <v>178</v>
      </c>
      <c r="O30" s="49" t="s">
        <v>178</v>
      </c>
      <c r="P30" s="49" t="s">
        <v>178</v>
      </c>
      <c r="Q30" s="49">
        <v>4594</v>
      </c>
      <c r="R30" s="49">
        <v>139935</v>
      </c>
      <c r="S30" s="49">
        <v>4961579.32</v>
      </c>
      <c r="T30" s="49" t="s">
        <v>178</v>
      </c>
      <c r="U30" s="49" t="s">
        <v>178</v>
      </c>
      <c r="V30" s="49" t="s">
        <v>178</v>
      </c>
      <c r="W30" s="49">
        <v>319</v>
      </c>
      <c r="X30" s="49">
        <v>30534</v>
      </c>
      <c r="Y30" s="49">
        <v>1330727.6100000001</v>
      </c>
      <c r="Z30" s="49">
        <v>252</v>
      </c>
      <c r="AA30" s="49">
        <v>12298614</v>
      </c>
      <c r="AB30" s="49">
        <v>10320034</v>
      </c>
      <c r="AC30" s="49">
        <v>11149080.436633</v>
      </c>
      <c r="AD30" s="49">
        <v>47276</v>
      </c>
      <c r="AE30" s="49">
        <v>234704.85399999999</v>
      </c>
      <c r="AF30" s="49">
        <v>38266</v>
      </c>
      <c r="AG30" s="49">
        <v>59199</v>
      </c>
      <c r="AH30" s="49">
        <v>27126.824000000001</v>
      </c>
      <c r="AI30" s="49">
        <v>41592.760999999999</v>
      </c>
      <c r="AJ30" s="49">
        <v>20134.348999999998</v>
      </c>
      <c r="AK30" s="49">
        <v>25683.927</v>
      </c>
      <c r="AL30" s="49">
        <v>5801627</v>
      </c>
      <c r="AM30" s="49">
        <v>2624072</v>
      </c>
      <c r="AN30" s="49">
        <v>7502</v>
      </c>
      <c r="AO30" s="49">
        <v>7388</v>
      </c>
      <c r="AP30" s="57">
        <v>52.923836000000001</v>
      </c>
      <c r="AQ30" s="49">
        <v>1426354</v>
      </c>
      <c r="AR30" s="49">
        <v>170258.592</v>
      </c>
      <c r="AS30" s="49">
        <v>137081.65299999999</v>
      </c>
      <c r="AT30" s="49">
        <v>513958.79399999999</v>
      </c>
      <c r="AU30" s="49">
        <v>604799.86199999996</v>
      </c>
      <c r="AV30" s="49">
        <v>773164</v>
      </c>
      <c r="AW30" s="49" t="s">
        <v>178</v>
      </c>
      <c r="AX30" s="49">
        <v>1896086</v>
      </c>
      <c r="AY30" s="49">
        <v>965861.17299999995</v>
      </c>
      <c r="AZ30" s="49">
        <v>412184.30499999999</v>
      </c>
      <c r="BA30" s="49">
        <v>29943</v>
      </c>
      <c r="BB30" s="49">
        <v>29789</v>
      </c>
      <c r="BC30" s="49">
        <v>374500</v>
      </c>
      <c r="BD30" s="49">
        <v>85367</v>
      </c>
      <c r="BE30" s="49">
        <v>34643</v>
      </c>
      <c r="BF30" s="49">
        <v>22694</v>
      </c>
      <c r="BG30" s="57">
        <v>22.8</v>
      </c>
      <c r="BH30" s="49">
        <v>677401</v>
      </c>
      <c r="BI30" s="49">
        <v>521827</v>
      </c>
      <c r="BJ30" s="49">
        <v>402924</v>
      </c>
      <c r="BK30" s="49">
        <v>507</v>
      </c>
      <c r="BL30" s="49">
        <v>233</v>
      </c>
      <c r="BM30" s="49">
        <v>21736</v>
      </c>
      <c r="BN30" s="49">
        <v>23142</v>
      </c>
      <c r="BO30" s="49">
        <v>31162</v>
      </c>
      <c r="BP30" s="49">
        <v>57831.148968999994</v>
      </c>
      <c r="BQ30" s="49">
        <v>143</v>
      </c>
      <c r="BR30" s="49">
        <f>2317+1740</f>
        <v>4057</v>
      </c>
      <c r="BS30" s="49">
        <v>3032</v>
      </c>
      <c r="BT30" s="57">
        <v>657</v>
      </c>
      <c r="BU30" s="49">
        <v>212</v>
      </c>
      <c r="BV30" s="57">
        <v>128.4</v>
      </c>
      <c r="BW30" s="49">
        <v>1620267.7</v>
      </c>
      <c r="BX30" s="49">
        <v>1555651.7</v>
      </c>
      <c r="BY30" s="49">
        <v>20508</v>
      </c>
      <c r="BZ30" s="49">
        <v>2315</v>
      </c>
      <c r="CA30" s="57">
        <v>1495.6534999999999</v>
      </c>
      <c r="CB30" s="49">
        <v>305</v>
      </c>
      <c r="CC30" s="49">
        <v>57708</v>
      </c>
      <c r="CD30" s="49">
        <v>359</v>
      </c>
      <c r="CE30" s="49">
        <v>182206</v>
      </c>
      <c r="CF30" s="49">
        <v>178</v>
      </c>
      <c r="CG30" s="49">
        <v>96155</v>
      </c>
      <c r="CH30" s="49">
        <v>102</v>
      </c>
      <c r="CI30" s="49">
        <v>91643</v>
      </c>
      <c r="CJ30" s="49">
        <v>54490</v>
      </c>
      <c r="CK30" s="49">
        <v>23804</v>
      </c>
      <c r="CL30" s="49">
        <v>1021</v>
      </c>
      <c r="CM30" s="49">
        <v>3101580</v>
      </c>
      <c r="CN30" s="49">
        <v>1473494.723</v>
      </c>
      <c r="CO30" s="49">
        <v>3188051</v>
      </c>
      <c r="CP30" s="49">
        <v>1459760.8559999999</v>
      </c>
      <c r="CQ30" s="58"/>
      <c r="DC30" s="60"/>
      <c r="DD30" s="60"/>
      <c r="DE30" s="60"/>
    </row>
    <row r="31" spans="1:109" ht="13.5" customHeight="1" x14ac:dyDescent="0.15">
      <c r="A31" s="9"/>
      <c r="B31" s="24" t="s">
        <v>63</v>
      </c>
      <c r="C31" s="61">
        <v>434.64</v>
      </c>
      <c r="D31" s="62">
        <v>1370346</v>
      </c>
      <c r="E31" s="63">
        <v>3426651</v>
      </c>
      <c r="F31" s="48">
        <v>166939</v>
      </c>
      <c r="G31" s="48">
        <v>150866</v>
      </c>
      <c r="H31" s="48">
        <v>16229</v>
      </c>
      <c r="I31" s="48">
        <v>34295</v>
      </c>
      <c r="J31" s="48">
        <v>20363</v>
      </c>
      <c r="K31" s="48">
        <v>13932</v>
      </c>
      <c r="L31" s="49" t="s">
        <v>178</v>
      </c>
      <c r="M31" s="49" t="s">
        <v>178</v>
      </c>
      <c r="N31" s="49">
        <v>4693</v>
      </c>
      <c r="O31" s="49" t="s">
        <v>178</v>
      </c>
      <c r="P31" s="49">
        <v>7502</v>
      </c>
      <c r="Q31" s="49">
        <v>4651</v>
      </c>
      <c r="R31" s="49">
        <v>135667</v>
      </c>
      <c r="S31" s="49">
        <v>5313025.24</v>
      </c>
      <c r="T31" s="49" t="s">
        <v>178</v>
      </c>
      <c r="U31" s="49" t="s">
        <v>178</v>
      </c>
      <c r="V31" s="49" t="s">
        <v>178</v>
      </c>
      <c r="W31" s="49">
        <v>220</v>
      </c>
      <c r="X31" s="49">
        <v>26121</v>
      </c>
      <c r="Y31" s="49">
        <v>1217607.74</v>
      </c>
      <c r="Z31" s="49">
        <v>248</v>
      </c>
      <c r="AA31" s="49">
        <v>12786385</v>
      </c>
      <c r="AB31" s="49">
        <v>10107821</v>
      </c>
      <c r="AC31" s="49">
        <v>10422696.645753998</v>
      </c>
      <c r="AD31" s="49">
        <v>48044</v>
      </c>
      <c r="AE31" s="49">
        <v>233799.511</v>
      </c>
      <c r="AF31" s="49">
        <v>36087</v>
      </c>
      <c r="AG31" s="49">
        <v>47092</v>
      </c>
      <c r="AH31" s="49">
        <v>28698.957999999999</v>
      </c>
      <c r="AI31" s="49">
        <v>43462.205000000002</v>
      </c>
      <c r="AJ31" s="49">
        <v>20051.605</v>
      </c>
      <c r="AK31" s="49">
        <v>24780.681</v>
      </c>
      <c r="AL31" s="49">
        <v>6108719.3490000004</v>
      </c>
      <c r="AM31" s="49">
        <v>2853460.0380000002</v>
      </c>
      <c r="AN31" s="49">
        <v>7528</v>
      </c>
      <c r="AO31" s="49">
        <v>7413</v>
      </c>
      <c r="AP31" s="57">
        <v>53.430906999999998</v>
      </c>
      <c r="AQ31" s="49">
        <v>1436505</v>
      </c>
      <c r="AR31" s="49">
        <v>168666.32</v>
      </c>
      <c r="AS31" s="49">
        <v>150454.269</v>
      </c>
      <c r="AT31" s="49">
        <v>509530.51</v>
      </c>
      <c r="AU31" s="49">
        <v>602498.38600000006</v>
      </c>
      <c r="AV31" s="49">
        <v>779675</v>
      </c>
      <c r="AW31" s="49" t="s">
        <v>178</v>
      </c>
      <c r="AX31" s="49">
        <v>1922816</v>
      </c>
      <c r="AY31" s="49">
        <v>1011361.095</v>
      </c>
      <c r="AZ31" s="49">
        <v>412240.06700000004</v>
      </c>
      <c r="BA31" s="49">
        <v>30223</v>
      </c>
      <c r="BB31" s="49">
        <v>30071</v>
      </c>
      <c r="BC31" s="49">
        <v>356675</v>
      </c>
      <c r="BD31" s="49">
        <v>84656</v>
      </c>
      <c r="BE31" s="49">
        <v>22711</v>
      </c>
      <c r="BF31" s="49">
        <v>23082</v>
      </c>
      <c r="BG31" s="57">
        <v>23.7</v>
      </c>
      <c r="BH31" s="49">
        <v>667749</v>
      </c>
      <c r="BI31" s="49">
        <v>502631</v>
      </c>
      <c r="BJ31" s="49">
        <v>387986</v>
      </c>
      <c r="BK31" s="49">
        <v>561</v>
      </c>
      <c r="BL31" s="49">
        <v>239</v>
      </c>
      <c r="BM31" s="49">
        <v>22372</v>
      </c>
      <c r="BN31" s="49">
        <v>24884</v>
      </c>
      <c r="BO31" s="49">
        <v>33730</v>
      </c>
      <c r="BP31" s="49">
        <v>62725.195363999992</v>
      </c>
      <c r="BQ31" s="49">
        <v>143</v>
      </c>
      <c r="BR31" s="49">
        <f>2376+1784</f>
        <v>4160</v>
      </c>
      <c r="BS31" s="49">
        <v>3096</v>
      </c>
      <c r="BT31" s="57">
        <v>613.6</v>
      </c>
      <c r="BU31" s="49">
        <v>220</v>
      </c>
      <c r="BV31" s="57">
        <v>148.80000000000001</v>
      </c>
      <c r="BW31" s="49">
        <v>1656964</v>
      </c>
      <c r="BX31" s="49">
        <v>1586856</v>
      </c>
      <c r="BY31" s="49">
        <v>18232.7</v>
      </c>
      <c r="BZ31" s="49">
        <v>2357</v>
      </c>
      <c r="CA31" s="57">
        <v>1521.9022</v>
      </c>
      <c r="CB31" s="49">
        <v>306</v>
      </c>
      <c r="CC31" s="49">
        <v>58535</v>
      </c>
      <c r="CD31" s="49">
        <v>359</v>
      </c>
      <c r="CE31" s="49">
        <v>181241</v>
      </c>
      <c r="CF31" s="49">
        <v>177</v>
      </c>
      <c r="CG31" s="49">
        <v>93766</v>
      </c>
      <c r="CH31" s="49">
        <v>102</v>
      </c>
      <c r="CI31" s="49">
        <v>89910</v>
      </c>
      <c r="CJ31" s="49">
        <v>67620</v>
      </c>
      <c r="CK31" s="49">
        <v>25712</v>
      </c>
      <c r="CL31" s="49">
        <v>1107</v>
      </c>
      <c r="CM31" s="49">
        <v>3052784</v>
      </c>
      <c r="CN31" s="49">
        <v>1382980.6410000001</v>
      </c>
      <c r="CO31" s="49">
        <v>3134033</v>
      </c>
      <c r="CP31" s="49">
        <v>1370821.6440000001</v>
      </c>
      <c r="CQ31" s="58"/>
      <c r="DC31" s="60"/>
      <c r="DD31" s="60"/>
      <c r="DE31" s="60"/>
    </row>
    <row r="32" spans="1:109" ht="13.5" customHeight="1" x14ac:dyDescent="0.15">
      <c r="A32" s="9"/>
      <c r="B32" s="24" t="s">
        <v>64</v>
      </c>
      <c r="C32" s="61">
        <v>434.71</v>
      </c>
      <c r="D32" s="62">
        <v>1401917</v>
      </c>
      <c r="E32" s="63">
        <v>3461690</v>
      </c>
      <c r="F32" s="48">
        <v>171197</v>
      </c>
      <c r="G32" s="48">
        <v>148076</v>
      </c>
      <c r="H32" s="48">
        <v>23376</v>
      </c>
      <c r="I32" s="48">
        <v>33722</v>
      </c>
      <c r="J32" s="48">
        <v>20693</v>
      </c>
      <c r="K32" s="48">
        <v>13029</v>
      </c>
      <c r="L32" s="49">
        <v>117000</v>
      </c>
      <c r="M32" s="49">
        <v>1347684</v>
      </c>
      <c r="N32" s="49" t="s">
        <v>178</v>
      </c>
      <c r="O32" s="49" t="s">
        <v>178</v>
      </c>
      <c r="P32" s="49" t="s">
        <v>178</v>
      </c>
      <c r="Q32" s="49">
        <v>4080</v>
      </c>
      <c r="R32" s="49">
        <v>126872</v>
      </c>
      <c r="S32" s="49">
        <v>4498770.76</v>
      </c>
      <c r="T32" s="49" t="s">
        <v>178</v>
      </c>
      <c r="U32" s="49" t="s">
        <v>178</v>
      </c>
      <c r="V32" s="49" t="s">
        <v>178</v>
      </c>
      <c r="W32" s="49">
        <v>217</v>
      </c>
      <c r="X32" s="49">
        <v>24731</v>
      </c>
      <c r="Y32" s="49">
        <v>1182015.46</v>
      </c>
      <c r="Z32" s="49">
        <v>238</v>
      </c>
      <c r="AA32" s="49">
        <v>13256295</v>
      </c>
      <c r="AB32" s="49">
        <v>9788344</v>
      </c>
      <c r="AC32" s="49">
        <v>9194378.3637349978</v>
      </c>
      <c r="AD32" s="49">
        <v>46824</v>
      </c>
      <c r="AE32" s="49">
        <v>230275.43</v>
      </c>
      <c r="AF32" s="49">
        <v>24720</v>
      </c>
      <c r="AG32" s="49">
        <v>32918</v>
      </c>
      <c r="AH32" s="49">
        <v>28064.041000000001</v>
      </c>
      <c r="AI32" s="49">
        <v>43213.201999999997</v>
      </c>
      <c r="AJ32" s="49">
        <v>20401.510999999999</v>
      </c>
      <c r="AK32" s="49">
        <v>24010.137999999999</v>
      </c>
      <c r="AL32" s="49">
        <v>5755025.2869999995</v>
      </c>
      <c r="AM32" s="49">
        <v>3020849.2110000001</v>
      </c>
      <c r="AN32" s="49">
        <v>7559.1009999999997</v>
      </c>
      <c r="AO32" s="49">
        <v>7441.0739999999996</v>
      </c>
      <c r="AP32" s="57">
        <v>53.681043000000003</v>
      </c>
      <c r="AQ32" s="49">
        <v>1448711</v>
      </c>
      <c r="AR32" s="49">
        <v>169966.073</v>
      </c>
      <c r="AS32" s="49">
        <v>155737.318</v>
      </c>
      <c r="AT32" s="49">
        <v>520705.71500000003</v>
      </c>
      <c r="AU32" s="49">
        <v>604697.19200000004</v>
      </c>
      <c r="AV32" s="49">
        <v>786336</v>
      </c>
      <c r="AW32" s="49" t="s">
        <v>178</v>
      </c>
      <c r="AX32" s="49">
        <v>1959376</v>
      </c>
      <c r="AY32" s="49">
        <v>1002865.681</v>
      </c>
      <c r="AZ32" s="49">
        <v>408761.56800000009</v>
      </c>
      <c r="BA32" s="49">
        <v>30408.2</v>
      </c>
      <c r="BB32" s="49">
        <v>30257.9</v>
      </c>
      <c r="BC32" s="49">
        <v>325637</v>
      </c>
      <c r="BD32" s="49">
        <v>77365</v>
      </c>
      <c r="BE32" s="49">
        <v>24052</v>
      </c>
      <c r="BF32" s="49">
        <v>22001</v>
      </c>
      <c r="BG32" s="57">
        <v>23.8</v>
      </c>
      <c r="BH32" s="49">
        <v>589349</v>
      </c>
      <c r="BI32" s="49">
        <v>451038</v>
      </c>
      <c r="BJ32" s="49">
        <v>349747</v>
      </c>
      <c r="BK32" s="49">
        <v>600</v>
      </c>
      <c r="BL32" s="49">
        <v>248</v>
      </c>
      <c r="BM32" s="49">
        <v>23155</v>
      </c>
      <c r="BN32" s="49">
        <v>26810</v>
      </c>
      <c r="BO32" s="49">
        <v>36729</v>
      </c>
      <c r="BP32" s="49">
        <v>67437.118917999993</v>
      </c>
      <c r="BQ32" s="49">
        <v>142</v>
      </c>
      <c r="BR32" s="49">
        <f>2438+1830</f>
        <v>4268</v>
      </c>
      <c r="BS32" s="49">
        <v>3227</v>
      </c>
      <c r="BT32" s="57">
        <v>675.7</v>
      </c>
      <c r="BU32" s="49">
        <v>216</v>
      </c>
      <c r="BV32" s="57">
        <v>192</v>
      </c>
      <c r="BW32" s="49">
        <v>1662064</v>
      </c>
      <c r="BX32" s="49">
        <v>1593222</v>
      </c>
      <c r="BY32" s="49">
        <v>15739</v>
      </c>
      <c r="BZ32" s="49">
        <v>2391</v>
      </c>
      <c r="CA32" s="57">
        <v>1540.74</v>
      </c>
      <c r="CB32" s="49">
        <v>303</v>
      </c>
      <c r="CC32" s="49">
        <v>58801</v>
      </c>
      <c r="CD32" s="49">
        <v>362</v>
      </c>
      <c r="CE32" s="49">
        <v>182425</v>
      </c>
      <c r="CF32" s="49">
        <v>177</v>
      </c>
      <c r="CG32" s="49">
        <v>92356</v>
      </c>
      <c r="CH32" s="49">
        <v>102</v>
      </c>
      <c r="CI32" s="49">
        <v>86721</v>
      </c>
      <c r="CJ32" s="49">
        <v>70171</v>
      </c>
      <c r="CK32" s="49">
        <v>25356</v>
      </c>
      <c r="CL32" s="49">
        <v>1181</v>
      </c>
      <c r="CM32" s="49">
        <v>3182547</v>
      </c>
      <c r="CN32" s="49">
        <v>1388831.335</v>
      </c>
      <c r="CO32" s="53">
        <v>3259758</v>
      </c>
      <c r="CP32" s="49">
        <v>1376975.872</v>
      </c>
      <c r="CQ32" s="58"/>
      <c r="DC32" s="60"/>
      <c r="DD32" s="60"/>
      <c r="DE32" s="60"/>
    </row>
    <row r="33" spans="1:109" ht="13.5" customHeight="1" x14ac:dyDescent="0.15">
      <c r="A33" s="9"/>
      <c r="B33" s="24" t="s">
        <v>65</v>
      </c>
      <c r="C33" s="61">
        <v>434.73</v>
      </c>
      <c r="D33" s="62">
        <v>1433127</v>
      </c>
      <c r="E33" s="63">
        <v>3496927</v>
      </c>
      <c r="F33" s="48">
        <v>168252</v>
      </c>
      <c r="G33" s="48">
        <v>147176</v>
      </c>
      <c r="H33" s="48">
        <v>21668</v>
      </c>
      <c r="I33" s="48">
        <v>33699</v>
      </c>
      <c r="J33" s="48">
        <v>21293</v>
      </c>
      <c r="K33" s="48">
        <v>12406</v>
      </c>
      <c r="L33" s="49" t="s">
        <v>178</v>
      </c>
      <c r="M33" s="49" t="s">
        <v>178</v>
      </c>
      <c r="N33" s="49" t="s">
        <v>178</v>
      </c>
      <c r="O33" s="49" t="s">
        <v>178</v>
      </c>
      <c r="P33" s="49" t="s">
        <v>178</v>
      </c>
      <c r="Q33" s="49">
        <v>3747</v>
      </c>
      <c r="R33" s="49">
        <v>117581</v>
      </c>
      <c r="S33" s="49">
        <v>4025197.07</v>
      </c>
      <c r="T33" s="49">
        <v>29419</v>
      </c>
      <c r="U33" s="49">
        <v>256785</v>
      </c>
      <c r="V33" s="49">
        <v>9677362.8599999994</v>
      </c>
      <c r="W33" s="49">
        <v>220</v>
      </c>
      <c r="X33" s="49">
        <v>25201</v>
      </c>
      <c r="Y33" s="49">
        <v>1174816.73</v>
      </c>
      <c r="Z33" s="49">
        <v>220</v>
      </c>
      <c r="AA33" s="49">
        <v>13886553</v>
      </c>
      <c r="AB33" s="49">
        <v>9372132</v>
      </c>
      <c r="AC33" s="49">
        <v>7744182.3560239989</v>
      </c>
      <c r="AD33" s="49">
        <v>43148</v>
      </c>
      <c r="AE33" s="49">
        <v>214180.81899999999</v>
      </c>
      <c r="AF33" s="49">
        <v>31871</v>
      </c>
      <c r="AG33" s="49">
        <v>34342</v>
      </c>
      <c r="AH33" s="49">
        <v>30675.241999999998</v>
      </c>
      <c r="AI33" s="49">
        <v>41792.260999999999</v>
      </c>
      <c r="AJ33" s="49">
        <v>20368.657999999999</v>
      </c>
      <c r="AK33" s="49">
        <v>25237.5</v>
      </c>
      <c r="AL33" s="49">
        <v>5813119.608</v>
      </c>
      <c r="AM33" s="49">
        <v>2872626.929</v>
      </c>
      <c r="AN33" s="49">
        <v>7592.7569999999996</v>
      </c>
      <c r="AO33" s="49">
        <v>7473.7250000000004</v>
      </c>
      <c r="AP33" s="57">
        <v>54.206972</v>
      </c>
      <c r="AQ33" s="49">
        <v>1458076</v>
      </c>
      <c r="AR33" s="49">
        <v>172171.00700000001</v>
      </c>
      <c r="AS33" s="49">
        <v>158877.51999999999</v>
      </c>
      <c r="AT33" s="49">
        <v>521515.28499999997</v>
      </c>
      <c r="AU33" s="49">
        <v>603248.90599999996</v>
      </c>
      <c r="AV33" s="49">
        <v>793560</v>
      </c>
      <c r="AW33" s="49" t="s">
        <v>178</v>
      </c>
      <c r="AX33" s="49">
        <v>1982868</v>
      </c>
      <c r="AY33" s="49">
        <v>1046096.9180000001</v>
      </c>
      <c r="AZ33" s="49">
        <v>406623.79300000006</v>
      </c>
      <c r="BA33" s="49">
        <v>30517</v>
      </c>
      <c r="BB33" s="49">
        <v>30370.7</v>
      </c>
      <c r="BC33" s="49">
        <v>321198</v>
      </c>
      <c r="BD33" s="49">
        <v>78858</v>
      </c>
      <c r="BE33" s="49">
        <v>23960</v>
      </c>
      <c r="BF33" s="49">
        <v>22051</v>
      </c>
      <c r="BG33" s="57">
        <v>24.6</v>
      </c>
      <c r="BH33" s="49">
        <v>557385</v>
      </c>
      <c r="BI33" s="49">
        <v>430678</v>
      </c>
      <c r="BJ33" s="49">
        <v>332255</v>
      </c>
      <c r="BK33" s="49">
        <v>570</v>
      </c>
      <c r="BL33" s="49">
        <v>258</v>
      </c>
      <c r="BM33" s="49">
        <v>24125</v>
      </c>
      <c r="BN33" s="49">
        <v>29368</v>
      </c>
      <c r="BO33" s="49">
        <v>40361</v>
      </c>
      <c r="BP33" s="49">
        <v>72365.617562999993</v>
      </c>
      <c r="BQ33" s="49">
        <v>142</v>
      </c>
      <c r="BR33" s="49">
        <f>2508+1873</f>
        <v>4381</v>
      </c>
      <c r="BS33" s="49">
        <v>3324</v>
      </c>
      <c r="BT33" s="57">
        <v>642.20000000000005</v>
      </c>
      <c r="BU33" s="49">
        <v>216</v>
      </c>
      <c r="BV33" s="57">
        <v>108.3</v>
      </c>
      <c r="BW33" s="49">
        <v>1637886</v>
      </c>
      <c r="BX33" s="49">
        <v>1567482</v>
      </c>
      <c r="BY33" s="49">
        <v>14439</v>
      </c>
      <c r="BZ33" s="49">
        <v>2427</v>
      </c>
      <c r="CA33" s="57">
        <v>1573.4073000000001</v>
      </c>
      <c r="CB33" s="49">
        <v>301</v>
      </c>
      <c r="CC33" s="49">
        <v>60764</v>
      </c>
      <c r="CD33" s="49">
        <v>363</v>
      </c>
      <c r="CE33" s="49">
        <v>184359</v>
      </c>
      <c r="CF33" s="49">
        <v>177</v>
      </c>
      <c r="CG33" s="49">
        <v>90120</v>
      </c>
      <c r="CH33" s="49">
        <v>104</v>
      </c>
      <c r="CI33" s="49">
        <v>83467</v>
      </c>
      <c r="CJ33" s="49">
        <v>72094</v>
      </c>
      <c r="CK33" s="49">
        <v>24612</v>
      </c>
      <c r="CL33" s="49">
        <v>1157</v>
      </c>
      <c r="CM33" s="49">
        <v>3215875</v>
      </c>
      <c r="CN33" s="49">
        <v>1338093.05</v>
      </c>
      <c r="CO33" s="53">
        <v>3309180</v>
      </c>
      <c r="CP33" s="49">
        <v>1324304.3629999999</v>
      </c>
      <c r="CQ33" s="58"/>
      <c r="DC33" s="60"/>
      <c r="DD33" s="60"/>
      <c r="DE33" s="60"/>
    </row>
    <row r="34" spans="1:109" ht="13.5" customHeight="1" x14ac:dyDescent="0.15">
      <c r="A34" s="9"/>
      <c r="B34" s="24" t="s">
        <v>66</v>
      </c>
      <c r="C34" s="61">
        <v>434.95</v>
      </c>
      <c r="D34" s="62">
        <v>1461030</v>
      </c>
      <c r="E34" s="63">
        <v>3527295</v>
      </c>
      <c r="F34" s="48">
        <v>167648</v>
      </c>
      <c r="G34" s="48">
        <v>150193</v>
      </c>
      <c r="H34" s="48">
        <v>17986</v>
      </c>
      <c r="I34" s="48">
        <v>33271</v>
      </c>
      <c r="J34" s="48">
        <v>21748</v>
      </c>
      <c r="K34" s="48">
        <v>11523</v>
      </c>
      <c r="L34" s="49" t="s">
        <v>178</v>
      </c>
      <c r="M34" s="49" t="s">
        <v>178</v>
      </c>
      <c r="N34" s="49" t="s">
        <v>178</v>
      </c>
      <c r="O34" s="49" t="s">
        <v>178</v>
      </c>
      <c r="P34" s="49" t="s">
        <v>178</v>
      </c>
      <c r="Q34" s="49">
        <v>3842</v>
      </c>
      <c r="R34" s="49">
        <v>116617</v>
      </c>
      <c r="S34" s="49">
        <v>4103076.33</v>
      </c>
      <c r="T34" s="49" t="s">
        <v>178</v>
      </c>
      <c r="U34" s="49" t="s">
        <v>178</v>
      </c>
      <c r="V34" s="49" t="s">
        <v>178</v>
      </c>
      <c r="W34" s="49">
        <v>227</v>
      </c>
      <c r="X34" s="49">
        <v>25846</v>
      </c>
      <c r="Y34" s="49">
        <v>1183897.27</v>
      </c>
      <c r="Z34" s="49">
        <v>213</v>
      </c>
      <c r="AA34" s="49">
        <v>14277847</v>
      </c>
      <c r="AB34" s="49">
        <v>9313637</v>
      </c>
      <c r="AC34" s="49">
        <v>7228456.341883</v>
      </c>
      <c r="AD34" s="49">
        <v>43996</v>
      </c>
      <c r="AE34" s="49">
        <v>225279.25700000001</v>
      </c>
      <c r="AF34" s="49">
        <v>36275</v>
      </c>
      <c r="AG34" s="49">
        <v>40144</v>
      </c>
      <c r="AH34" s="49">
        <v>31968.383000000002</v>
      </c>
      <c r="AI34" s="49">
        <v>45890.027000000002</v>
      </c>
      <c r="AJ34" s="49">
        <v>22231.705999999998</v>
      </c>
      <c r="AK34" s="49">
        <v>25875.884999999998</v>
      </c>
      <c r="AL34" s="49">
        <v>6090843.9230000004</v>
      </c>
      <c r="AM34" s="49">
        <v>2867373.719</v>
      </c>
      <c r="AN34" s="49">
        <v>7604.2950000000001</v>
      </c>
      <c r="AO34" s="49">
        <v>7484.2650000000003</v>
      </c>
      <c r="AP34" s="57">
        <v>54.362766999999998</v>
      </c>
      <c r="AQ34" s="49">
        <v>1455359</v>
      </c>
      <c r="AR34" s="49">
        <v>170306.644</v>
      </c>
      <c r="AS34" s="49">
        <v>162198.78</v>
      </c>
      <c r="AT34" s="49">
        <v>526313.49</v>
      </c>
      <c r="AU34" s="49">
        <v>607848.46699999995</v>
      </c>
      <c r="AV34" s="49">
        <v>799533</v>
      </c>
      <c r="AW34" s="49">
        <v>1537380</v>
      </c>
      <c r="AX34" s="49">
        <v>2015438</v>
      </c>
      <c r="AY34" s="49">
        <v>1031258.5350000001</v>
      </c>
      <c r="AZ34" s="49">
        <v>402646</v>
      </c>
      <c r="BA34" s="49">
        <v>30600.400000000001</v>
      </c>
      <c r="BB34" s="49">
        <v>30457.7</v>
      </c>
      <c r="BC34" s="49">
        <v>340914</v>
      </c>
      <c r="BD34" s="49">
        <v>78069</v>
      </c>
      <c r="BE34" s="49">
        <v>25416</v>
      </c>
      <c r="BF34" s="49">
        <v>20791</v>
      </c>
      <c r="BG34" s="57">
        <v>22.9</v>
      </c>
      <c r="BH34" s="49">
        <v>564010</v>
      </c>
      <c r="BI34" s="49">
        <v>441233</v>
      </c>
      <c r="BJ34" s="49">
        <v>345015</v>
      </c>
      <c r="BK34" s="49">
        <v>650</v>
      </c>
      <c r="BL34" s="49">
        <v>267</v>
      </c>
      <c r="BM34" s="49">
        <v>24983</v>
      </c>
      <c r="BN34" s="49">
        <v>32433</v>
      </c>
      <c r="BO34" s="49">
        <v>44654</v>
      </c>
      <c r="BP34" s="49">
        <v>79761.415999999997</v>
      </c>
      <c r="BQ34" s="49">
        <v>140</v>
      </c>
      <c r="BR34" s="49">
        <f>2547+1889</f>
        <v>4436</v>
      </c>
      <c r="BS34" s="49">
        <v>3361</v>
      </c>
      <c r="BT34" s="57">
        <v>638.1</v>
      </c>
      <c r="BU34" s="49">
        <v>211</v>
      </c>
      <c r="BV34" s="57">
        <v>181.4</v>
      </c>
      <c r="BW34" s="49">
        <v>1586148</v>
      </c>
      <c r="BX34" s="49">
        <v>1513915</v>
      </c>
      <c r="BY34" s="49">
        <v>13559</v>
      </c>
      <c r="BZ34" s="49">
        <v>2451</v>
      </c>
      <c r="CA34" s="57">
        <v>1601.3733</v>
      </c>
      <c r="CB34" s="49">
        <v>297</v>
      </c>
      <c r="CC34" s="49">
        <v>62156</v>
      </c>
      <c r="CD34" s="49">
        <v>364</v>
      </c>
      <c r="CE34" s="49">
        <v>187256</v>
      </c>
      <c r="CF34" s="49">
        <v>177</v>
      </c>
      <c r="CG34" s="49">
        <v>88081</v>
      </c>
      <c r="CH34" s="49">
        <v>102</v>
      </c>
      <c r="CI34" s="49">
        <v>81843</v>
      </c>
      <c r="CJ34" s="49">
        <v>72659</v>
      </c>
      <c r="CK34" s="49">
        <v>24214</v>
      </c>
      <c r="CL34" s="49">
        <v>1078</v>
      </c>
      <c r="CM34" s="49">
        <v>3285611.9709720002</v>
      </c>
      <c r="CN34" s="49">
        <v>1341030.338</v>
      </c>
      <c r="CO34" s="49">
        <v>3366767.8366020001</v>
      </c>
      <c r="CP34" s="49">
        <v>1327861.048</v>
      </c>
      <c r="CQ34" s="58"/>
      <c r="DC34" s="60"/>
      <c r="DD34" s="60"/>
      <c r="DE34" s="60"/>
    </row>
    <row r="35" spans="1:109" ht="13.5" customHeight="1" x14ac:dyDescent="0.15">
      <c r="A35" s="9"/>
      <c r="B35" s="24" t="s">
        <v>67</v>
      </c>
      <c r="C35" s="61">
        <v>434.98</v>
      </c>
      <c r="D35" s="62">
        <v>1486429</v>
      </c>
      <c r="E35" s="63">
        <v>3555473</v>
      </c>
      <c r="F35" s="48">
        <v>163112</v>
      </c>
      <c r="G35" s="48">
        <v>147542</v>
      </c>
      <c r="H35" s="48">
        <v>16449</v>
      </c>
      <c r="I35" s="48">
        <v>33238</v>
      </c>
      <c r="J35" s="48">
        <v>22511</v>
      </c>
      <c r="K35" s="48">
        <v>10727</v>
      </c>
      <c r="L35" s="49" t="s">
        <v>178</v>
      </c>
      <c r="M35" s="49" t="s">
        <v>178</v>
      </c>
      <c r="N35" s="49" t="s">
        <v>178</v>
      </c>
      <c r="O35" s="49" t="s">
        <v>178</v>
      </c>
      <c r="P35" s="49" t="s">
        <v>178</v>
      </c>
      <c r="Q35" s="49">
        <v>3463</v>
      </c>
      <c r="R35" s="49">
        <v>111585</v>
      </c>
      <c r="S35" s="49">
        <v>4268924.49</v>
      </c>
      <c r="T35" s="49" t="s">
        <v>178</v>
      </c>
      <c r="U35" s="49" t="s">
        <v>178</v>
      </c>
      <c r="V35" s="49" t="s">
        <v>178</v>
      </c>
      <c r="W35" s="49">
        <v>232</v>
      </c>
      <c r="X35" s="49">
        <v>26709</v>
      </c>
      <c r="Y35" s="49">
        <v>1218173.1100000001</v>
      </c>
      <c r="Z35" s="49">
        <v>210</v>
      </c>
      <c r="AA35" s="49">
        <v>14485753</v>
      </c>
      <c r="AB35" s="49">
        <v>9402295</v>
      </c>
      <c r="AC35" s="49">
        <v>6641371.6632169988</v>
      </c>
      <c r="AD35" s="49">
        <v>42252</v>
      </c>
      <c r="AE35" s="49">
        <v>230717.64600000001</v>
      </c>
      <c r="AF35" s="49">
        <v>40343</v>
      </c>
      <c r="AG35" s="49">
        <v>41250</v>
      </c>
      <c r="AH35" s="49">
        <v>36450.877999999997</v>
      </c>
      <c r="AI35" s="49">
        <v>41008.982000000004</v>
      </c>
      <c r="AJ35" s="49">
        <v>20281.800999999999</v>
      </c>
      <c r="AK35" s="49">
        <v>29217.875</v>
      </c>
      <c r="AL35" s="49">
        <v>6885865.0470000003</v>
      </c>
      <c r="AM35" s="49">
        <v>2980295.8220000002</v>
      </c>
      <c r="AN35" s="49">
        <v>7630</v>
      </c>
      <c r="AO35" s="49">
        <v>7509</v>
      </c>
      <c r="AP35" s="57">
        <v>54.707752999999997</v>
      </c>
      <c r="AQ35" s="49">
        <v>1468001</v>
      </c>
      <c r="AR35" s="49">
        <v>153291.94200000001</v>
      </c>
      <c r="AS35" s="49">
        <v>163946.95600000001</v>
      </c>
      <c r="AT35" s="49">
        <v>521609.82</v>
      </c>
      <c r="AU35" s="49">
        <v>647074.88800000004</v>
      </c>
      <c r="AV35" s="49">
        <v>806985</v>
      </c>
      <c r="AW35" s="49" t="s">
        <v>178</v>
      </c>
      <c r="AX35" s="49">
        <v>2028492</v>
      </c>
      <c r="AY35" s="49">
        <v>1057988.4370000002</v>
      </c>
      <c r="AZ35" s="49">
        <v>406016</v>
      </c>
      <c r="BA35" s="49">
        <v>30720.2</v>
      </c>
      <c r="BB35" s="49">
        <v>30577.599999999999</v>
      </c>
      <c r="BC35" s="49">
        <v>353384</v>
      </c>
      <c r="BD35" s="49">
        <v>79350</v>
      </c>
      <c r="BE35" s="49">
        <v>24643</v>
      </c>
      <c r="BF35" s="49">
        <v>21167</v>
      </c>
      <c r="BG35" s="57">
        <v>22.5</v>
      </c>
      <c r="BH35" s="49">
        <v>604631</v>
      </c>
      <c r="BI35" s="49">
        <v>487609</v>
      </c>
      <c r="BJ35" s="49">
        <v>381113</v>
      </c>
      <c r="BK35" s="49">
        <v>716</v>
      </c>
      <c r="BL35" s="49">
        <v>289</v>
      </c>
      <c r="BM35" s="49">
        <v>26689</v>
      </c>
      <c r="BN35" s="49">
        <v>34304</v>
      </c>
      <c r="BO35" s="49">
        <v>47226</v>
      </c>
      <c r="BP35" s="49">
        <v>84083.785000000003</v>
      </c>
      <c r="BQ35" s="49">
        <v>140</v>
      </c>
      <c r="BR35" s="49">
        <f>2629+1932</f>
        <v>4561</v>
      </c>
      <c r="BS35" s="49">
        <v>3416</v>
      </c>
      <c r="BT35" s="57">
        <v>628.79999999999995</v>
      </c>
      <c r="BU35" s="49">
        <v>212</v>
      </c>
      <c r="BV35" s="57">
        <v>143.30000000000001</v>
      </c>
      <c r="BW35" s="49">
        <v>1386375</v>
      </c>
      <c r="BX35" s="49">
        <v>1295006</v>
      </c>
      <c r="BY35" s="49">
        <v>12686</v>
      </c>
      <c r="BZ35" s="49">
        <v>2486</v>
      </c>
      <c r="CA35" s="57">
        <v>1621.6486</v>
      </c>
      <c r="CB35" s="49">
        <v>295</v>
      </c>
      <c r="CC35" s="49">
        <v>62919</v>
      </c>
      <c r="CD35" s="49">
        <v>365</v>
      </c>
      <c r="CE35" s="49">
        <v>189698</v>
      </c>
      <c r="CF35" s="49">
        <v>177</v>
      </c>
      <c r="CG35" s="49">
        <v>86715</v>
      </c>
      <c r="CH35" s="49">
        <v>97</v>
      </c>
      <c r="CI35" s="49">
        <v>80855</v>
      </c>
      <c r="CJ35" s="49">
        <v>74667</v>
      </c>
      <c r="CK35" s="49">
        <v>23479</v>
      </c>
      <c r="CL35" s="49">
        <v>1207</v>
      </c>
      <c r="CM35" s="49">
        <v>3369663.5962939998</v>
      </c>
      <c r="CN35" s="49">
        <v>1316782.07</v>
      </c>
      <c r="CO35" s="49">
        <v>3447125.6051000003</v>
      </c>
      <c r="CP35" s="49">
        <v>1303830.1969999999</v>
      </c>
      <c r="CQ35" s="58"/>
    </row>
    <row r="36" spans="1:109" ht="13.5" customHeight="1" x14ac:dyDescent="0.15">
      <c r="A36" s="9"/>
      <c r="B36" s="24" t="s">
        <v>68</v>
      </c>
      <c r="C36" s="61">
        <v>434.98</v>
      </c>
      <c r="D36" s="62">
        <v>1478104</v>
      </c>
      <c r="E36" s="63">
        <v>3579628</v>
      </c>
      <c r="F36" s="48">
        <v>160213</v>
      </c>
      <c r="G36" s="48">
        <v>146020</v>
      </c>
      <c r="H36" s="48">
        <v>14875</v>
      </c>
      <c r="I36" s="48">
        <v>31722</v>
      </c>
      <c r="J36" s="48">
        <v>23478</v>
      </c>
      <c r="K36" s="48">
        <v>8244</v>
      </c>
      <c r="L36" s="49" t="s">
        <v>178</v>
      </c>
      <c r="M36" s="49" t="s">
        <v>178</v>
      </c>
      <c r="N36" s="49">
        <v>4423</v>
      </c>
      <c r="O36" s="49">
        <v>2727</v>
      </c>
      <c r="P36" s="49">
        <v>6577</v>
      </c>
      <c r="Q36" s="49">
        <v>3584</v>
      </c>
      <c r="R36" s="49">
        <v>109995</v>
      </c>
      <c r="S36" s="49">
        <v>4416376.1100000003</v>
      </c>
      <c r="T36" s="49" t="s">
        <v>178</v>
      </c>
      <c r="U36" s="49" t="s">
        <v>178</v>
      </c>
      <c r="V36" s="49" t="s">
        <v>178</v>
      </c>
      <c r="W36" s="49">
        <v>228</v>
      </c>
      <c r="X36" s="49">
        <v>27177</v>
      </c>
      <c r="Y36" s="49">
        <v>1212272.78</v>
      </c>
      <c r="Z36" s="49">
        <v>211</v>
      </c>
      <c r="AA36" s="49">
        <v>14884245</v>
      </c>
      <c r="AB36" s="49">
        <v>9493710</v>
      </c>
      <c r="AC36" s="49">
        <v>6072197.0452359999</v>
      </c>
      <c r="AD36" s="49">
        <v>43415</v>
      </c>
      <c r="AE36" s="49">
        <v>239503.46599999999</v>
      </c>
      <c r="AF36" s="49">
        <v>48113</v>
      </c>
      <c r="AG36" s="49">
        <v>49818</v>
      </c>
      <c r="AH36" s="49">
        <v>37940.186000000002</v>
      </c>
      <c r="AI36" s="49">
        <v>42247.786</v>
      </c>
      <c r="AJ36" s="49">
        <v>21965.754000000001</v>
      </c>
      <c r="AK36" s="49">
        <v>31126.621999999999</v>
      </c>
      <c r="AL36" s="49">
        <v>7151598.6409999998</v>
      </c>
      <c r="AM36" s="49">
        <v>3345573.125</v>
      </c>
      <c r="AN36" s="49">
        <v>7647</v>
      </c>
      <c r="AO36" s="49">
        <v>7527</v>
      </c>
      <c r="AP36" s="57">
        <v>55.291162</v>
      </c>
      <c r="AQ36" s="49">
        <v>1470976</v>
      </c>
      <c r="AR36" s="49">
        <v>147104.85399999999</v>
      </c>
      <c r="AS36" s="49">
        <v>167590.96900000001</v>
      </c>
      <c r="AT36" s="49">
        <v>524333.44999999995</v>
      </c>
      <c r="AU36" s="49">
        <v>655400.83400000003</v>
      </c>
      <c r="AV36" s="49">
        <v>814398</v>
      </c>
      <c r="AW36" s="49" t="s">
        <v>178</v>
      </c>
      <c r="AX36" s="49">
        <v>2728523</v>
      </c>
      <c r="AY36" s="49">
        <v>1112278.8700000001</v>
      </c>
      <c r="AZ36" s="49">
        <v>404966.34499999997</v>
      </c>
      <c r="BA36" s="49">
        <v>30850.3</v>
      </c>
      <c r="BB36" s="49">
        <v>30709.200000000001</v>
      </c>
      <c r="BC36" s="49">
        <v>332976</v>
      </c>
      <c r="BD36" s="49">
        <v>76423</v>
      </c>
      <c r="BE36" s="49">
        <v>22177</v>
      </c>
      <c r="BF36" s="49">
        <v>20878</v>
      </c>
      <c r="BG36" s="57">
        <v>23</v>
      </c>
      <c r="BH36" s="49">
        <v>592954</v>
      </c>
      <c r="BI36" s="49">
        <v>463748</v>
      </c>
      <c r="BJ36" s="49">
        <v>359714</v>
      </c>
      <c r="BK36" s="49">
        <v>799</v>
      </c>
      <c r="BL36" s="49">
        <v>327</v>
      </c>
      <c r="BM36" s="49">
        <v>29888</v>
      </c>
      <c r="BN36" s="49">
        <v>35637</v>
      </c>
      <c r="BO36" s="49">
        <v>49142</v>
      </c>
      <c r="BP36" s="49">
        <v>87375.162410000004</v>
      </c>
      <c r="BQ36" s="49">
        <v>137</v>
      </c>
      <c r="BR36" s="49">
        <v>4603</v>
      </c>
      <c r="BS36" s="49">
        <v>3465</v>
      </c>
      <c r="BT36" s="57">
        <v>604.79999999999995</v>
      </c>
      <c r="BU36" s="49">
        <v>215</v>
      </c>
      <c r="BV36" s="57">
        <v>187.6</v>
      </c>
      <c r="BW36" s="49">
        <v>1236331</v>
      </c>
      <c r="BX36" s="49">
        <v>1040290</v>
      </c>
      <c r="BY36" s="49">
        <v>11658</v>
      </c>
      <c r="BZ36" s="49">
        <v>2500</v>
      </c>
      <c r="CA36" s="57">
        <v>1642.8993</v>
      </c>
      <c r="CB36" s="49">
        <v>296</v>
      </c>
      <c r="CC36" s="49">
        <v>63002</v>
      </c>
      <c r="CD36" s="49">
        <v>365</v>
      </c>
      <c r="CE36" s="49">
        <v>193560</v>
      </c>
      <c r="CF36" s="49">
        <v>179</v>
      </c>
      <c r="CG36" s="49">
        <v>87205</v>
      </c>
      <c r="CH36" s="49">
        <v>95</v>
      </c>
      <c r="CI36" s="49">
        <v>78705</v>
      </c>
      <c r="CJ36" s="49">
        <v>54902</v>
      </c>
      <c r="CK36" s="49">
        <v>22121</v>
      </c>
      <c r="CL36" s="49">
        <v>1069</v>
      </c>
      <c r="CM36" s="49">
        <v>3463643.0463879998</v>
      </c>
      <c r="CN36" s="49">
        <v>1299191.4410000001</v>
      </c>
      <c r="CO36" s="49">
        <v>3524784.8526110002</v>
      </c>
      <c r="CP36" s="49">
        <v>1283992.9709999999</v>
      </c>
      <c r="CQ36" s="58"/>
    </row>
    <row r="37" spans="1:109" ht="13.5" customHeight="1" x14ac:dyDescent="0.15">
      <c r="A37" s="9"/>
      <c r="B37" s="24" t="s">
        <v>69</v>
      </c>
      <c r="C37" s="61">
        <v>434.98</v>
      </c>
      <c r="D37" s="62">
        <v>1504348</v>
      </c>
      <c r="E37" s="63">
        <v>3602758</v>
      </c>
      <c r="F37" s="48">
        <v>158738</v>
      </c>
      <c r="G37" s="48">
        <v>146852</v>
      </c>
      <c r="H37" s="48">
        <v>12628</v>
      </c>
      <c r="I37" s="48">
        <v>33023</v>
      </c>
      <c r="J37" s="48">
        <v>23777</v>
      </c>
      <c r="K37" s="48">
        <v>9246</v>
      </c>
      <c r="L37" s="49">
        <v>109632</v>
      </c>
      <c r="M37" s="49">
        <v>1352216</v>
      </c>
      <c r="N37" s="49" t="s">
        <v>178</v>
      </c>
      <c r="O37" s="49" t="s">
        <v>178</v>
      </c>
      <c r="P37" s="49" t="s">
        <v>178</v>
      </c>
      <c r="Q37" s="49">
        <v>3274</v>
      </c>
      <c r="R37" s="49">
        <v>109102</v>
      </c>
      <c r="S37" s="49">
        <v>4889141.1399999997</v>
      </c>
      <c r="T37" s="49" t="s">
        <v>178</v>
      </c>
      <c r="U37" s="49" t="s">
        <v>178</v>
      </c>
      <c r="V37" s="49" t="s">
        <v>178</v>
      </c>
      <c r="W37" s="49">
        <v>230</v>
      </c>
      <c r="X37" s="49">
        <v>27104</v>
      </c>
      <c r="Y37" s="49">
        <v>1236922.01</v>
      </c>
      <c r="Z37" s="49">
        <v>218</v>
      </c>
      <c r="AA37" s="49">
        <v>15218364</v>
      </c>
      <c r="AB37" s="49">
        <v>9549721</v>
      </c>
      <c r="AC37" s="49">
        <v>5778913.0477</v>
      </c>
      <c r="AD37" s="49">
        <v>42622</v>
      </c>
      <c r="AE37" s="49">
        <v>253562.43299999999</v>
      </c>
      <c r="AF37" s="49">
        <v>58653</v>
      </c>
      <c r="AG37" s="49">
        <v>62990</v>
      </c>
      <c r="AH37" s="49">
        <v>42379.156000000003</v>
      </c>
      <c r="AI37" s="49">
        <v>44960.415999999997</v>
      </c>
      <c r="AJ37" s="49">
        <v>21181.170999999998</v>
      </c>
      <c r="AK37" s="49">
        <v>29673.258000000002</v>
      </c>
      <c r="AL37" s="49">
        <v>7797950.0700000003</v>
      </c>
      <c r="AM37" s="49">
        <v>3868840.2429999998</v>
      </c>
      <c r="AN37" s="49">
        <v>7666.3249999999998</v>
      </c>
      <c r="AO37" s="49">
        <v>7544.4840000000004</v>
      </c>
      <c r="AP37" s="57">
        <v>55.574427</v>
      </c>
      <c r="AQ37" s="49">
        <v>1473732</v>
      </c>
      <c r="AR37" s="49">
        <v>140829.986</v>
      </c>
      <c r="AS37" s="49">
        <v>171535.826</v>
      </c>
      <c r="AT37" s="49">
        <v>533116.07999999996</v>
      </c>
      <c r="AU37" s="49">
        <v>665507.38399999996</v>
      </c>
      <c r="AV37" s="49">
        <v>820952</v>
      </c>
      <c r="AW37" s="49" t="s">
        <v>178</v>
      </c>
      <c r="AX37" s="49">
        <v>2754905</v>
      </c>
      <c r="AY37" s="49">
        <v>1107231.28</v>
      </c>
      <c r="AZ37" s="49">
        <v>403664.53399999999</v>
      </c>
      <c r="BA37" s="49">
        <v>30920.5</v>
      </c>
      <c r="BB37" s="49">
        <v>30780.5</v>
      </c>
      <c r="BC37" s="49">
        <v>323741</v>
      </c>
      <c r="BD37" s="49">
        <v>74692</v>
      </c>
      <c r="BE37" s="49">
        <v>27371</v>
      </c>
      <c r="BF37" s="49">
        <v>21823</v>
      </c>
      <c r="BG37" s="57">
        <v>23.1</v>
      </c>
      <c r="BH37" s="49">
        <v>603562</v>
      </c>
      <c r="BI37" s="49">
        <v>454804</v>
      </c>
      <c r="BJ37" s="49">
        <v>344298</v>
      </c>
      <c r="BK37" s="49">
        <v>859</v>
      </c>
      <c r="BL37" s="49">
        <v>368</v>
      </c>
      <c r="BM37" s="49">
        <v>32994</v>
      </c>
      <c r="BN37" s="49">
        <v>36618</v>
      </c>
      <c r="BO37" s="49">
        <v>50315</v>
      </c>
      <c r="BP37" s="49">
        <v>89763.619000000006</v>
      </c>
      <c r="BQ37" s="49">
        <v>137</v>
      </c>
      <c r="BR37" s="49">
        <v>4693</v>
      </c>
      <c r="BS37" s="49">
        <v>3590</v>
      </c>
      <c r="BT37" s="57">
        <v>623.29999999999995</v>
      </c>
      <c r="BU37" s="49">
        <v>342</v>
      </c>
      <c r="BV37" s="57">
        <v>101.8</v>
      </c>
      <c r="BW37" s="49">
        <v>1200402</v>
      </c>
      <c r="BX37" s="49">
        <v>1017769</v>
      </c>
      <c r="BY37" s="49">
        <v>11229</v>
      </c>
      <c r="BZ37" s="49">
        <v>2535</v>
      </c>
      <c r="CA37" s="57">
        <v>1675.9751000000001</v>
      </c>
      <c r="CB37" s="49">
        <v>296</v>
      </c>
      <c r="CC37" s="49">
        <v>62782</v>
      </c>
      <c r="CD37" s="49">
        <v>360</v>
      </c>
      <c r="CE37" s="49">
        <v>195980</v>
      </c>
      <c r="CF37" s="49">
        <v>179</v>
      </c>
      <c r="CG37" s="49">
        <v>88038</v>
      </c>
      <c r="CH37" s="49">
        <v>96</v>
      </c>
      <c r="CI37" s="49">
        <v>76456</v>
      </c>
      <c r="CJ37" s="49">
        <v>46769</v>
      </c>
      <c r="CK37" s="49">
        <v>20557</v>
      </c>
      <c r="CL37" s="54">
        <v>999</v>
      </c>
      <c r="CM37" s="49">
        <v>3299924.4678909997</v>
      </c>
      <c r="CN37" s="49">
        <v>1318636.1569999999</v>
      </c>
      <c r="CO37" s="49">
        <v>3369890.7914749999</v>
      </c>
      <c r="CP37" s="49">
        <v>1299823.9140000001</v>
      </c>
      <c r="CQ37" s="58"/>
    </row>
    <row r="38" spans="1:109" ht="13.5" customHeight="1" x14ac:dyDescent="0.15">
      <c r="A38" s="9"/>
      <c r="B38" s="25" t="s">
        <v>70</v>
      </c>
      <c r="C38" s="61">
        <v>434.98</v>
      </c>
      <c r="D38" s="62">
        <v>1531033</v>
      </c>
      <c r="E38" s="63">
        <v>3627420</v>
      </c>
      <c r="F38" s="48">
        <v>161065</v>
      </c>
      <c r="G38" s="48">
        <v>145772</v>
      </c>
      <c r="H38" s="48">
        <v>15951</v>
      </c>
      <c r="I38" s="48">
        <v>33122</v>
      </c>
      <c r="J38" s="48">
        <v>24634</v>
      </c>
      <c r="K38" s="48">
        <v>8488</v>
      </c>
      <c r="L38" s="49" t="s">
        <v>178</v>
      </c>
      <c r="M38" s="49" t="s">
        <v>178</v>
      </c>
      <c r="N38" s="49" t="s">
        <v>178</v>
      </c>
      <c r="O38" s="49" t="s">
        <v>178</v>
      </c>
      <c r="P38" s="49" t="s">
        <v>178</v>
      </c>
      <c r="Q38" s="49">
        <v>3409</v>
      </c>
      <c r="R38" s="49">
        <v>113409</v>
      </c>
      <c r="S38" s="49">
        <v>3997370.51</v>
      </c>
      <c r="T38" s="49">
        <v>26032</v>
      </c>
      <c r="U38" s="49">
        <v>248612</v>
      </c>
      <c r="V38" s="49">
        <v>9788249.3300000001</v>
      </c>
      <c r="W38" s="49">
        <v>239</v>
      </c>
      <c r="X38" s="49">
        <v>27643</v>
      </c>
      <c r="Y38" s="49">
        <v>1304879.3899999999</v>
      </c>
      <c r="Z38" s="49">
        <v>221</v>
      </c>
      <c r="AA38" s="49">
        <v>15548613</v>
      </c>
      <c r="AB38" s="49">
        <v>9419857</v>
      </c>
      <c r="AC38" s="49">
        <v>5381141.8420010004</v>
      </c>
      <c r="AD38" s="49">
        <v>43157</v>
      </c>
      <c r="AE38" s="49">
        <v>267099.38900000002</v>
      </c>
      <c r="AF38" s="49">
        <v>52917</v>
      </c>
      <c r="AG38" s="49">
        <v>57477</v>
      </c>
      <c r="AH38" s="49">
        <v>46303.743000000002</v>
      </c>
      <c r="AI38" s="49">
        <v>44432.951999999997</v>
      </c>
      <c r="AJ38" s="49">
        <v>21063.593000000001</v>
      </c>
      <c r="AK38" s="49">
        <v>29957.054</v>
      </c>
      <c r="AL38" s="49">
        <v>8693500.4509999994</v>
      </c>
      <c r="AM38" s="49">
        <v>4083435.04</v>
      </c>
      <c r="AN38" s="49">
        <v>7699.0349999999999</v>
      </c>
      <c r="AO38" s="49">
        <v>7576.9070000000002</v>
      </c>
      <c r="AP38" s="57">
        <v>56.151560000000003</v>
      </c>
      <c r="AQ38" s="49">
        <v>1462428</v>
      </c>
      <c r="AR38" s="49">
        <v>128266.113</v>
      </c>
      <c r="AS38" s="49">
        <v>179340</v>
      </c>
      <c r="AT38" s="49">
        <v>547750.47600000002</v>
      </c>
      <c r="AU38" s="49">
        <v>685878.85800000001</v>
      </c>
      <c r="AV38" s="49">
        <v>826328</v>
      </c>
      <c r="AW38" s="49" t="s">
        <v>178</v>
      </c>
      <c r="AX38" s="49">
        <v>2782427</v>
      </c>
      <c r="AY38" s="49">
        <v>1153869.8120000002</v>
      </c>
      <c r="AZ38" s="49">
        <v>405181.34399999998</v>
      </c>
      <c r="BA38" s="49">
        <v>30991.5</v>
      </c>
      <c r="BB38" s="49">
        <v>30852.400000000001</v>
      </c>
      <c r="BC38" s="49">
        <v>324168</v>
      </c>
      <c r="BD38" s="49">
        <v>74061</v>
      </c>
      <c r="BE38" s="49">
        <v>19996</v>
      </c>
      <c r="BF38" s="49">
        <v>21034</v>
      </c>
      <c r="BG38" s="57">
        <v>22.8</v>
      </c>
      <c r="BH38" s="49">
        <v>548690</v>
      </c>
      <c r="BI38" s="49">
        <v>465603</v>
      </c>
      <c r="BJ38" s="49">
        <v>364959</v>
      </c>
      <c r="BK38" s="49">
        <v>940</v>
      </c>
      <c r="BL38" s="49">
        <v>383</v>
      </c>
      <c r="BM38" s="49">
        <v>33944</v>
      </c>
      <c r="BN38" s="49">
        <v>37478</v>
      </c>
      <c r="BO38" s="49">
        <v>51188</v>
      </c>
      <c r="BP38" s="49">
        <v>89517.315000000002</v>
      </c>
      <c r="BQ38" s="49">
        <v>137</v>
      </c>
      <c r="BR38" s="49">
        <v>4781</v>
      </c>
      <c r="BS38" s="49">
        <v>3660</v>
      </c>
      <c r="BT38" s="57">
        <v>666.5</v>
      </c>
      <c r="BU38" s="49">
        <v>287</v>
      </c>
      <c r="BV38" s="57">
        <v>14.7</v>
      </c>
      <c r="BW38" s="49">
        <v>1148882</v>
      </c>
      <c r="BX38" s="49">
        <v>974516</v>
      </c>
      <c r="BY38" s="49">
        <v>10187</v>
      </c>
      <c r="BZ38" s="49">
        <v>2560</v>
      </c>
      <c r="CA38" s="57">
        <v>1697.2542000000001</v>
      </c>
      <c r="CB38" s="49">
        <v>295</v>
      </c>
      <c r="CC38" s="49">
        <v>62114</v>
      </c>
      <c r="CD38" s="49">
        <v>358</v>
      </c>
      <c r="CE38" s="49">
        <v>196551</v>
      </c>
      <c r="CF38" s="49">
        <v>177</v>
      </c>
      <c r="CG38" s="49">
        <v>89644</v>
      </c>
      <c r="CH38" s="49">
        <v>96</v>
      </c>
      <c r="CI38" s="49">
        <v>75188</v>
      </c>
      <c r="CJ38" s="49">
        <v>43649</v>
      </c>
      <c r="CK38" s="49">
        <v>19037</v>
      </c>
      <c r="CL38" s="54">
        <v>1077</v>
      </c>
      <c r="CM38" s="49">
        <v>3465673.810788</v>
      </c>
      <c r="CN38" s="49">
        <v>1333732.186</v>
      </c>
      <c r="CO38" s="49">
        <v>3604864.3818649999</v>
      </c>
      <c r="CP38" s="49">
        <v>1320873.2649999999</v>
      </c>
      <c r="CQ38" s="58"/>
    </row>
    <row r="39" spans="1:109" ht="13.5" customHeight="1" x14ac:dyDescent="0.15">
      <c r="A39" s="9"/>
      <c r="B39" s="25" t="s">
        <v>71</v>
      </c>
      <c r="C39" s="61">
        <v>434.98</v>
      </c>
      <c r="D39" s="62">
        <v>1556816</v>
      </c>
      <c r="E39" s="63">
        <v>3651428</v>
      </c>
      <c r="F39" s="48">
        <v>158311</v>
      </c>
      <c r="G39" s="48">
        <v>143248</v>
      </c>
      <c r="H39" s="48">
        <v>16049</v>
      </c>
      <c r="I39" s="48">
        <v>32694</v>
      </c>
      <c r="J39" s="48">
        <v>25552</v>
      </c>
      <c r="K39" s="48">
        <v>7142</v>
      </c>
      <c r="L39" s="49" t="s">
        <v>178</v>
      </c>
      <c r="M39" s="49" t="s">
        <v>178</v>
      </c>
      <c r="N39" s="49" t="s">
        <v>178</v>
      </c>
      <c r="O39" s="49" t="s">
        <v>178</v>
      </c>
      <c r="P39" s="49" t="s">
        <v>178</v>
      </c>
      <c r="Q39" s="49">
        <v>3513</v>
      </c>
      <c r="R39" s="49">
        <v>111826</v>
      </c>
      <c r="S39" s="49">
        <v>3903311.38</v>
      </c>
      <c r="T39" s="49" t="s">
        <v>178</v>
      </c>
      <c r="U39" s="49" t="s">
        <v>178</v>
      </c>
      <c r="V39" s="49" t="s">
        <v>178</v>
      </c>
      <c r="W39" s="49">
        <v>240</v>
      </c>
      <c r="X39" s="49">
        <v>27534</v>
      </c>
      <c r="Y39" s="49">
        <v>1298788.1200000001</v>
      </c>
      <c r="Z39" s="49">
        <v>224</v>
      </c>
      <c r="AA39" s="49">
        <v>15981748</v>
      </c>
      <c r="AB39" s="49">
        <v>9283099</v>
      </c>
      <c r="AC39" s="49">
        <v>4819982.5490779998</v>
      </c>
      <c r="AD39" s="49">
        <v>43202</v>
      </c>
      <c r="AE39" s="49">
        <v>279137.87599999999</v>
      </c>
      <c r="AF39" s="49">
        <v>62662</v>
      </c>
      <c r="AG39" s="49">
        <v>67706</v>
      </c>
      <c r="AH39" s="49">
        <v>46897.862000000001</v>
      </c>
      <c r="AI39" s="49">
        <v>44767.491000000002</v>
      </c>
      <c r="AJ39" s="49">
        <v>21191.682000000001</v>
      </c>
      <c r="AK39" s="49">
        <v>28907.396000000001</v>
      </c>
      <c r="AL39" s="49">
        <v>8695587.0529999994</v>
      </c>
      <c r="AM39" s="49">
        <v>4298881.8059999999</v>
      </c>
      <c r="AN39" s="49">
        <v>7720.4400200000009</v>
      </c>
      <c r="AO39" s="49">
        <v>7597.6984499999999</v>
      </c>
      <c r="AP39" s="57">
        <v>56.501117449999995</v>
      </c>
      <c r="AQ39" s="49">
        <v>1459568</v>
      </c>
      <c r="AR39" s="49">
        <v>122870.288</v>
      </c>
      <c r="AS39" s="49">
        <v>197905.864</v>
      </c>
      <c r="AT39" s="49">
        <v>547554.02</v>
      </c>
      <c r="AU39" s="49">
        <v>692381.21900000004</v>
      </c>
      <c r="AV39" s="49">
        <v>830715</v>
      </c>
      <c r="AW39" s="49">
        <v>1660960</v>
      </c>
      <c r="AX39" s="49">
        <v>2802643</v>
      </c>
      <c r="AY39" s="49">
        <v>1120681.932</v>
      </c>
      <c r="AZ39" s="49">
        <v>400167.96500000003</v>
      </c>
      <c r="BA39" s="49">
        <v>31023.3</v>
      </c>
      <c r="BB39" s="49">
        <v>30885.1</v>
      </c>
      <c r="BC39" s="49">
        <v>311425</v>
      </c>
      <c r="BD39" s="49">
        <v>77329</v>
      </c>
      <c r="BE39" s="49">
        <v>17062</v>
      </c>
      <c r="BF39" s="49">
        <v>23075</v>
      </c>
      <c r="BG39" s="57">
        <v>24.8</v>
      </c>
      <c r="BH39" s="49">
        <v>651399</v>
      </c>
      <c r="BI39" s="49">
        <v>469555</v>
      </c>
      <c r="BJ39" s="49">
        <v>340501</v>
      </c>
      <c r="BK39" s="49">
        <v>949</v>
      </c>
      <c r="BL39" s="49">
        <v>402</v>
      </c>
      <c r="BM39" s="49">
        <v>35582</v>
      </c>
      <c r="BN39" s="49">
        <v>39293</v>
      </c>
      <c r="BO39" s="49">
        <v>53397</v>
      </c>
      <c r="BP39" s="49">
        <v>92425.349000000002</v>
      </c>
      <c r="BQ39" s="49">
        <v>136</v>
      </c>
      <c r="BR39" s="49">
        <v>4804</v>
      </c>
      <c r="BS39" s="49">
        <v>3792</v>
      </c>
      <c r="BT39" s="57">
        <v>665.2</v>
      </c>
      <c r="BU39" s="49">
        <v>396</v>
      </c>
      <c r="BV39" s="57">
        <v>14.1</v>
      </c>
      <c r="BW39" s="49">
        <v>1103695</v>
      </c>
      <c r="BX39" s="49">
        <v>940453</v>
      </c>
      <c r="BY39" s="49">
        <v>9732</v>
      </c>
      <c r="BZ39" s="49">
        <v>2575</v>
      </c>
      <c r="CA39" s="57">
        <v>1726.3214</v>
      </c>
      <c r="CB39" s="49">
        <v>293</v>
      </c>
      <c r="CC39" s="49">
        <v>61741</v>
      </c>
      <c r="CD39" s="49">
        <v>357</v>
      </c>
      <c r="CE39" s="49">
        <v>198409</v>
      </c>
      <c r="CF39" s="49">
        <v>177</v>
      </c>
      <c r="CG39" s="49">
        <v>90746</v>
      </c>
      <c r="CH39" s="49">
        <v>93</v>
      </c>
      <c r="CI39" s="49">
        <v>74897</v>
      </c>
      <c r="CJ39" s="49">
        <v>44830</v>
      </c>
      <c r="CK39" s="49">
        <v>16549</v>
      </c>
      <c r="CL39" s="54">
        <v>1086</v>
      </c>
      <c r="CM39" s="49">
        <v>3214221.3120170003</v>
      </c>
      <c r="CN39" s="49">
        <v>1415348.3670000001</v>
      </c>
      <c r="CO39" s="49">
        <v>3255593.6166659999</v>
      </c>
      <c r="CP39" s="49">
        <v>1345164.8959999999</v>
      </c>
      <c r="CQ39" s="58"/>
    </row>
    <row r="40" spans="1:109" ht="13.5" customHeight="1" x14ac:dyDescent="0.15">
      <c r="A40" s="9"/>
      <c r="B40" s="25" t="s">
        <v>72</v>
      </c>
      <c r="C40" s="61">
        <v>434.98</v>
      </c>
      <c r="D40" s="62">
        <v>1577579</v>
      </c>
      <c r="E40" s="63">
        <v>3671776</v>
      </c>
      <c r="F40" s="48">
        <v>153945</v>
      </c>
      <c r="G40" s="48">
        <v>143369</v>
      </c>
      <c r="H40" s="48">
        <v>11440</v>
      </c>
      <c r="I40" s="48">
        <v>32816</v>
      </c>
      <c r="J40" s="48">
        <v>25894</v>
      </c>
      <c r="K40" s="48">
        <v>6922</v>
      </c>
      <c r="L40" s="49">
        <v>123277</v>
      </c>
      <c r="M40" s="49">
        <v>1552882</v>
      </c>
      <c r="N40" s="49" t="s">
        <v>178</v>
      </c>
      <c r="O40" s="49" t="s">
        <v>178</v>
      </c>
      <c r="P40" s="49" t="s">
        <v>178</v>
      </c>
      <c r="Q40" s="49">
        <v>3001</v>
      </c>
      <c r="R40" s="49">
        <v>103383</v>
      </c>
      <c r="S40" s="49">
        <v>3288715.4</v>
      </c>
      <c r="T40" s="49" t="s">
        <v>178</v>
      </c>
      <c r="U40" s="49" t="s">
        <v>178</v>
      </c>
      <c r="V40" s="49" t="s">
        <v>178</v>
      </c>
      <c r="W40" s="49">
        <v>247</v>
      </c>
      <c r="X40" s="49">
        <v>28636</v>
      </c>
      <c r="Y40" s="49">
        <v>1249016.8899999999</v>
      </c>
      <c r="Z40" s="49">
        <v>225</v>
      </c>
      <c r="AA40" s="49">
        <v>16438611</v>
      </c>
      <c r="AB40" s="49">
        <v>9257301</v>
      </c>
      <c r="AC40" s="49">
        <v>4172652.8053579992</v>
      </c>
      <c r="AD40" s="49">
        <v>37104</v>
      </c>
      <c r="AE40" s="49">
        <v>257843.397</v>
      </c>
      <c r="AF40" s="49">
        <v>54031</v>
      </c>
      <c r="AG40" s="49">
        <v>60523</v>
      </c>
      <c r="AH40" s="49">
        <v>34549.141000000003</v>
      </c>
      <c r="AI40" s="49">
        <v>40490.758999999998</v>
      </c>
      <c r="AJ40" s="49">
        <v>16723.564999999999</v>
      </c>
      <c r="AK40" s="49">
        <v>23765.296999999999</v>
      </c>
      <c r="AL40" s="49">
        <v>5507984.8969999999</v>
      </c>
      <c r="AM40" s="49">
        <v>2743862.3689999999</v>
      </c>
      <c r="AN40" s="49">
        <v>7736.4794700000002</v>
      </c>
      <c r="AO40" s="49">
        <v>7612.35196</v>
      </c>
      <c r="AP40" s="57">
        <v>56.717464</v>
      </c>
      <c r="AQ40" s="49">
        <v>1450923</v>
      </c>
      <c r="AR40" s="49">
        <v>118048.872</v>
      </c>
      <c r="AS40" s="49">
        <v>213104.21000000002</v>
      </c>
      <c r="AT40" s="49">
        <v>538418.80000000005</v>
      </c>
      <c r="AU40" s="49">
        <v>695765.505</v>
      </c>
      <c r="AV40" s="49">
        <v>834962</v>
      </c>
      <c r="AW40" s="49" t="s">
        <v>178</v>
      </c>
      <c r="AX40" s="49">
        <v>2814262</v>
      </c>
      <c r="AY40" s="49">
        <v>1101625.0900000001</v>
      </c>
      <c r="AZ40" s="49">
        <v>396767.60700000002</v>
      </c>
      <c r="BA40" s="49">
        <v>31068.699999999997</v>
      </c>
      <c r="BB40" s="49">
        <v>30931.9</v>
      </c>
      <c r="BC40" s="49">
        <v>316354</v>
      </c>
      <c r="BD40" s="49">
        <v>74817</v>
      </c>
      <c r="BE40" s="49">
        <v>15153</v>
      </c>
      <c r="BF40" s="49">
        <v>20374</v>
      </c>
      <c r="BG40" s="57">
        <v>23.6</v>
      </c>
      <c r="BH40" s="49">
        <v>600170</v>
      </c>
      <c r="BI40" s="49">
        <v>456063</v>
      </c>
      <c r="BJ40" s="49">
        <v>345595</v>
      </c>
      <c r="BK40" s="49">
        <v>1031</v>
      </c>
      <c r="BL40" s="49">
        <v>420</v>
      </c>
      <c r="BM40" s="49">
        <v>36871</v>
      </c>
      <c r="BN40" s="49">
        <v>44054</v>
      </c>
      <c r="BO40" s="49">
        <v>60233</v>
      </c>
      <c r="BP40" s="49">
        <v>101638.922836</v>
      </c>
      <c r="BQ40" s="49">
        <v>136</v>
      </c>
      <c r="BR40" s="49">
        <v>4907</v>
      </c>
      <c r="BS40" s="49">
        <v>3843</v>
      </c>
      <c r="BT40" s="57">
        <v>661.1</v>
      </c>
      <c r="BU40" s="49">
        <v>428</v>
      </c>
      <c r="BV40" s="57">
        <v>13.6</v>
      </c>
      <c r="BW40" s="49">
        <v>1070490</v>
      </c>
      <c r="BX40" s="49">
        <v>922003</v>
      </c>
      <c r="BY40" s="49">
        <v>8436</v>
      </c>
      <c r="BZ40" s="49">
        <v>2592</v>
      </c>
      <c r="CA40" s="57">
        <v>1736.1031</v>
      </c>
      <c r="CB40" s="49">
        <v>290</v>
      </c>
      <c r="CC40" s="49">
        <v>60598</v>
      </c>
      <c r="CD40" s="49">
        <v>357</v>
      </c>
      <c r="CE40" s="49">
        <v>198868</v>
      </c>
      <c r="CF40" s="49">
        <v>177</v>
      </c>
      <c r="CG40" s="49">
        <v>92193</v>
      </c>
      <c r="CH40" s="49">
        <v>93</v>
      </c>
      <c r="CI40" s="49">
        <v>75184</v>
      </c>
      <c r="CJ40" s="49">
        <v>37490</v>
      </c>
      <c r="CK40" s="49">
        <v>15791</v>
      </c>
      <c r="CL40" s="54">
        <v>1010</v>
      </c>
      <c r="CM40" s="49">
        <v>3250007.5735309999</v>
      </c>
      <c r="CN40" s="49">
        <v>1518558.8430000001</v>
      </c>
      <c r="CO40" s="49">
        <v>3347611.802375</v>
      </c>
      <c r="CP40" s="49">
        <v>1504089.5209999999</v>
      </c>
      <c r="CQ40" s="58"/>
    </row>
    <row r="41" spans="1:109" ht="13.5" customHeight="1" x14ac:dyDescent="0.15">
      <c r="A41" s="9"/>
      <c r="B41" s="25" t="s">
        <v>73</v>
      </c>
      <c r="C41" s="61">
        <v>434.98</v>
      </c>
      <c r="D41" s="62">
        <v>1583889</v>
      </c>
      <c r="E41" s="63">
        <v>3688773</v>
      </c>
      <c r="F41" s="48">
        <v>145701</v>
      </c>
      <c r="G41" s="48">
        <v>143460</v>
      </c>
      <c r="H41" s="48">
        <v>3215</v>
      </c>
      <c r="I41" s="48">
        <v>32747</v>
      </c>
      <c r="J41" s="48">
        <v>27573</v>
      </c>
      <c r="K41" s="48">
        <v>5174</v>
      </c>
      <c r="L41" s="49" t="s">
        <v>178</v>
      </c>
      <c r="M41" s="49" t="s">
        <v>178</v>
      </c>
      <c r="N41" s="49">
        <v>4202</v>
      </c>
      <c r="O41" s="49">
        <v>2531</v>
      </c>
      <c r="P41" s="49">
        <v>5416</v>
      </c>
      <c r="Q41" s="49">
        <v>2800</v>
      </c>
      <c r="R41" s="49">
        <v>100203</v>
      </c>
      <c r="S41" s="49">
        <v>4336314.93</v>
      </c>
      <c r="T41" s="49" t="s">
        <v>178</v>
      </c>
      <c r="U41" s="49" t="s">
        <v>178</v>
      </c>
      <c r="V41" s="49" t="s">
        <v>178</v>
      </c>
      <c r="W41" s="49">
        <v>248</v>
      </c>
      <c r="X41" s="49">
        <v>28467</v>
      </c>
      <c r="Y41" s="49">
        <v>1250904.24</v>
      </c>
      <c r="Z41" s="49">
        <v>230</v>
      </c>
      <c r="AA41" s="49">
        <v>16795865</v>
      </c>
      <c r="AB41" s="49">
        <v>9031155</v>
      </c>
      <c r="AC41" s="49">
        <v>4001162.1161419991</v>
      </c>
      <c r="AD41" s="49">
        <v>37359</v>
      </c>
      <c r="AE41" s="49">
        <v>279870.658</v>
      </c>
      <c r="AF41" s="49">
        <v>58130</v>
      </c>
      <c r="AG41" s="49">
        <v>66374</v>
      </c>
      <c r="AH41" s="49">
        <v>41921.500999999997</v>
      </c>
      <c r="AI41" s="49">
        <v>45290.981</v>
      </c>
      <c r="AJ41" s="49">
        <v>17948.582999999999</v>
      </c>
      <c r="AK41" s="49">
        <v>24532.213</v>
      </c>
      <c r="AL41" s="49">
        <v>7102628.557</v>
      </c>
      <c r="AM41" s="49">
        <v>3233337.415</v>
      </c>
      <c r="AN41" s="49">
        <v>7750.2395800000004</v>
      </c>
      <c r="AO41" s="49">
        <v>7624.802709999999</v>
      </c>
      <c r="AP41" s="57">
        <v>56.950858090000004</v>
      </c>
      <c r="AQ41" s="49">
        <v>1440930</v>
      </c>
      <c r="AR41" s="49">
        <v>116083.202</v>
      </c>
      <c r="AS41" s="49">
        <v>217731.283</v>
      </c>
      <c r="AT41" s="49">
        <v>539224.35499999998</v>
      </c>
      <c r="AU41" s="49">
        <v>694076.10499999998</v>
      </c>
      <c r="AV41" s="49">
        <v>840442</v>
      </c>
      <c r="AW41" s="49" t="s">
        <v>178</v>
      </c>
      <c r="AX41" s="49">
        <v>2827122</v>
      </c>
      <c r="AY41" s="49">
        <v>1120613.8570000001</v>
      </c>
      <c r="AZ41" s="49">
        <v>398901.58799999999</v>
      </c>
      <c r="BA41" s="49">
        <v>31087.999999999993</v>
      </c>
      <c r="BB41" s="49">
        <v>30950.799999999999</v>
      </c>
      <c r="BC41" s="49">
        <v>322916</v>
      </c>
      <c r="BD41" s="49">
        <v>77341</v>
      </c>
      <c r="BE41" s="49">
        <v>28862</v>
      </c>
      <c r="BF41" s="49">
        <v>21926</v>
      </c>
      <c r="BG41" s="57">
        <v>24</v>
      </c>
      <c r="BH41" s="49">
        <v>553717</v>
      </c>
      <c r="BI41" s="49">
        <v>447020</v>
      </c>
      <c r="BJ41" s="49">
        <v>342654</v>
      </c>
      <c r="BK41" s="49">
        <v>924</v>
      </c>
      <c r="BL41" s="49">
        <v>436</v>
      </c>
      <c r="BM41" s="49">
        <v>38295</v>
      </c>
      <c r="BN41" s="49">
        <v>47513</v>
      </c>
      <c r="BO41" s="49">
        <v>65365</v>
      </c>
      <c r="BP41" s="49">
        <v>112823.53467299997</v>
      </c>
      <c r="BQ41" s="49">
        <v>135</v>
      </c>
      <c r="BR41" s="49">
        <v>4956</v>
      </c>
      <c r="BS41" s="49">
        <v>4220</v>
      </c>
      <c r="BT41" s="57">
        <v>622.50000000000011</v>
      </c>
      <c r="BU41" s="49">
        <v>411</v>
      </c>
      <c r="BV41" s="57">
        <v>20.399999999999995</v>
      </c>
      <c r="BW41" s="49">
        <v>1047206</v>
      </c>
      <c r="BX41" s="49">
        <v>906882</v>
      </c>
      <c r="BY41" s="49">
        <v>8121</v>
      </c>
      <c r="BZ41" s="49">
        <v>2601</v>
      </c>
      <c r="CA41" s="57">
        <v>1751.8524</v>
      </c>
      <c r="CB41" s="49">
        <v>290</v>
      </c>
      <c r="CC41" s="49">
        <v>59914</v>
      </c>
      <c r="CD41" s="49">
        <v>356</v>
      </c>
      <c r="CE41" s="49">
        <v>198176</v>
      </c>
      <c r="CF41" s="49">
        <v>178</v>
      </c>
      <c r="CG41" s="49">
        <v>92762</v>
      </c>
      <c r="CH41" s="49">
        <v>93</v>
      </c>
      <c r="CI41" s="49">
        <v>76701</v>
      </c>
      <c r="CJ41" s="49">
        <v>35458</v>
      </c>
      <c r="CK41" s="49">
        <v>15210</v>
      </c>
      <c r="CL41" s="54">
        <v>961</v>
      </c>
      <c r="CM41" s="49">
        <v>3077489.5870430004</v>
      </c>
      <c r="CN41" s="49">
        <v>1384832.0109999999</v>
      </c>
      <c r="CO41" s="49">
        <v>3178515.3150219996</v>
      </c>
      <c r="CP41" s="49">
        <v>1368972.5970000001</v>
      </c>
      <c r="CQ41" s="58"/>
    </row>
    <row r="42" spans="1:109" ht="13.5" customHeight="1" x14ac:dyDescent="0.15">
      <c r="A42" s="9"/>
      <c r="B42" s="25" t="s">
        <v>74</v>
      </c>
      <c r="C42" s="61">
        <v>434.98</v>
      </c>
      <c r="D42" s="62">
        <v>1594871</v>
      </c>
      <c r="E42" s="63">
        <v>3691693</v>
      </c>
      <c r="F42" s="48">
        <v>139112</v>
      </c>
      <c r="G42" s="48">
        <v>139905</v>
      </c>
      <c r="H42" s="48">
        <v>-590</v>
      </c>
      <c r="I42" s="48">
        <v>31296</v>
      </c>
      <c r="J42" s="48">
        <v>28488</v>
      </c>
      <c r="K42" s="48">
        <v>2808</v>
      </c>
      <c r="L42" s="49" t="s">
        <v>178</v>
      </c>
      <c r="M42" s="49" t="s">
        <v>178</v>
      </c>
      <c r="N42" s="49" t="s">
        <v>178</v>
      </c>
      <c r="O42" s="49" t="s">
        <v>178</v>
      </c>
      <c r="P42" s="49" t="s">
        <v>178</v>
      </c>
      <c r="Q42" s="49" t="s">
        <v>178</v>
      </c>
      <c r="R42" s="49" t="s">
        <v>178</v>
      </c>
      <c r="S42" s="49" t="s">
        <v>178</v>
      </c>
      <c r="T42" s="50" t="s">
        <v>178</v>
      </c>
      <c r="U42" s="50" t="s">
        <v>178</v>
      </c>
      <c r="V42" s="50" t="s">
        <v>178</v>
      </c>
      <c r="W42" s="49">
        <v>252</v>
      </c>
      <c r="X42" s="49">
        <v>27810</v>
      </c>
      <c r="Y42" s="49">
        <v>1211702.02</v>
      </c>
      <c r="Z42" s="49">
        <v>230</v>
      </c>
      <c r="AA42" s="49">
        <v>17145721</v>
      </c>
      <c r="AB42" s="49">
        <v>9031158</v>
      </c>
      <c r="AC42" s="49">
        <v>3501717.4671469997</v>
      </c>
      <c r="AD42" s="49">
        <v>37249</v>
      </c>
      <c r="AE42" s="49">
        <v>276361.37699999998</v>
      </c>
      <c r="AF42" s="49">
        <v>44004</v>
      </c>
      <c r="AG42" s="49">
        <v>47171</v>
      </c>
      <c r="AH42" s="49">
        <v>35600.750999999997</v>
      </c>
      <c r="AI42" s="49">
        <v>45153.95</v>
      </c>
      <c r="AJ42" s="49">
        <v>16749.228999999999</v>
      </c>
      <c r="AK42" s="49">
        <v>23822.554</v>
      </c>
      <c r="AL42" s="49">
        <v>7006889.9230000004</v>
      </c>
      <c r="AM42" s="49">
        <v>3777297.1979999999</v>
      </c>
      <c r="AN42" s="49">
        <v>7761.7214600000016</v>
      </c>
      <c r="AO42" s="49">
        <v>7636.279190000002</v>
      </c>
      <c r="AP42" s="57">
        <v>57.087183500000016</v>
      </c>
      <c r="AQ42" s="49">
        <v>1443455</v>
      </c>
      <c r="AR42" s="49">
        <v>120128.81200000001</v>
      </c>
      <c r="AS42" s="49">
        <v>219137.541</v>
      </c>
      <c r="AT42" s="49">
        <v>538698.19799999997</v>
      </c>
      <c r="AU42" s="49">
        <v>691025.95299999998</v>
      </c>
      <c r="AV42" s="49">
        <v>846026</v>
      </c>
      <c r="AW42" s="49" t="s">
        <v>178</v>
      </c>
      <c r="AX42" s="49">
        <v>2833442</v>
      </c>
      <c r="AY42" s="49">
        <v>1111987.3430000001</v>
      </c>
      <c r="AZ42" s="49">
        <v>390867.56099999999</v>
      </c>
      <c r="BA42" s="49">
        <v>31113.800000000003</v>
      </c>
      <c r="BB42" s="49">
        <v>30984.2</v>
      </c>
      <c r="BC42" s="49">
        <v>322798</v>
      </c>
      <c r="BD42" s="49">
        <v>74282</v>
      </c>
      <c r="BE42" s="49">
        <v>23770</v>
      </c>
      <c r="BF42" s="49">
        <v>20406</v>
      </c>
      <c r="BG42" s="57">
        <v>23</v>
      </c>
      <c r="BH42" s="49">
        <v>563699</v>
      </c>
      <c r="BI42" s="49">
        <v>454704</v>
      </c>
      <c r="BJ42" s="49">
        <v>342121</v>
      </c>
      <c r="BK42" s="49">
        <v>941</v>
      </c>
      <c r="BL42" s="49">
        <v>459</v>
      </c>
      <c r="BM42" s="49">
        <v>40007</v>
      </c>
      <c r="BN42" s="49">
        <v>49563</v>
      </c>
      <c r="BO42" s="49">
        <v>68173</v>
      </c>
      <c r="BP42" s="49">
        <v>118525.45878999999</v>
      </c>
      <c r="BQ42" s="49">
        <v>134</v>
      </c>
      <c r="BR42" s="49">
        <v>4977</v>
      </c>
      <c r="BS42" s="49">
        <v>4291</v>
      </c>
      <c r="BT42" s="57">
        <v>742.4</v>
      </c>
      <c r="BU42" s="49">
        <v>372</v>
      </c>
      <c r="BV42" s="57">
        <v>99.5</v>
      </c>
      <c r="BW42" s="49">
        <v>1052627</v>
      </c>
      <c r="BX42" s="49">
        <v>918591</v>
      </c>
      <c r="BY42" s="49">
        <v>7967.2</v>
      </c>
      <c r="BZ42" s="49">
        <v>2612</v>
      </c>
      <c r="CA42" s="57">
        <v>1767.4009999999998</v>
      </c>
      <c r="CB42" s="49">
        <v>288</v>
      </c>
      <c r="CC42" s="49">
        <v>59701</v>
      </c>
      <c r="CD42" s="49">
        <v>356</v>
      </c>
      <c r="CE42" s="49">
        <v>195785</v>
      </c>
      <c r="CF42" s="49">
        <v>180</v>
      </c>
      <c r="CG42" s="49">
        <v>94984</v>
      </c>
      <c r="CH42" s="49">
        <v>91</v>
      </c>
      <c r="CI42" s="49">
        <v>78013</v>
      </c>
      <c r="CJ42" s="49">
        <v>32571</v>
      </c>
      <c r="CK42" s="55">
        <v>14344</v>
      </c>
      <c r="CL42" s="49">
        <v>1024</v>
      </c>
      <c r="CM42" s="49">
        <v>3113882.4188330001</v>
      </c>
      <c r="CN42" s="49">
        <v>1399251.477</v>
      </c>
      <c r="CO42" s="49">
        <v>3195443.129532</v>
      </c>
      <c r="CP42" s="49">
        <v>1379699.254</v>
      </c>
      <c r="CQ42" s="58"/>
    </row>
    <row r="43" spans="1:109" ht="13.5" customHeight="1" x14ac:dyDescent="0.15">
      <c r="A43" s="9"/>
      <c r="B43" s="25" t="s">
        <v>75</v>
      </c>
      <c r="C43" s="65">
        <v>434.98</v>
      </c>
      <c r="D43" s="62">
        <v>1606472</v>
      </c>
      <c r="E43" s="63">
        <v>3697006</v>
      </c>
      <c r="F43" s="48">
        <v>141289</v>
      </c>
      <c r="G43" s="48">
        <v>137784</v>
      </c>
      <c r="H43" s="48">
        <v>3335</v>
      </c>
      <c r="I43" s="48">
        <v>31623</v>
      </c>
      <c r="J43" s="48">
        <v>29163</v>
      </c>
      <c r="K43" s="48">
        <v>2460</v>
      </c>
      <c r="L43" s="49">
        <v>114454</v>
      </c>
      <c r="M43" s="49">
        <v>1428600</v>
      </c>
      <c r="N43" s="49" t="s">
        <v>178</v>
      </c>
      <c r="O43" s="49" t="s">
        <v>178</v>
      </c>
      <c r="P43" s="49" t="s">
        <v>178</v>
      </c>
      <c r="Q43" s="49">
        <v>2738</v>
      </c>
      <c r="R43" s="49">
        <v>96778</v>
      </c>
      <c r="S43" s="49">
        <v>4273633.08</v>
      </c>
      <c r="T43" s="52">
        <v>18501</v>
      </c>
      <c r="U43" s="52">
        <v>188052</v>
      </c>
      <c r="V43" s="49">
        <v>8443584</v>
      </c>
      <c r="W43" s="49">
        <v>258</v>
      </c>
      <c r="X43" s="49">
        <v>28137</v>
      </c>
      <c r="Y43" s="49">
        <v>1192902.7</v>
      </c>
      <c r="Z43" s="49">
        <v>230</v>
      </c>
      <c r="AA43" s="49">
        <v>17589654</v>
      </c>
      <c r="AB43" s="49">
        <v>9226797</v>
      </c>
      <c r="AC43" s="49">
        <v>3527274.5732919998</v>
      </c>
      <c r="AD43" s="49">
        <v>37047</v>
      </c>
      <c r="AE43" s="49">
        <v>273870.01500000001</v>
      </c>
      <c r="AF43" s="49">
        <v>75447</v>
      </c>
      <c r="AG43" s="49">
        <v>74883</v>
      </c>
      <c r="AH43" s="49">
        <v>33126.805</v>
      </c>
      <c r="AI43" s="49">
        <v>44775.944000000003</v>
      </c>
      <c r="AJ43" s="49">
        <v>17232.341</v>
      </c>
      <c r="AK43" s="49">
        <v>26252.66</v>
      </c>
      <c r="AL43" s="49">
        <v>6778446.9359999998</v>
      </c>
      <c r="AM43" s="49">
        <v>3665905.835</v>
      </c>
      <c r="AN43" s="49">
        <v>7777.2607200000002</v>
      </c>
      <c r="AO43" s="49">
        <v>7651.0741399999997</v>
      </c>
      <c r="AP43" s="57">
        <v>57.254964999999999</v>
      </c>
      <c r="AQ43" s="49">
        <v>1444271</v>
      </c>
      <c r="AR43" s="49">
        <v>120669.853</v>
      </c>
      <c r="AS43" s="49">
        <v>224815</v>
      </c>
      <c r="AT43" s="49">
        <v>545767.34499999997</v>
      </c>
      <c r="AU43" s="49">
        <v>701545.49800000002</v>
      </c>
      <c r="AV43" s="49">
        <v>850514</v>
      </c>
      <c r="AW43" s="49" t="s">
        <v>178</v>
      </c>
      <c r="AX43" s="49">
        <v>2841505</v>
      </c>
      <c r="AY43" s="49">
        <v>1081629.9240000001</v>
      </c>
      <c r="AZ43" s="49">
        <v>388841.462</v>
      </c>
      <c r="BA43" s="49">
        <v>31146.399999999998</v>
      </c>
      <c r="BB43" s="49">
        <v>31017</v>
      </c>
      <c r="BC43" s="49">
        <v>304866</v>
      </c>
      <c r="BD43" s="49">
        <v>74570</v>
      </c>
      <c r="BE43" s="49">
        <v>22640</v>
      </c>
      <c r="BF43" s="49">
        <v>22589</v>
      </c>
      <c r="BG43" s="57">
        <v>24.5</v>
      </c>
      <c r="BH43" s="49">
        <v>546900</v>
      </c>
      <c r="BI43" s="49">
        <v>439889</v>
      </c>
      <c r="BJ43" s="49">
        <v>336547</v>
      </c>
      <c r="BK43" s="49">
        <v>989</v>
      </c>
      <c r="BL43" s="49">
        <v>507</v>
      </c>
      <c r="BM43" s="49">
        <v>43607</v>
      </c>
      <c r="BN43" s="49">
        <v>51204</v>
      </c>
      <c r="BO43" s="49">
        <v>69995</v>
      </c>
      <c r="BP43" s="49">
        <v>122186.79745700001</v>
      </c>
      <c r="BQ43" s="49">
        <v>134</v>
      </c>
      <c r="BR43" s="49">
        <v>5031</v>
      </c>
      <c r="BS43" s="49">
        <v>4302</v>
      </c>
      <c r="BT43" s="57">
        <v>809.3</v>
      </c>
      <c r="BU43" s="49">
        <v>230</v>
      </c>
      <c r="BV43" s="57">
        <v>304.7</v>
      </c>
      <c r="BW43" s="49">
        <v>1038254</v>
      </c>
      <c r="BX43" s="49">
        <v>912265</v>
      </c>
      <c r="BY43" s="49">
        <v>7664</v>
      </c>
      <c r="BZ43" s="49">
        <v>2625</v>
      </c>
      <c r="CA43" s="57">
        <v>1780.6488999999999</v>
      </c>
      <c r="CB43" s="49">
        <v>286</v>
      </c>
      <c r="CC43" s="49">
        <v>59671</v>
      </c>
      <c r="CD43" s="49">
        <v>356</v>
      </c>
      <c r="CE43" s="49">
        <v>192798</v>
      </c>
      <c r="CF43" s="49">
        <v>181</v>
      </c>
      <c r="CG43" s="49">
        <v>95947</v>
      </c>
      <c r="CH43" s="49">
        <v>91</v>
      </c>
      <c r="CI43" s="49">
        <v>79672</v>
      </c>
      <c r="CJ43" s="49">
        <v>29484</v>
      </c>
      <c r="CK43" s="56">
        <v>13158</v>
      </c>
      <c r="CL43" s="49">
        <v>904</v>
      </c>
      <c r="CM43" s="49">
        <v>3143722.1345810001</v>
      </c>
      <c r="CN43" s="49">
        <v>1416723.307</v>
      </c>
      <c r="CO43" s="49">
        <v>3213492.3026550002</v>
      </c>
      <c r="CP43" s="49">
        <v>1398763.0519999999</v>
      </c>
      <c r="CQ43" s="58"/>
    </row>
    <row r="44" spans="1:109" ht="13.5" customHeight="1" x14ac:dyDescent="0.15">
      <c r="A44" s="9"/>
      <c r="B44" s="25" t="s">
        <v>76</v>
      </c>
      <c r="C44" s="65">
        <v>435.17</v>
      </c>
      <c r="D44" s="62">
        <v>1617839</v>
      </c>
      <c r="E44" s="63">
        <v>3702551</v>
      </c>
      <c r="F44" s="66">
        <v>140356</v>
      </c>
      <c r="G44" s="66">
        <v>132953</v>
      </c>
      <c r="H44" s="66">
        <v>4688</v>
      </c>
      <c r="I44" s="66">
        <v>30753</v>
      </c>
      <c r="J44" s="66">
        <v>29218</v>
      </c>
      <c r="K44" s="66">
        <v>1535</v>
      </c>
      <c r="L44" s="49" t="s">
        <v>178</v>
      </c>
      <c r="M44" s="49" t="s">
        <v>178</v>
      </c>
      <c r="N44" s="49" t="s">
        <v>178</v>
      </c>
      <c r="O44" s="49" t="s">
        <v>178</v>
      </c>
      <c r="P44" s="49" t="s">
        <v>178</v>
      </c>
      <c r="Q44" s="67">
        <v>2580</v>
      </c>
      <c r="R44" s="67">
        <v>93095</v>
      </c>
      <c r="S44" s="67">
        <v>4104709.79</v>
      </c>
      <c r="T44" s="56" t="s">
        <v>178</v>
      </c>
      <c r="U44" s="56" t="s">
        <v>178</v>
      </c>
      <c r="V44" s="51" t="s">
        <v>178</v>
      </c>
      <c r="W44" s="51">
        <v>137</v>
      </c>
      <c r="X44" s="51">
        <v>19956</v>
      </c>
      <c r="Y44" s="51">
        <v>818230</v>
      </c>
      <c r="Z44" s="49">
        <v>231</v>
      </c>
      <c r="AA44" s="49">
        <v>18086967</v>
      </c>
      <c r="AB44" s="49">
        <v>9172371</v>
      </c>
      <c r="AC44" s="49">
        <v>3187811.8890760005</v>
      </c>
      <c r="AD44" s="49">
        <v>37706</v>
      </c>
      <c r="AE44" s="49">
        <v>271276.97700000001</v>
      </c>
      <c r="AF44" s="49">
        <v>90000</v>
      </c>
      <c r="AG44" s="49">
        <v>94399</v>
      </c>
      <c r="AH44" s="49">
        <v>31462.625</v>
      </c>
      <c r="AI44" s="49">
        <v>42945.311999999998</v>
      </c>
      <c r="AJ44" s="49">
        <v>17844.118999999999</v>
      </c>
      <c r="AK44" s="49">
        <v>26919.112000000001</v>
      </c>
      <c r="AL44" s="49">
        <v>6747976.2680000002</v>
      </c>
      <c r="AM44" s="49">
        <v>4173680.0269999998</v>
      </c>
      <c r="AN44" s="49">
        <v>7789.0340400000005</v>
      </c>
      <c r="AO44" s="49">
        <v>7662.7393300000003</v>
      </c>
      <c r="AP44" s="57">
        <v>57.400353299999999</v>
      </c>
      <c r="AQ44" s="49">
        <v>1451259</v>
      </c>
      <c r="AR44" s="49">
        <v>121840.72</v>
      </c>
      <c r="AS44" s="49">
        <v>234685</v>
      </c>
      <c r="AT44" s="49">
        <v>555879.67000000004</v>
      </c>
      <c r="AU44" s="49">
        <v>722271.72400000005</v>
      </c>
      <c r="AV44" s="49">
        <v>855792</v>
      </c>
      <c r="AW44" s="49">
        <v>1764870</v>
      </c>
      <c r="AX44" s="49">
        <v>2849748</v>
      </c>
      <c r="AY44" s="49">
        <v>1051246.676</v>
      </c>
      <c r="AZ44" s="49">
        <v>386874.08799999999</v>
      </c>
      <c r="BA44" s="49">
        <v>31177.5</v>
      </c>
      <c r="BB44" s="49">
        <v>31048.1</v>
      </c>
      <c r="BC44" s="49">
        <v>309536</v>
      </c>
      <c r="BD44" s="49">
        <v>77034</v>
      </c>
      <c r="BE44" s="49">
        <v>21360</v>
      </c>
      <c r="BF44" s="49">
        <v>22272</v>
      </c>
      <c r="BG44" s="57">
        <v>24.9</v>
      </c>
      <c r="BH44" s="49">
        <v>540110</v>
      </c>
      <c r="BI44" s="49">
        <v>454789</v>
      </c>
      <c r="BJ44" s="49">
        <v>346486</v>
      </c>
      <c r="BK44" s="49">
        <v>1073</v>
      </c>
      <c r="BL44" s="49">
        <v>580</v>
      </c>
      <c r="BM44" s="49">
        <v>48916</v>
      </c>
      <c r="BN44" s="49">
        <v>51883</v>
      </c>
      <c r="BO44" s="49">
        <v>70443</v>
      </c>
      <c r="BP44" s="49">
        <v>123268.49415600002</v>
      </c>
      <c r="BQ44" s="49">
        <v>134</v>
      </c>
      <c r="BR44" s="49">
        <v>5034</v>
      </c>
      <c r="BS44" s="49">
        <v>4364</v>
      </c>
      <c r="BT44" s="57">
        <v>768.5</v>
      </c>
      <c r="BU44" s="49">
        <v>323</v>
      </c>
      <c r="BV44" s="57">
        <v>70.300000000000026</v>
      </c>
      <c r="BW44" s="49">
        <v>1015197</v>
      </c>
      <c r="BX44" s="49">
        <v>894442</v>
      </c>
      <c r="BY44" s="49">
        <v>7392</v>
      </c>
      <c r="BZ44" s="49">
        <v>2642</v>
      </c>
      <c r="CA44" s="57">
        <v>1795.8290999999999</v>
      </c>
      <c r="CB44" s="49">
        <v>286</v>
      </c>
      <c r="CC44" s="49">
        <v>58427</v>
      </c>
      <c r="CD44" s="49">
        <v>355</v>
      </c>
      <c r="CE44" s="49">
        <v>190831</v>
      </c>
      <c r="CF44" s="49">
        <v>180</v>
      </c>
      <c r="CG44" s="49">
        <v>96453</v>
      </c>
      <c r="CH44" s="49">
        <v>91</v>
      </c>
      <c r="CI44" s="49">
        <v>80141</v>
      </c>
      <c r="CJ44" s="49">
        <v>30323</v>
      </c>
      <c r="CK44" s="56">
        <v>12248</v>
      </c>
      <c r="CL44" s="49">
        <v>968</v>
      </c>
      <c r="CM44" s="49">
        <v>3324679.6045939997</v>
      </c>
      <c r="CN44" s="49">
        <v>1571581.831</v>
      </c>
      <c r="CO44" s="49">
        <v>3369961.470001</v>
      </c>
      <c r="CP44" s="49">
        <v>1544264.4909999999</v>
      </c>
      <c r="CQ44" s="58"/>
    </row>
    <row r="45" spans="1:109" ht="13.5" customHeight="1" x14ac:dyDescent="0.15">
      <c r="A45" s="9"/>
      <c r="B45" s="25" t="s">
        <v>77</v>
      </c>
      <c r="C45" s="61">
        <v>435.21</v>
      </c>
      <c r="D45" s="63">
        <v>1631395</v>
      </c>
      <c r="E45" s="63">
        <v>3710008</v>
      </c>
      <c r="F45" s="66">
        <v>138809</v>
      </c>
      <c r="G45" s="66">
        <v>129947</v>
      </c>
      <c r="H45" s="66">
        <v>7579</v>
      </c>
      <c r="I45" s="66">
        <v>30780</v>
      </c>
      <c r="J45" s="66">
        <v>30167</v>
      </c>
      <c r="K45" s="66">
        <v>613</v>
      </c>
      <c r="L45" s="49">
        <v>120778</v>
      </c>
      <c r="M45" s="49">
        <v>1573667</v>
      </c>
      <c r="N45" s="49" t="s">
        <v>178</v>
      </c>
      <c r="O45" s="49" t="s">
        <v>178</v>
      </c>
      <c r="P45" s="49" t="s">
        <v>178</v>
      </c>
      <c r="Q45" s="67">
        <v>2479</v>
      </c>
      <c r="R45" s="67">
        <v>90600</v>
      </c>
      <c r="S45" s="67">
        <v>4332961.13</v>
      </c>
      <c r="T45" s="49">
        <v>18925</v>
      </c>
      <c r="U45" s="49">
        <v>203816</v>
      </c>
      <c r="V45" s="49">
        <v>8579630.0199999996</v>
      </c>
      <c r="W45" s="49">
        <v>136</v>
      </c>
      <c r="X45" s="49">
        <v>19675</v>
      </c>
      <c r="Y45" s="49">
        <v>832796</v>
      </c>
      <c r="Z45" s="49">
        <v>231</v>
      </c>
      <c r="AA45" s="49">
        <v>18645084</v>
      </c>
      <c r="AB45" s="49">
        <v>9197464</v>
      </c>
      <c r="AC45" s="49">
        <v>3206723.9739059997</v>
      </c>
      <c r="AD45" s="49">
        <v>36187</v>
      </c>
      <c r="AE45" s="49">
        <v>276721.196</v>
      </c>
      <c r="AF45" s="49">
        <v>121703</v>
      </c>
      <c r="AG45" s="49">
        <v>120159</v>
      </c>
      <c r="AH45" s="49">
        <v>31141.288</v>
      </c>
      <c r="AI45" s="49">
        <v>42554.57</v>
      </c>
      <c r="AJ45" s="49">
        <v>17462.550999999999</v>
      </c>
      <c r="AK45" s="49">
        <v>25855.881000000001</v>
      </c>
      <c r="AL45" s="49">
        <v>7117709.6749999998</v>
      </c>
      <c r="AM45" s="49">
        <v>4617226.9819999998</v>
      </c>
      <c r="AN45" s="49">
        <v>7803.4724399999996</v>
      </c>
      <c r="AO45" s="49">
        <v>7676.58662</v>
      </c>
      <c r="AP45" s="57">
        <v>57.634899390000008</v>
      </c>
      <c r="AQ45" s="49">
        <v>1436922</v>
      </c>
      <c r="AR45" s="49">
        <v>121748.071</v>
      </c>
      <c r="AS45" s="49">
        <v>234702</v>
      </c>
      <c r="AT45" s="49">
        <v>551899.71</v>
      </c>
      <c r="AU45" s="49">
        <v>716322.70200000005</v>
      </c>
      <c r="AV45" s="49">
        <v>860107</v>
      </c>
      <c r="AW45" s="49" t="s">
        <v>178</v>
      </c>
      <c r="AX45" s="49">
        <v>2864844</v>
      </c>
      <c r="AY45" s="49">
        <v>1020889.568</v>
      </c>
      <c r="AZ45" s="49">
        <v>380065.97899999999</v>
      </c>
      <c r="BA45" s="49">
        <v>31197.200000000001</v>
      </c>
      <c r="BB45" s="49">
        <v>31068</v>
      </c>
      <c r="BC45" s="49">
        <v>298009</v>
      </c>
      <c r="BD45" s="49">
        <v>75160</v>
      </c>
      <c r="BE45" s="49">
        <v>19306</v>
      </c>
      <c r="BF45" s="49">
        <v>22599</v>
      </c>
      <c r="BG45" s="57">
        <v>25.2</v>
      </c>
      <c r="BH45" s="49">
        <v>513534</v>
      </c>
      <c r="BI45" s="49">
        <v>424752</v>
      </c>
      <c r="BJ45" s="49">
        <v>316454</v>
      </c>
      <c r="BK45" s="49">
        <v>1128</v>
      </c>
      <c r="BL45" s="49">
        <v>611</v>
      </c>
      <c r="BM45" s="49">
        <v>51306</v>
      </c>
      <c r="BN45" s="49">
        <v>52834</v>
      </c>
      <c r="BO45" s="49">
        <v>71224</v>
      </c>
      <c r="BP45" s="49">
        <v>125662.96588899997</v>
      </c>
      <c r="BQ45" s="49">
        <v>134</v>
      </c>
      <c r="BR45" s="49">
        <v>5047</v>
      </c>
      <c r="BS45" s="49">
        <v>4527</v>
      </c>
      <c r="BT45" s="57">
        <v>793.30000000000007</v>
      </c>
      <c r="BU45" s="49">
        <v>297</v>
      </c>
      <c r="BV45" s="57">
        <v>72.300000000000011</v>
      </c>
      <c r="BW45" s="49">
        <v>1006394</v>
      </c>
      <c r="BX45" s="49">
        <v>888588.44</v>
      </c>
      <c r="BY45" s="49">
        <v>7303</v>
      </c>
      <c r="BZ45" s="49">
        <v>2652</v>
      </c>
      <c r="CA45" s="57">
        <v>1806.5654999999999</v>
      </c>
      <c r="CB45" s="49">
        <v>282</v>
      </c>
      <c r="CC45" s="49">
        <v>56722</v>
      </c>
      <c r="CD45" s="49">
        <v>354</v>
      </c>
      <c r="CE45" s="49">
        <v>189231</v>
      </c>
      <c r="CF45" s="49">
        <v>180</v>
      </c>
      <c r="CG45" s="49">
        <v>95990</v>
      </c>
      <c r="CH45" s="49">
        <v>92</v>
      </c>
      <c r="CI45" s="49">
        <v>82335</v>
      </c>
      <c r="CJ45" s="49">
        <v>26146</v>
      </c>
      <c r="CK45" s="56">
        <v>10989</v>
      </c>
      <c r="CL45" s="49">
        <v>950</v>
      </c>
      <c r="CM45" s="49">
        <v>3306146.5455069998</v>
      </c>
      <c r="CN45" s="49">
        <v>1441260.5530000001</v>
      </c>
      <c r="CO45" s="49">
        <v>3479269.3295350005</v>
      </c>
      <c r="CP45" s="49">
        <v>1424585.9439999999</v>
      </c>
      <c r="CQ45" s="58"/>
    </row>
    <row r="46" spans="1:109" ht="13.5" customHeight="1" x14ac:dyDescent="0.15">
      <c r="A46" s="9"/>
      <c r="B46" s="25" t="s">
        <v>78</v>
      </c>
      <c r="C46" s="68">
        <v>435.21</v>
      </c>
      <c r="D46" s="63">
        <v>1645618</v>
      </c>
      <c r="E46" s="63">
        <v>3724844</v>
      </c>
      <c r="F46" s="66">
        <v>144035</v>
      </c>
      <c r="G46" s="66">
        <v>135954</v>
      </c>
      <c r="H46" s="66">
        <v>6852</v>
      </c>
      <c r="I46" s="66">
        <v>30928</v>
      </c>
      <c r="J46" s="66">
        <v>30733</v>
      </c>
      <c r="K46" s="66">
        <v>195</v>
      </c>
      <c r="L46" s="49" t="s">
        <v>178</v>
      </c>
      <c r="M46" s="49" t="s">
        <v>178</v>
      </c>
      <c r="N46" s="49">
        <v>3451</v>
      </c>
      <c r="O46" s="49">
        <v>2205</v>
      </c>
      <c r="P46" s="49">
        <v>4482</v>
      </c>
      <c r="Q46" s="56" t="s">
        <v>178</v>
      </c>
      <c r="R46" s="49" t="s">
        <v>178</v>
      </c>
      <c r="S46" s="49" t="s">
        <v>178</v>
      </c>
      <c r="T46" s="49" t="s">
        <v>178</v>
      </c>
      <c r="U46" s="49" t="s">
        <v>178</v>
      </c>
      <c r="V46" s="49" t="s">
        <v>178</v>
      </c>
      <c r="W46" s="49">
        <v>130</v>
      </c>
      <c r="X46" s="49">
        <v>19057</v>
      </c>
      <c r="Y46" s="49">
        <v>827009</v>
      </c>
      <c r="Z46" s="49">
        <v>235</v>
      </c>
      <c r="AA46" s="49">
        <v>18994086</v>
      </c>
      <c r="AB46" s="49">
        <v>9276016</v>
      </c>
      <c r="AC46" s="49">
        <v>3089275.9475869997</v>
      </c>
      <c r="AD46" s="49">
        <v>35979</v>
      </c>
      <c r="AE46" s="49">
        <v>284555.23300000001</v>
      </c>
      <c r="AF46" s="49">
        <v>123603</v>
      </c>
      <c r="AG46" s="49">
        <v>116601</v>
      </c>
      <c r="AH46" s="49">
        <v>31591.035</v>
      </c>
      <c r="AI46" s="49">
        <v>42897.167000000001</v>
      </c>
      <c r="AJ46" s="49">
        <v>16307.751</v>
      </c>
      <c r="AK46" s="49">
        <v>23945.096000000001</v>
      </c>
      <c r="AL46" s="49">
        <v>7531004.6269999994</v>
      </c>
      <c r="AM46" s="49">
        <v>4622943.1210000003</v>
      </c>
      <c r="AN46" s="49">
        <v>7813.9241000000002</v>
      </c>
      <c r="AO46" s="49">
        <v>7686.7688399999997</v>
      </c>
      <c r="AP46" s="57">
        <v>57.732880739999985</v>
      </c>
      <c r="AQ46" s="49">
        <v>1435205</v>
      </c>
      <c r="AR46" s="49">
        <v>122714.117</v>
      </c>
      <c r="AS46" s="49">
        <v>241687</v>
      </c>
      <c r="AT46" s="49">
        <v>565153.04399999999</v>
      </c>
      <c r="AU46" s="49">
        <v>730554.29799999995</v>
      </c>
      <c r="AV46" s="49">
        <v>864941</v>
      </c>
      <c r="AW46" s="49" t="s">
        <v>178</v>
      </c>
      <c r="AX46" s="49">
        <v>2892886</v>
      </c>
      <c r="AY46" s="49">
        <v>993095.71900000004</v>
      </c>
      <c r="AZ46" s="49">
        <v>380430.20899999997</v>
      </c>
      <c r="BA46" s="49">
        <v>31222.799999999999</v>
      </c>
      <c r="BB46" s="49">
        <v>31093.599999999999</v>
      </c>
      <c r="BC46" s="49">
        <v>313762</v>
      </c>
      <c r="BD46" s="49">
        <v>83082</v>
      </c>
      <c r="BE46" s="49">
        <v>21951</v>
      </c>
      <c r="BF46" s="49">
        <v>23215</v>
      </c>
      <c r="BG46" s="57">
        <v>26.5</v>
      </c>
      <c r="BH46" s="49">
        <v>513871</v>
      </c>
      <c r="BI46" s="49">
        <v>449763</v>
      </c>
      <c r="BJ46" s="49">
        <v>338518</v>
      </c>
      <c r="BK46" s="49">
        <v>1239</v>
      </c>
      <c r="BL46" s="49">
        <v>797</v>
      </c>
      <c r="BM46" s="49">
        <v>56022</v>
      </c>
      <c r="BN46" s="49">
        <v>53424</v>
      </c>
      <c r="BO46" s="49">
        <v>71120</v>
      </c>
      <c r="BP46" s="49">
        <v>127472.55992900001</v>
      </c>
      <c r="BQ46" s="49">
        <v>134</v>
      </c>
      <c r="BR46" s="49">
        <v>5084</v>
      </c>
      <c r="BS46" s="49">
        <v>4637</v>
      </c>
      <c r="BT46" s="57">
        <v>759.90000000000009</v>
      </c>
      <c r="BU46" s="49">
        <v>293</v>
      </c>
      <c r="BV46" s="57">
        <v>58.799999999999983</v>
      </c>
      <c r="BW46" s="49">
        <v>1002171</v>
      </c>
      <c r="BX46" s="49">
        <v>886623.96446999989</v>
      </c>
      <c r="BY46" s="49">
        <v>7408</v>
      </c>
      <c r="BZ46" s="49">
        <v>2658</v>
      </c>
      <c r="CA46" s="57">
        <v>1813.1056000000001</v>
      </c>
      <c r="CB46" s="49">
        <v>266</v>
      </c>
      <c r="CC46" s="49">
        <v>51258</v>
      </c>
      <c r="CD46" s="49">
        <v>354</v>
      </c>
      <c r="CE46" s="49">
        <v>188293</v>
      </c>
      <c r="CF46" s="49">
        <v>179</v>
      </c>
      <c r="CG46" s="49">
        <v>95405</v>
      </c>
      <c r="CH46" s="49">
        <v>92</v>
      </c>
      <c r="CI46" s="49">
        <v>83272</v>
      </c>
      <c r="CJ46" s="49">
        <v>23668</v>
      </c>
      <c r="CK46" s="56">
        <v>10397</v>
      </c>
      <c r="CL46" s="49">
        <v>750</v>
      </c>
      <c r="CM46" s="49">
        <v>3391199.4590059998</v>
      </c>
      <c r="CN46" s="49">
        <v>1509728.2520000001</v>
      </c>
      <c r="CO46" s="49">
        <v>3430270.0126609998</v>
      </c>
      <c r="CP46" s="49">
        <v>1492238.726</v>
      </c>
      <c r="CQ46" s="58"/>
    </row>
    <row r="47" spans="1:109" ht="13.5" customHeight="1" x14ac:dyDescent="0.15">
      <c r="A47" s="9"/>
      <c r="B47" s="25" t="s">
        <v>79</v>
      </c>
      <c r="C47" s="68">
        <v>435.23</v>
      </c>
      <c r="D47" s="63">
        <v>1660256</v>
      </c>
      <c r="E47" s="63">
        <v>3731293</v>
      </c>
      <c r="F47" s="66">
        <v>140829</v>
      </c>
      <c r="G47" s="66">
        <v>132234</v>
      </c>
      <c r="H47" s="66">
        <v>8485</v>
      </c>
      <c r="I47" s="66">
        <v>29749</v>
      </c>
      <c r="J47" s="66">
        <v>31833</v>
      </c>
      <c r="K47" s="66">
        <v>-2084</v>
      </c>
      <c r="L47" s="49">
        <v>114930</v>
      </c>
      <c r="M47" s="49">
        <v>1475974</v>
      </c>
      <c r="N47" s="49" t="s">
        <v>178</v>
      </c>
      <c r="O47" s="49" t="s">
        <v>178</v>
      </c>
      <c r="P47" s="49" t="s">
        <v>178</v>
      </c>
      <c r="Q47" s="49" t="s">
        <v>178</v>
      </c>
      <c r="R47" s="49" t="s">
        <v>178</v>
      </c>
      <c r="S47" s="49" t="s">
        <v>178</v>
      </c>
      <c r="T47" s="51">
        <v>20225</v>
      </c>
      <c r="U47" s="51">
        <v>227556</v>
      </c>
      <c r="V47" s="51">
        <v>10699590</v>
      </c>
      <c r="W47" s="49">
        <v>127</v>
      </c>
      <c r="X47" s="49">
        <v>18504</v>
      </c>
      <c r="Y47" s="49">
        <v>804435</v>
      </c>
      <c r="Z47" s="49">
        <v>237</v>
      </c>
      <c r="AA47" s="49">
        <v>19693856</v>
      </c>
      <c r="AB47" s="49">
        <v>9374192</v>
      </c>
      <c r="AC47" s="49">
        <v>2856303.8226349992</v>
      </c>
      <c r="AD47" s="49">
        <v>35677</v>
      </c>
      <c r="AE47" s="49">
        <v>291795.408</v>
      </c>
      <c r="AF47" s="49">
        <v>138880</v>
      </c>
      <c r="AG47" s="49">
        <v>133645</v>
      </c>
      <c r="AH47" s="49">
        <v>30624.773000000001</v>
      </c>
      <c r="AI47" s="49">
        <v>38307.737000000001</v>
      </c>
      <c r="AJ47" s="49">
        <v>14627.835999999999</v>
      </c>
      <c r="AK47" s="49">
        <v>25563.307000000001</v>
      </c>
      <c r="AL47" s="49">
        <v>6884661.4390000002</v>
      </c>
      <c r="AM47" s="49">
        <v>3799894.2059999998</v>
      </c>
      <c r="AN47" s="49">
        <v>7824</v>
      </c>
      <c r="AO47" s="49">
        <v>7695</v>
      </c>
      <c r="AP47" s="57">
        <v>57.902527999999997</v>
      </c>
      <c r="AQ47" s="49">
        <v>1436156</v>
      </c>
      <c r="AR47" s="49">
        <v>122460.84299999999</v>
      </c>
      <c r="AS47" s="49">
        <v>245213</v>
      </c>
      <c r="AT47" s="49">
        <v>567992.19499999995</v>
      </c>
      <c r="AU47" s="49">
        <v>735858.28200000001</v>
      </c>
      <c r="AV47" s="49">
        <v>869227</v>
      </c>
      <c r="AW47" s="49" t="s">
        <v>178</v>
      </c>
      <c r="AX47" s="49" t="s">
        <v>183</v>
      </c>
      <c r="AY47" s="49">
        <v>1010908.094</v>
      </c>
      <c r="AZ47" s="49">
        <v>378919.22499999998</v>
      </c>
      <c r="BA47" s="49">
        <v>31222.9</v>
      </c>
      <c r="BB47" s="49">
        <v>31222.9</v>
      </c>
      <c r="BC47" s="49">
        <v>325377</v>
      </c>
      <c r="BD47" s="49">
        <v>84424</v>
      </c>
      <c r="BE47" s="49">
        <v>18414</v>
      </c>
      <c r="BF47" s="49">
        <v>20000</v>
      </c>
      <c r="BG47" s="57">
        <v>25.9</v>
      </c>
      <c r="BH47" s="49">
        <v>586015</v>
      </c>
      <c r="BI47" s="49">
        <v>478752</v>
      </c>
      <c r="BJ47" s="49">
        <v>341761</v>
      </c>
      <c r="BK47" s="49">
        <v>1323</v>
      </c>
      <c r="BL47" s="49">
        <v>868</v>
      </c>
      <c r="BM47" s="49">
        <v>58754</v>
      </c>
      <c r="BN47" s="49">
        <v>53707</v>
      </c>
      <c r="BO47" s="49">
        <v>70849</v>
      </c>
      <c r="BP47" s="49">
        <v>127380.944</v>
      </c>
      <c r="BQ47" s="49">
        <v>134</v>
      </c>
      <c r="BR47" s="49">
        <v>5062</v>
      </c>
      <c r="BS47" s="49">
        <v>4692</v>
      </c>
      <c r="BT47" s="57">
        <v>842.9</v>
      </c>
      <c r="BU47" s="49">
        <v>307</v>
      </c>
      <c r="BV47" s="57">
        <v>56.2</v>
      </c>
      <c r="BW47" s="49">
        <v>995379</v>
      </c>
      <c r="BX47" s="49">
        <v>882136</v>
      </c>
      <c r="BY47" s="49">
        <v>7173</v>
      </c>
      <c r="BZ47" s="49">
        <v>2671</v>
      </c>
      <c r="CA47" s="57">
        <v>1829.3839</v>
      </c>
      <c r="CB47" s="49">
        <v>262</v>
      </c>
      <c r="CC47" s="49">
        <v>48840</v>
      </c>
      <c r="CD47" s="49">
        <v>353</v>
      </c>
      <c r="CE47" s="49">
        <v>186418</v>
      </c>
      <c r="CF47" s="49">
        <v>178</v>
      </c>
      <c r="CG47" s="49">
        <v>94267</v>
      </c>
      <c r="CH47" s="49">
        <v>92</v>
      </c>
      <c r="CI47" s="49">
        <v>84336</v>
      </c>
      <c r="CJ47" s="49">
        <v>21454</v>
      </c>
      <c r="CK47" s="56">
        <v>10081</v>
      </c>
      <c r="CL47" s="49">
        <v>754</v>
      </c>
      <c r="CM47" s="49">
        <v>3319193.7089999998</v>
      </c>
      <c r="CN47" s="49">
        <v>1539715.0220000001</v>
      </c>
      <c r="CO47" s="49">
        <v>3337267.273</v>
      </c>
      <c r="CP47" s="49">
        <v>1528825.4890000001</v>
      </c>
      <c r="CQ47" s="58"/>
    </row>
    <row r="48" spans="1:109" ht="13.5" customHeight="1" x14ac:dyDescent="0.15">
      <c r="A48" s="9"/>
      <c r="B48" s="25" t="s">
        <v>80</v>
      </c>
      <c r="C48" s="61">
        <v>435.29</v>
      </c>
      <c r="D48" s="63">
        <v>1673662</v>
      </c>
      <c r="E48" s="63">
        <v>3733234</v>
      </c>
      <c r="F48" s="66">
        <v>140759</v>
      </c>
      <c r="G48" s="66">
        <v>134518</v>
      </c>
      <c r="H48" s="66">
        <v>6061</v>
      </c>
      <c r="I48" s="66">
        <v>28611</v>
      </c>
      <c r="J48" s="66">
        <v>32684</v>
      </c>
      <c r="K48" s="66">
        <v>-4073</v>
      </c>
      <c r="L48" s="49" t="s">
        <v>178</v>
      </c>
      <c r="M48" s="49" t="s">
        <v>178</v>
      </c>
      <c r="N48" s="49" t="s">
        <v>178</v>
      </c>
      <c r="O48" s="49" t="s">
        <v>178</v>
      </c>
      <c r="P48" s="49" t="s">
        <v>178</v>
      </c>
      <c r="Q48" s="49">
        <v>2345</v>
      </c>
      <c r="R48" s="49">
        <v>88058</v>
      </c>
      <c r="S48" s="49">
        <v>3714270.4</v>
      </c>
      <c r="T48" s="49" t="s">
        <v>178</v>
      </c>
      <c r="U48" s="49" t="s">
        <v>178</v>
      </c>
      <c r="V48" s="49" t="s">
        <v>178</v>
      </c>
      <c r="W48" s="49">
        <v>127</v>
      </c>
      <c r="X48" s="49">
        <v>17796</v>
      </c>
      <c r="Y48" s="49">
        <v>800699</v>
      </c>
      <c r="Z48" s="49">
        <v>237</v>
      </c>
      <c r="AA48" s="49">
        <v>20338832</v>
      </c>
      <c r="AB48" s="49">
        <v>9479621</v>
      </c>
      <c r="AC48" s="49">
        <v>2730535.784248</v>
      </c>
      <c r="AD48" s="49">
        <v>35941</v>
      </c>
      <c r="AE48" s="49">
        <v>291815.84600000002</v>
      </c>
      <c r="AF48" s="49">
        <v>180212</v>
      </c>
      <c r="AG48" s="49">
        <v>179623</v>
      </c>
      <c r="AH48" s="49">
        <v>31581.852999999999</v>
      </c>
      <c r="AI48" s="49">
        <v>42520.544999999998</v>
      </c>
      <c r="AJ48" s="49">
        <v>15447.144</v>
      </c>
      <c r="AK48" s="49">
        <v>23950.314999999999</v>
      </c>
      <c r="AL48" s="49">
        <v>7177216.6670000004</v>
      </c>
      <c r="AM48" s="49">
        <v>4133559.6420000009</v>
      </c>
      <c r="AN48" s="49">
        <v>7840.2292799999987</v>
      </c>
      <c r="AO48" s="49">
        <v>7711.6109699999988</v>
      </c>
      <c r="AP48" s="57">
        <v>58.095835999999998</v>
      </c>
      <c r="AQ48" s="49">
        <v>1437529</v>
      </c>
      <c r="AR48" s="49">
        <v>122579.9</v>
      </c>
      <c r="AS48" s="49">
        <v>248595</v>
      </c>
      <c r="AT48" s="49">
        <v>572057.19999999995</v>
      </c>
      <c r="AU48" s="49">
        <v>744431.71</v>
      </c>
      <c r="AV48" s="49">
        <v>872498</v>
      </c>
      <c r="AW48" s="49" t="s">
        <v>178</v>
      </c>
      <c r="AX48" s="49" t="s">
        <v>183</v>
      </c>
      <c r="AY48" s="49" t="s">
        <v>183</v>
      </c>
      <c r="AZ48" s="49">
        <v>380377.39600000001</v>
      </c>
      <c r="BA48" s="49">
        <v>31314.6</v>
      </c>
      <c r="BB48" s="49">
        <v>31314.6</v>
      </c>
      <c r="BC48" s="49">
        <v>332034</v>
      </c>
      <c r="BD48" s="49">
        <v>85457</v>
      </c>
      <c r="BE48" s="49">
        <v>18750</v>
      </c>
      <c r="BF48" s="49">
        <v>20075</v>
      </c>
      <c r="BG48" s="57">
        <v>25.7</v>
      </c>
      <c r="BH48" s="49">
        <v>558407</v>
      </c>
      <c r="BI48" s="49">
        <v>488367</v>
      </c>
      <c r="BJ48" s="49">
        <v>362608</v>
      </c>
      <c r="BK48" s="49">
        <v>1347</v>
      </c>
      <c r="BL48" s="49">
        <v>938</v>
      </c>
      <c r="BM48" s="49">
        <v>62181</v>
      </c>
      <c r="BN48" s="49">
        <v>53913</v>
      </c>
      <c r="BO48" s="49">
        <v>70354</v>
      </c>
      <c r="BP48" s="49">
        <v>126844.99014299999</v>
      </c>
      <c r="BQ48" s="49">
        <v>134</v>
      </c>
      <c r="BR48" s="49">
        <v>5098</v>
      </c>
      <c r="BS48" s="49">
        <v>4731</v>
      </c>
      <c r="BT48" s="57">
        <v>1083.8000000000002</v>
      </c>
      <c r="BU48" s="49">
        <v>296</v>
      </c>
      <c r="BV48" s="57">
        <v>61.599999999999987</v>
      </c>
      <c r="BW48" s="49">
        <v>989654</v>
      </c>
      <c r="BX48" s="49">
        <v>877706</v>
      </c>
      <c r="BY48" s="49">
        <v>7109</v>
      </c>
      <c r="BZ48" s="49">
        <v>2679</v>
      </c>
      <c r="CA48" s="57">
        <v>1835.1965000000002</v>
      </c>
      <c r="CB48" s="49">
        <v>260</v>
      </c>
      <c r="CC48" s="49">
        <v>46388</v>
      </c>
      <c r="CD48" s="49">
        <v>351</v>
      </c>
      <c r="CE48" s="49">
        <v>185667</v>
      </c>
      <c r="CF48" s="49">
        <v>178</v>
      </c>
      <c r="CG48" s="49">
        <v>92559</v>
      </c>
      <c r="CH48" s="49">
        <v>92</v>
      </c>
      <c r="CI48" s="49">
        <v>84502</v>
      </c>
      <c r="CJ48" s="49">
        <v>20046</v>
      </c>
      <c r="CK48" s="56">
        <v>10441</v>
      </c>
      <c r="CL48" s="49">
        <v>854</v>
      </c>
      <c r="CM48" s="49">
        <v>3463660.5788499997</v>
      </c>
      <c r="CN48" s="49">
        <v>1686885.1969999999</v>
      </c>
      <c r="CO48" s="49">
        <v>3501809.7077529998</v>
      </c>
      <c r="CP48" s="49">
        <v>1670238.7009999999</v>
      </c>
      <c r="CQ48" s="58"/>
    </row>
    <row r="49" spans="1:256" ht="13.5" customHeight="1" x14ac:dyDescent="0.15">
      <c r="A49" s="9"/>
      <c r="B49" s="25" t="s">
        <v>81</v>
      </c>
      <c r="C49" s="61">
        <v>435.43</v>
      </c>
      <c r="D49" s="63">
        <v>1690932</v>
      </c>
      <c r="E49" s="63">
        <v>3740172</v>
      </c>
      <c r="F49" s="66">
        <v>147977</v>
      </c>
      <c r="G49" s="66">
        <v>134397</v>
      </c>
      <c r="H49" s="66">
        <v>13456</v>
      </c>
      <c r="I49" s="66">
        <v>27891</v>
      </c>
      <c r="J49" s="66">
        <v>33487</v>
      </c>
      <c r="K49" s="66">
        <v>-5596</v>
      </c>
      <c r="L49" s="49" t="s">
        <v>178</v>
      </c>
      <c r="M49" s="49" t="s">
        <v>178</v>
      </c>
      <c r="N49" s="49" t="s">
        <v>178</v>
      </c>
      <c r="O49" s="49" t="s">
        <v>178</v>
      </c>
      <c r="P49" s="49" t="s">
        <v>178</v>
      </c>
      <c r="Q49" s="49">
        <v>2331</v>
      </c>
      <c r="R49" s="49">
        <v>90938</v>
      </c>
      <c r="S49" s="49">
        <v>3997521.63</v>
      </c>
      <c r="T49" s="49" t="s">
        <v>178</v>
      </c>
      <c r="U49" s="49" t="s">
        <v>178</v>
      </c>
      <c r="V49" s="49" t="s">
        <v>178</v>
      </c>
      <c r="W49" s="49">
        <v>131</v>
      </c>
      <c r="X49" s="49">
        <v>17997</v>
      </c>
      <c r="Y49" s="49">
        <v>804412</v>
      </c>
      <c r="Z49" s="49">
        <v>237</v>
      </c>
      <c r="AA49" s="49">
        <v>20622732</v>
      </c>
      <c r="AB49" s="49">
        <v>9604056</v>
      </c>
      <c r="AC49" s="49">
        <v>2624949.4806699995</v>
      </c>
      <c r="AD49" s="49">
        <v>34324</v>
      </c>
      <c r="AE49" s="49">
        <v>296655.826</v>
      </c>
      <c r="AF49" s="49">
        <v>210097</v>
      </c>
      <c r="AG49" s="49">
        <v>210516</v>
      </c>
      <c r="AH49" s="49">
        <v>32851.464</v>
      </c>
      <c r="AI49" s="49">
        <v>45626.851999999999</v>
      </c>
      <c r="AJ49" s="49">
        <v>14685.433999999999</v>
      </c>
      <c r="AK49" s="49">
        <v>20794.329000000002</v>
      </c>
      <c r="AL49" s="49">
        <v>7718697.0070000002</v>
      </c>
      <c r="AM49" s="49">
        <v>4753761.8269999996</v>
      </c>
      <c r="AN49" s="49">
        <v>7846.0219999999999</v>
      </c>
      <c r="AO49" s="49">
        <v>7717.5050000000001</v>
      </c>
      <c r="AP49" s="57">
        <v>58.163874</v>
      </c>
      <c r="AQ49" s="49">
        <v>1435954</v>
      </c>
      <c r="AR49" s="49">
        <v>125362.003</v>
      </c>
      <c r="AS49" s="49">
        <v>254268</v>
      </c>
      <c r="AT49" s="49">
        <v>577202.97</v>
      </c>
      <c r="AU49" s="49">
        <v>751806.64399999997</v>
      </c>
      <c r="AV49" s="49">
        <v>875963</v>
      </c>
      <c r="AW49" s="49">
        <v>1835800</v>
      </c>
      <c r="AX49" s="49" t="s">
        <v>183</v>
      </c>
      <c r="AY49" s="49" t="s">
        <v>183</v>
      </c>
      <c r="AZ49" s="49">
        <v>379878.53</v>
      </c>
      <c r="BA49" s="49">
        <v>31361.200000000001</v>
      </c>
      <c r="BB49" s="49">
        <v>31361.200000000001</v>
      </c>
      <c r="BC49" s="49">
        <v>301237</v>
      </c>
      <c r="BD49" s="49">
        <v>80546</v>
      </c>
      <c r="BE49" s="49">
        <v>26314</v>
      </c>
      <c r="BF49" s="49">
        <v>19378</v>
      </c>
      <c r="BG49" s="57">
        <v>26.7</v>
      </c>
      <c r="BH49" s="49">
        <v>564239</v>
      </c>
      <c r="BI49" s="49">
        <v>423685</v>
      </c>
      <c r="BJ49" s="49">
        <v>313447</v>
      </c>
      <c r="BK49" s="49">
        <v>1746</v>
      </c>
      <c r="BL49" s="49">
        <v>1005</v>
      </c>
      <c r="BM49" s="49">
        <v>65056</v>
      </c>
      <c r="BN49" s="49">
        <v>53781</v>
      </c>
      <c r="BO49" s="49">
        <v>69477</v>
      </c>
      <c r="BP49" s="49">
        <v>124716.572919</v>
      </c>
      <c r="BQ49" s="49">
        <v>134</v>
      </c>
      <c r="BR49" s="49">
        <v>5136</v>
      </c>
      <c r="BS49" s="49" t="s">
        <v>183</v>
      </c>
      <c r="BT49" s="49" t="s">
        <v>183</v>
      </c>
      <c r="BU49" s="49" t="s">
        <v>183</v>
      </c>
      <c r="BV49" s="49" t="s">
        <v>183</v>
      </c>
      <c r="BW49" s="49">
        <v>979041</v>
      </c>
      <c r="BX49" s="49">
        <v>867252</v>
      </c>
      <c r="BY49" s="49">
        <v>6982</v>
      </c>
      <c r="BZ49" s="49">
        <v>2689</v>
      </c>
      <c r="CA49" s="57">
        <v>1840.6826000000001</v>
      </c>
      <c r="CB49" s="49">
        <v>251</v>
      </c>
      <c r="CC49" s="49">
        <v>44315</v>
      </c>
      <c r="CD49" s="49">
        <v>352</v>
      </c>
      <c r="CE49" s="49">
        <v>185420</v>
      </c>
      <c r="CF49" s="49">
        <v>179</v>
      </c>
      <c r="CG49" s="49">
        <v>90740</v>
      </c>
      <c r="CH49" s="49">
        <v>93</v>
      </c>
      <c r="CI49" s="49">
        <v>84474</v>
      </c>
      <c r="CJ49" s="49">
        <v>17617</v>
      </c>
      <c r="CK49" s="56">
        <v>9596</v>
      </c>
      <c r="CL49" s="49">
        <v>702</v>
      </c>
      <c r="CM49" s="49">
        <v>3495925.6097799996</v>
      </c>
      <c r="CN49" s="49">
        <v>1729378.976</v>
      </c>
      <c r="CO49" s="49">
        <v>3531501.7137399996</v>
      </c>
      <c r="CP49" s="49">
        <v>1716216.3119999999</v>
      </c>
      <c r="CQ49" s="58"/>
    </row>
    <row r="50" spans="1:256" ht="13.5" customHeight="1" x14ac:dyDescent="0.15">
      <c r="A50" s="9"/>
      <c r="B50" s="24" t="s">
        <v>82</v>
      </c>
      <c r="C50" s="61">
        <v>435.43</v>
      </c>
      <c r="D50" s="63">
        <v>1710900</v>
      </c>
      <c r="E50" s="63">
        <v>3748781</v>
      </c>
      <c r="F50" s="66">
        <v>151930</v>
      </c>
      <c r="G50" s="66">
        <v>135653</v>
      </c>
      <c r="H50" s="66">
        <v>16185</v>
      </c>
      <c r="I50" s="66">
        <v>26394</v>
      </c>
      <c r="J50" s="48">
        <v>33594</v>
      </c>
      <c r="K50" s="48">
        <v>-7200</v>
      </c>
      <c r="L50" s="49">
        <v>154700</v>
      </c>
      <c r="M50" s="49" t="s">
        <v>178</v>
      </c>
      <c r="N50" s="49" t="s">
        <v>178</v>
      </c>
      <c r="O50" s="49" t="s">
        <v>178</v>
      </c>
      <c r="P50" s="49" t="s">
        <v>178</v>
      </c>
      <c r="Q50" s="49">
        <v>2268</v>
      </c>
      <c r="R50" s="49">
        <v>89286</v>
      </c>
      <c r="S50" s="49">
        <v>4054813.17</v>
      </c>
      <c r="T50" s="49" t="s">
        <v>178</v>
      </c>
      <c r="U50" s="49" t="s">
        <v>178</v>
      </c>
      <c r="V50" s="49" t="s">
        <v>178</v>
      </c>
      <c r="W50" s="49">
        <v>130</v>
      </c>
      <c r="X50" s="49">
        <v>17641</v>
      </c>
      <c r="Y50" s="49">
        <v>792349</v>
      </c>
      <c r="Z50" s="49">
        <v>237</v>
      </c>
      <c r="AA50" s="49">
        <v>21210326</v>
      </c>
      <c r="AB50" s="49">
        <v>9574812</v>
      </c>
      <c r="AC50" s="49">
        <v>2537234.1126879998</v>
      </c>
      <c r="AD50" s="49">
        <v>32295</v>
      </c>
      <c r="AE50" s="49">
        <v>298974.45699999999</v>
      </c>
      <c r="AF50" s="49">
        <v>272660</v>
      </c>
      <c r="AG50" s="49">
        <v>271664</v>
      </c>
      <c r="AH50" s="49">
        <v>29647.803</v>
      </c>
      <c r="AI50" s="49">
        <v>50295.019</v>
      </c>
      <c r="AJ50" s="49">
        <v>14484.484</v>
      </c>
      <c r="AK50" s="49">
        <v>16195.923000000001</v>
      </c>
      <c r="AL50" s="49">
        <v>6946127.8930000002</v>
      </c>
      <c r="AM50" s="49">
        <v>4891967.37</v>
      </c>
      <c r="AN50" s="49">
        <v>7851.9826299999977</v>
      </c>
      <c r="AO50" s="49">
        <v>7723.2829299999985</v>
      </c>
      <c r="AP50" s="57">
        <v>58.254754320000004</v>
      </c>
      <c r="AQ50" s="49">
        <v>1431175</v>
      </c>
      <c r="AR50" s="49">
        <v>126329.3</v>
      </c>
      <c r="AS50" s="49">
        <v>252823</v>
      </c>
      <c r="AT50" s="49">
        <v>579400.326</v>
      </c>
      <c r="AU50" s="49">
        <v>750506.09600000002</v>
      </c>
      <c r="AV50" s="49">
        <v>880016</v>
      </c>
      <c r="AW50" s="49" t="s">
        <v>178</v>
      </c>
      <c r="AX50" s="49" t="s">
        <v>183</v>
      </c>
      <c r="AY50" s="49" t="s">
        <v>183</v>
      </c>
      <c r="AZ50" s="49">
        <v>377671.10499999998</v>
      </c>
      <c r="BA50" s="49">
        <v>31429.200000000001</v>
      </c>
      <c r="BB50" s="49">
        <v>31429.200000000001</v>
      </c>
      <c r="BC50" s="49">
        <v>307594</v>
      </c>
      <c r="BD50" s="49">
        <v>82908</v>
      </c>
      <c r="BE50" s="49">
        <v>19411</v>
      </c>
      <c r="BF50" s="49">
        <v>20405</v>
      </c>
      <c r="BG50" s="57">
        <v>27</v>
      </c>
      <c r="BH50" s="49">
        <v>611076</v>
      </c>
      <c r="BI50" s="49">
        <v>456921</v>
      </c>
      <c r="BJ50" s="49">
        <v>340640</v>
      </c>
      <c r="BK50" s="49">
        <v>1792</v>
      </c>
      <c r="BL50" s="49">
        <v>1063</v>
      </c>
      <c r="BM50" s="49">
        <v>67689</v>
      </c>
      <c r="BN50" s="49">
        <v>54016</v>
      </c>
      <c r="BO50" s="49">
        <v>68797</v>
      </c>
      <c r="BP50" s="49">
        <v>124396.96506199997</v>
      </c>
      <c r="BQ50" s="49">
        <v>133</v>
      </c>
      <c r="BR50" s="49">
        <v>5187</v>
      </c>
      <c r="BS50" s="49" t="s">
        <v>183</v>
      </c>
      <c r="BT50" s="49" t="s">
        <v>183</v>
      </c>
      <c r="BU50" s="49" t="s">
        <v>183</v>
      </c>
      <c r="BV50" s="49" t="s">
        <v>183</v>
      </c>
      <c r="BW50" s="49">
        <v>1000924</v>
      </c>
      <c r="BX50" s="49">
        <v>886643</v>
      </c>
      <c r="BY50" s="49">
        <v>7641</v>
      </c>
      <c r="BZ50" s="49">
        <v>2695</v>
      </c>
      <c r="CA50" s="57">
        <v>1848.8</v>
      </c>
      <c r="CB50" s="49">
        <v>247</v>
      </c>
      <c r="CC50" s="49">
        <v>41909</v>
      </c>
      <c r="CD50" s="49">
        <v>352</v>
      </c>
      <c r="CE50" s="49">
        <v>184716</v>
      </c>
      <c r="CF50" s="49">
        <v>179</v>
      </c>
      <c r="CG50" s="49">
        <v>89975</v>
      </c>
      <c r="CH50" s="49">
        <v>93</v>
      </c>
      <c r="CI50" s="49">
        <v>83451</v>
      </c>
      <c r="CJ50" s="49">
        <v>16287</v>
      </c>
      <c r="CK50" s="56">
        <v>8398</v>
      </c>
      <c r="CL50" s="49">
        <v>685</v>
      </c>
      <c r="CM50" s="49">
        <v>3600010.0383229996</v>
      </c>
      <c r="CN50" s="49">
        <v>1757831.28</v>
      </c>
      <c r="CO50" s="49">
        <v>3641661.9803090002</v>
      </c>
      <c r="CP50" s="49">
        <v>1739959.561</v>
      </c>
      <c r="CQ50" s="58"/>
    </row>
    <row r="51" spans="1:256" ht="13.5" customHeight="1" x14ac:dyDescent="0.15">
      <c r="A51" s="9"/>
      <c r="B51" s="24" t="s">
        <v>83</v>
      </c>
      <c r="C51" s="61">
        <v>435.5</v>
      </c>
      <c r="D51" s="63">
        <v>1753081</v>
      </c>
      <c r="E51" s="63">
        <v>3777491</v>
      </c>
      <c r="F51" s="66">
        <v>142051</v>
      </c>
      <c r="G51" s="66">
        <v>127562</v>
      </c>
      <c r="H51" s="48">
        <v>13481</v>
      </c>
      <c r="I51" s="48">
        <v>25720</v>
      </c>
      <c r="J51" s="48">
        <v>33923</v>
      </c>
      <c r="K51" s="48">
        <v>-8203</v>
      </c>
      <c r="L51" s="49" t="s">
        <v>178</v>
      </c>
      <c r="M51" s="49" t="s">
        <v>178</v>
      </c>
      <c r="N51" s="49">
        <v>3056</v>
      </c>
      <c r="O51" s="49">
        <v>1931</v>
      </c>
      <c r="P51" s="49">
        <v>3133</v>
      </c>
      <c r="Q51" s="50">
        <v>2214</v>
      </c>
      <c r="R51" s="50">
        <v>87983</v>
      </c>
      <c r="S51" s="50">
        <v>3926911.5</v>
      </c>
      <c r="T51" s="49" t="s">
        <v>178</v>
      </c>
      <c r="U51" s="49" t="s">
        <v>178</v>
      </c>
      <c r="V51" s="49" t="s">
        <v>178</v>
      </c>
      <c r="W51" s="49">
        <v>145</v>
      </c>
      <c r="X51" s="49">
        <v>19664</v>
      </c>
      <c r="Y51" s="49">
        <v>784286</v>
      </c>
      <c r="Z51" s="49">
        <v>236</v>
      </c>
      <c r="AA51" s="49">
        <v>22826153</v>
      </c>
      <c r="AB51" s="49">
        <v>9940444</v>
      </c>
      <c r="AC51" s="49">
        <v>2364871.3712339997</v>
      </c>
      <c r="AD51" s="49">
        <v>28995</v>
      </c>
      <c r="AE51" s="49">
        <v>264580.92099999997</v>
      </c>
      <c r="AF51" s="49">
        <v>22357</v>
      </c>
      <c r="AG51" s="49">
        <v>15231</v>
      </c>
      <c r="AH51" s="49">
        <v>23878.179</v>
      </c>
      <c r="AI51" s="49">
        <v>41333.616999999998</v>
      </c>
      <c r="AJ51" s="49">
        <v>11138.69</v>
      </c>
      <c r="AK51" s="49">
        <v>17272.457999999999</v>
      </c>
      <c r="AL51" s="49">
        <v>5819976.8899999997</v>
      </c>
      <c r="AM51" s="49">
        <v>4054454.1140000001</v>
      </c>
      <c r="AN51" s="49">
        <v>7866.0399200000002</v>
      </c>
      <c r="AO51" s="49">
        <v>7737.6986500000003</v>
      </c>
      <c r="AP51" s="57">
        <v>58.494864669999998</v>
      </c>
      <c r="AQ51" s="49">
        <v>1437104</v>
      </c>
      <c r="AR51" s="49">
        <v>104397.61599999999</v>
      </c>
      <c r="AS51" s="49">
        <v>183731</v>
      </c>
      <c r="AT51" s="49">
        <v>417160.32500000001</v>
      </c>
      <c r="AU51" s="49">
        <v>533906.70400000003</v>
      </c>
      <c r="AV51" s="49">
        <v>883695</v>
      </c>
      <c r="AW51" s="49" t="s">
        <v>178</v>
      </c>
      <c r="AX51" s="49" t="s">
        <v>183</v>
      </c>
      <c r="AY51" s="49" t="s">
        <v>183</v>
      </c>
      <c r="AZ51" s="49">
        <v>384915.63699999999</v>
      </c>
      <c r="BA51" s="49">
        <v>31482.499999999996</v>
      </c>
      <c r="BB51" s="49">
        <v>31482.499999999996</v>
      </c>
      <c r="BC51" s="49">
        <v>295913</v>
      </c>
      <c r="BD51" s="49">
        <v>84137</v>
      </c>
      <c r="BE51" s="49">
        <v>23113</v>
      </c>
      <c r="BF51" s="49">
        <v>21477</v>
      </c>
      <c r="BG51" s="57">
        <v>28.4</v>
      </c>
      <c r="BH51" s="49">
        <v>652156</v>
      </c>
      <c r="BI51" s="49">
        <v>452655</v>
      </c>
      <c r="BJ51" s="49">
        <v>324083</v>
      </c>
      <c r="BK51" s="49">
        <v>1836</v>
      </c>
      <c r="BL51" s="49">
        <v>1106</v>
      </c>
      <c r="BM51" s="49">
        <v>70015</v>
      </c>
      <c r="BN51" s="49">
        <v>54697</v>
      </c>
      <c r="BO51" s="49">
        <v>69034</v>
      </c>
      <c r="BP51" s="49">
        <v>124137.33846999999</v>
      </c>
      <c r="BQ51" s="49">
        <v>133</v>
      </c>
      <c r="BR51" s="49">
        <v>5215</v>
      </c>
      <c r="BS51" s="49">
        <v>5153</v>
      </c>
      <c r="BT51" s="57">
        <v>1435</v>
      </c>
      <c r="BU51" s="49">
        <v>168</v>
      </c>
      <c r="BV51" s="57">
        <v>181</v>
      </c>
      <c r="BW51" s="49">
        <v>986286</v>
      </c>
      <c r="BX51" s="49">
        <v>866337</v>
      </c>
      <c r="BY51" s="49">
        <v>6636</v>
      </c>
      <c r="BZ51" s="49">
        <v>2703</v>
      </c>
      <c r="CA51" s="57">
        <v>1853.3</v>
      </c>
      <c r="CB51" s="49">
        <v>245</v>
      </c>
      <c r="CC51" s="49">
        <v>40005</v>
      </c>
      <c r="CD51" s="49">
        <v>352</v>
      </c>
      <c r="CE51" s="49">
        <v>183379</v>
      </c>
      <c r="CF51" s="49">
        <v>178</v>
      </c>
      <c r="CG51" s="49">
        <v>90323</v>
      </c>
      <c r="CH51" s="49">
        <v>92</v>
      </c>
      <c r="CI51" s="49">
        <v>82090</v>
      </c>
      <c r="CJ51" s="49">
        <v>13749</v>
      </c>
      <c r="CK51" s="56">
        <v>7398</v>
      </c>
      <c r="CL51" s="49">
        <v>624</v>
      </c>
      <c r="CM51" s="49">
        <v>4087036.4130679993</v>
      </c>
      <c r="CN51" s="49">
        <v>2357057.3769999999</v>
      </c>
      <c r="CO51" s="49">
        <v>4149690.1794689996</v>
      </c>
      <c r="CP51" s="49">
        <v>2341127.0929999999</v>
      </c>
      <c r="CQ51" s="58"/>
    </row>
    <row r="52" spans="1:256" ht="13.5" customHeight="1" x14ac:dyDescent="0.15">
      <c r="A52" s="9"/>
      <c r="B52" s="24" t="s">
        <v>177</v>
      </c>
      <c r="C52" s="61">
        <v>435.71</v>
      </c>
      <c r="D52" s="63">
        <v>1767218</v>
      </c>
      <c r="E52" s="63">
        <v>3775352</v>
      </c>
      <c r="F52" s="48">
        <v>139021</v>
      </c>
      <c r="G52" s="48">
        <v>131362</v>
      </c>
      <c r="H52" s="48">
        <v>7200</v>
      </c>
      <c r="I52" s="48">
        <v>24876</v>
      </c>
      <c r="J52" s="48">
        <v>36333</v>
      </c>
      <c r="K52" s="48">
        <v>-11457</v>
      </c>
      <c r="L52" s="49">
        <v>117684</v>
      </c>
      <c r="M52" s="49">
        <v>1618721</v>
      </c>
      <c r="N52" s="49" t="s">
        <v>178</v>
      </c>
      <c r="O52" s="49" t="s">
        <v>178</v>
      </c>
      <c r="P52" s="49" t="s">
        <v>178</v>
      </c>
      <c r="Q52" s="49">
        <v>2286</v>
      </c>
      <c r="R52" s="49">
        <v>89055</v>
      </c>
      <c r="S52" s="49">
        <v>3516454</v>
      </c>
      <c r="T52" s="49">
        <v>19245</v>
      </c>
      <c r="U52" s="49">
        <v>237013</v>
      </c>
      <c r="V52" s="49">
        <v>10721961</v>
      </c>
      <c r="W52" s="49">
        <v>147</v>
      </c>
      <c r="X52" s="49">
        <v>19430</v>
      </c>
      <c r="Y52" s="49">
        <v>820588</v>
      </c>
      <c r="Z52" s="49">
        <v>235</v>
      </c>
      <c r="AA52" s="49">
        <v>23746650</v>
      </c>
      <c r="AB52" s="49">
        <v>9876235</v>
      </c>
      <c r="AC52" s="49">
        <v>2157054.9547619997</v>
      </c>
      <c r="AD52" s="49">
        <v>30024</v>
      </c>
      <c r="AE52" s="49">
        <v>270231.755</v>
      </c>
      <c r="AF52" s="49">
        <v>25757</v>
      </c>
      <c r="AG52" s="49">
        <v>15773</v>
      </c>
      <c r="AH52" s="49">
        <v>28971.647000000001</v>
      </c>
      <c r="AI52" s="49">
        <v>45015.713000000003</v>
      </c>
      <c r="AJ52" s="49">
        <v>13296.093999999999</v>
      </c>
      <c r="AK52" s="49">
        <v>17518.759999999998</v>
      </c>
      <c r="AL52" s="49">
        <v>7225474.0650000004</v>
      </c>
      <c r="AM52" s="49">
        <v>4986990.2479999997</v>
      </c>
      <c r="AN52" s="49">
        <v>7869.2744699999994</v>
      </c>
      <c r="AO52" s="49">
        <v>7741.4970899999989</v>
      </c>
      <c r="AP52" s="57">
        <v>58.643295860000002</v>
      </c>
      <c r="AQ52" s="49">
        <v>1441702</v>
      </c>
      <c r="AR52" s="49">
        <v>106981.15700000001</v>
      </c>
      <c r="AS52" s="49">
        <v>202453</v>
      </c>
      <c r="AT52" s="49">
        <v>439707.10499999998</v>
      </c>
      <c r="AU52" s="49">
        <v>582945.36800000002</v>
      </c>
      <c r="AV52" s="49">
        <v>887843</v>
      </c>
      <c r="AW52" s="49" t="s">
        <v>178</v>
      </c>
      <c r="AX52" s="49" t="s">
        <v>183</v>
      </c>
      <c r="AY52" s="49" t="s">
        <v>183</v>
      </c>
      <c r="AZ52" s="49">
        <v>381631.67300000001</v>
      </c>
      <c r="BA52" s="49">
        <v>31522.6</v>
      </c>
      <c r="BB52" s="49">
        <v>31522.599999999995</v>
      </c>
      <c r="BC52" s="49">
        <v>300152</v>
      </c>
      <c r="BD52" s="49">
        <v>86471</v>
      </c>
      <c r="BE52" s="49">
        <v>27698</v>
      </c>
      <c r="BF52" s="49">
        <v>19933</v>
      </c>
      <c r="BG52" s="57">
        <v>28.8</v>
      </c>
      <c r="BH52" s="49">
        <v>615511</v>
      </c>
      <c r="BI52" s="49">
        <v>445348</v>
      </c>
      <c r="BJ52" s="49">
        <v>325755</v>
      </c>
      <c r="BK52" s="49">
        <v>1905</v>
      </c>
      <c r="BL52" s="49">
        <v>1146</v>
      </c>
      <c r="BM52" s="49">
        <v>71698</v>
      </c>
      <c r="BN52" s="49">
        <v>55158</v>
      </c>
      <c r="BO52" s="49">
        <v>68965</v>
      </c>
      <c r="BP52" s="49">
        <v>126048.248699</v>
      </c>
      <c r="BQ52" s="49">
        <v>134</v>
      </c>
      <c r="BR52" s="49">
        <v>5262</v>
      </c>
      <c r="BS52" s="49" t="s">
        <v>183</v>
      </c>
      <c r="BT52" s="49" t="s">
        <v>183</v>
      </c>
      <c r="BU52" s="49" t="s">
        <v>183</v>
      </c>
      <c r="BV52" s="49" t="s">
        <v>183</v>
      </c>
      <c r="BW52" s="49">
        <v>969340</v>
      </c>
      <c r="BX52" s="49">
        <v>852063</v>
      </c>
      <c r="BY52" s="49">
        <v>7250</v>
      </c>
      <c r="BZ52" s="49">
        <v>2709</v>
      </c>
      <c r="CA52" s="57">
        <v>1862.5</v>
      </c>
      <c r="CB52" s="49">
        <v>241</v>
      </c>
      <c r="CC52" s="49">
        <v>37546</v>
      </c>
      <c r="CD52" s="49">
        <v>351</v>
      </c>
      <c r="CE52" s="49">
        <v>182233</v>
      </c>
      <c r="CF52" s="49">
        <v>177</v>
      </c>
      <c r="CG52" s="49">
        <v>91088</v>
      </c>
      <c r="CH52" s="49">
        <v>92</v>
      </c>
      <c r="CI52" s="49">
        <v>80359</v>
      </c>
      <c r="CJ52" s="49">
        <v>13062</v>
      </c>
      <c r="CK52" s="56">
        <v>7883</v>
      </c>
      <c r="CL52" s="49">
        <v>698</v>
      </c>
      <c r="CM52" s="49">
        <v>3938743.456764</v>
      </c>
      <c r="CN52" s="49">
        <v>2155409.838</v>
      </c>
      <c r="CO52" s="49">
        <v>3993368.7745080004</v>
      </c>
      <c r="CP52" s="49">
        <v>2134256.1800000002</v>
      </c>
      <c r="CQ52" s="58"/>
    </row>
    <row r="53" spans="1:256" ht="13.5" customHeight="1" x14ac:dyDescent="0.15">
      <c r="A53" s="9"/>
      <c r="B53" s="24" t="s">
        <v>182</v>
      </c>
      <c r="C53" s="61">
        <v>435.95</v>
      </c>
      <c r="D53" s="63">
        <v>1781879</v>
      </c>
      <c r="E53" s="63">
        <v>3771961</v>
      </c>
      <c r="F53" s="48">
        <v>148132</v>
      </c>
      <c r="G53" s="48">
        <v>135172</v>
      </c>
      <c r="H53" s="48">
        <v>13305</v>
      </c>
      <c r="I53" s="48">
        <v>23785</v>
      </c>
      <c r="J53" s="48">
        <v>39524</v>
      </c>
      <c r="K53" s="48">
        <v>-15739</v>
      </c>
      <c r="L53" s="49" t="s">
        <v>178</v>
      </c>
      <c r="M53" s="49" t="s">
        <v>178</v>
      </c>
      <c r="N53" s="49" t="s">
        <v>178</v>
      </c>
      <c r="O53" s="49" t="s">
        <v>178</v>
      </c>
      <c r="P53" s="49" t="s">
        <v>178</v>
      </c>
      <c r="Q53" s="51">
        <v>3325</v>
      </c>
      <c r="R53" s="51">
        <v>93032</v>
      </c>
      <c r="S53" s="51">
        <v>4153259</v>
      </c>
      <c r="T53" s="49" t="s">
        <v>178</v>
      </c>
      <c r="U53" s="49" t="s">
        <v>178</v>
      </c>
      <c r="V53" s="49" t="s">
        <v>178</v>
      </c>
      <c r="W53" s="49">
        <v>151</v>
      </c>
      <c r="X53" s="49">
        <v>18963</v>
      </c>
      <c r="Y53" s="49">
        <v>843863</v>
      </c>
      <c r="Z53" s="49">
        <v>235</v>
      </c>
      <c r="AA53" s="49">
        <v>24727649</v>
      </c>
      <c r="AB53" s="49">
        <v>10590866</v>
      </c>
      <c r="AC53" s="49">
        <v>1798844.7512259998</v>
      </c>
      <c r="AD53" s="49">
        <v>30345</v>
      </c>
      <c r="AE53" s="49">
        <v>265868.57500000001</v>
      </c>
      <c r="AF53" s="49">
        <v>42268</v>
      </c>
      <c r="AG53" s="49">
        <v>24810</v>
      </c>
      <c r="AH53" s="49">
        <v>28923.776999999998</v>
      </c>
      <c r="AI53" s="49">
        <v>46860.453000000001</v>
      </c>
      <c r="AJ53" s="49">
        <v>14535.814</v>
      </c>
      <c r="AK53" s="49">
        <v>15903.898999999999</v>
      </c>
      <c r="AL53" s="49">
        <v>8241528.5109999999</v>
      </c>
      <c r="AM53" s="49">
        <v>6735209.8660000004</v>
      </c>
      <c r="AN53" s="49">
        <v>7872.9527400000006</v>
      </c>
      <c r="AO53" s="49">
        <v>7744.8644400000003</v>
      </c>
      <c r="AP53" s="57">
        <v>58.705036210000003</v>
      </c>
      <c r="AQ53" s="49">
        <v>1445132</v>
      </c>
      <c r="AR53" s="49">
        <v>111234.053</v>
      </c>
      <c r="AS53" s="49">
        <v>220904</v>
      </c>
      <c r="AT53" s="49">
        <v>484669.995</v>
      </c>
      <c r="AU53" s="49">
        <v>643828.71100000001</v>
      </c>
      <c r="AV53" s="49">
        <v>890911</v>
      </c>
      <c r="AW53" s="49" t="s">
        <v>178</v>
      </c>
      <c r="AX53" s="49" t="s">
        <v>183</v>
      </c>
      <c r="AY53" s="49" t="s">
        <v>183</v>
      </c>
      <c r="AZ53" s="49">
        <v>374825.42200000002</v>
      </c>
      <c r="BA53" s="49">
        <v>31541.200000000001</v>
      </c>
      <c r="BB53" s="49">
        <v>31541.200000000001</v>
      </c>
      <c r="BC53" s="49">
        <v>301379</v>
      </c>
      <c r="BD53" s="49">
        <v>85076</v>
      </c>
      <c r="BE53" s="49">
        <v>23065</v>
      </c>
      <c r="BF53" s="49">
        <v>21730</v>
      </c>
      <c r="BG53" s="57">
        <v>28.2</v>
      </c>
      <c r="BH53" s="49">
        <v>666560</v>
      </c>
      <c r="BI53" s="49">
        <v>465296</v>
      </c>
      <c r="BJ53" s="49">
        <v>330698</v>
      </c>
      <c r="BK53" s="49">
        <v>1951</v>
      </c>
      <c r="BL53" s="49">
        <v>1176</v>
      </c>
      <c r="BM53" s="49">
        <v>72966</v>
      </c>
      <c r="BN53" s="49">
        <v>55455</v>
      </c>
      <c r="BO53" s="49">
        <v>68868</v>
      </c>
      <c r="BP53" s="49">
        <v>127681.08327500001</v>
      </c>
      <c r="BQ53" s="49">
        <v>132</v>
      </c>
      <c r="BR53" s="49">
        <v>5319</v>
      </c>
      <c r="BS53" s="49" t="s">
        <v>183</v>
      </c>
      <c r="BT53" s="49" t="s">
        <v>183</v>
      </c>
      <c r="BU53" s="49" t="s">
        <v>183</v>
      </c>
      <c r="BV53" s="49" t="s">
        <v>183</v>
      </c>
      <c r="BW53" s="49">
        <v>956580</v>
      </c>
      <c r="BX53" s="49">
        <v>844558.76234000002</v>
      </c>
      <c r="BY53" s="49">
        <v>6269</v>
      </c>
      <c r="BZ53" s="49">
        <v>2719</v>
      </c>
      <c r="CA53" s="57">
        <v>1866.3692499999995</v>
      </c>
      <c r="CB53" s="49">
        <v>239</v>
      </c>
      <c r="CC53" s="49">
        <v>34994</v>
      </c>
      <c r="CD53" s="49">
        <v>349</v>
      </c>
      <c r="CE53" s="49">
        <v>179913</v>
      </c>
      <c r="CF53" s="49">
        <v>177</v>
      </c>
      <c r="CG53" s="49">
        <v>90591</v>
      </c>
      <c r="CH53" s="49">
        <v>92</v>
      </c>
      <c r="CI53" s="49">
        <v>79865</v>
      </c>
      <c r="CJ53" s="49">
        <v>14380</v>
      </c>
      <c r="CK53" s="56">
        <v>7492</v>
      </c>
      <c r="CL53" s="49">
        <v>639</v>
      </c>
      <c r="CM53" s="49">
        <v>3824104.9262749995</v>
      </c>
      <c r="CN53" s="49">
        <v>2081531.08</v>
      </c>
      <c r="CO53" s="49">
        <v>3833070.1764170001</v>
      </c>
      <c r="CP53" s="49">
        <v>2054112.561</v>
      </c>
      <c r="CQ53" s="58"/>
    </row>
    <row r="54" spans="1:256" ht="13.5" customHeight="1" x14ac:dyDescent="0.15">
      <c r="A54" s="9"/>
      <c r="B54" s="24" t="s">
        <v>194</v>
      </c>
      <c r="C54" s="61">
        <v>435.96</v>
      </c>
      <c r="D54" s="63">
        <v>1799480</v>
      </c>
      <c r="E54" s="63">
        <v>3771766</v>
      </c>
      <c r="F54" s="48">
        <v>149213</v>
      </c>
      <c r="G54" s="48">
        <v>133972</v>
      </c>
      <c r="H54" s="48">
        <v>16117</v>
      </c>
      <c r="I54" s="48">
        <v>22954</v>
      </c>
      <c r="J54" s="48">
        <v>39446</v>
      </c>
      <c r="K54" s="48">
        <v>-16492</v>
      </c>
      <c r="L54" s="49" t="s">
        <v>178</v>
      </c>
      <c r="M54" s="49" t="s">
        <v>178</v>
      </c>
      <c r="N54" s="49" t="s">
        <v>178</v>
      </c>
      <c r="O54" s="49" t="s">
        <v>178</v>
      </c>
      <c r="P54" s="49" t="s">
        <v>178</v>
      </c>
      <c r="Q54" s="49">
        <v>3315</v>
      </c>
      <c r="R54" s="49">
        <v>91029</v>
      </c>
      <c r="S54" s="49">
        <v>4295672</v>
      </c>
      <c r="T54" s="49" t="s">
        <v>178</v>
      </c>
      <c r="U54" s="49" t="s">
        <v>178</v>
      </c>
      <c r="V54" s="49" t="s">
        <v>178</v>
      </c>
      <c r="W54" s="49">
        <v>151</v>
      </c>
      <c r="X54" s="49">
        <v>18344</v>
      </c>
      <c r="Y54" s="49">
        <v>872681</v>
      </c>
      <c r="Z54" s="49">
        <v>236</v>
      </c>
      <c r="AA54" s="49">
        <v>24881727</v>
      </c>
      <c r="AB54" s="49">
        <v>10890317</v>
      </c>
      <c r="AC54" s="49" t="s">
        <v>183</v>
      </c>
      <c r="AD54" s="49">
        <v>28579</v>
      </c>
      <c r="AE54" s="49">
        <v>288525.51</v>
      </c>
      <c r="AF54" s="49">
        <v>266603</v>
      </c>
      <c r="AG54" s="49">
        <v>241279</v>
      </c>
      <c r="AH54" s="49">
        <v>29495.668000000001</v>
      </c>
      <c r="AI54" s="49">
        <v>41929.862000000001</v>
      </c>
      <c r="AJ54" s="49">
        <v>12166.501</v>
      </c>
      <c r="AK54" s="49">
        <v>17375.934000000001</v>
      </c>
      <c r="AL54" s="49">
        <v>8521012.6420000009</v>
      </c>
      <c r="AM54" s="49">
        <v>6384890.2340000002</v>
      </c>
      <c r="AN54" s="49">
        <v>7875.2681399999992</v>
      </c>
      <c r="AO54" s="49">
        <v>7747.2811799999999</v>
      </c>
      <c r="AP54" s="57">
        <v>58.746623649999997</v>
      </c>
      <c r="AQ54" s="49">
        <v>1442596</v>
      </c>
      <c r="AR54" s="49">
        <v>112864.2</v>
      </c>
      <c r="AS54" s="49">
        <v>230868</v>
      </c>
      <c r="AT54" s="49">
        <v>509194.20600000001</v>
      </c>
      <c r="AU54" s="49">
        <v>712090.31700000004</v>
      </c>
      <c r="AV54" s="49">
        <v>893710</v>
      </c>
      <c r="AW54" s="49">
        <v>1942700</v>
      </c>
      <c r="AX54" s="49" t="s">
        <v>183</v>
      </c>
      <c r="AY54" s="49" t="s">
        <v>183</v>
      </c>
      <c r="AZ54" s="49">
        <v>372962.86700000009</v>
      </c>
      <c r="BA54" s="49">
        <v>31590.400000000001</v>
      </c>
      <c r="BB54" s="49">
        <v>31590.400000000001</v>
      </c>
      <c r="BC54" s="49">
        <v>306565</v>
      </c>
      <c r="BD54" s="49">
        <v>87320</v>
      </c>
      <c r="BE54" s="49">
        <v>11639</v>
      </c>
      <c r="BF54" s="49">
        <v>22174</v>
      </c>
      <c r="BG54" s="57">
        <v>28.5</v>
      </c>
      <c r="BH54" s="49">
        <v>672155</v>
      </c>
      <c r="BI54" s="49">
        <v>467085</v>
      </c>
      <c r="BJ54" s="49">
        <v>340346</v>
      </c>
      <c r="BK54" s="49">
        <v>1924</v>
      </c>
      <c r="BL54" s="49">
        <v>1196</v>
      </c>
      <c r="BM54" s="49">
        <v>73709</v>
      </c>
      <c r="BN54" s="49">
        <v>55917</v>
      </c>
      <c r="BO54" s="49">
        <v>68984</v>
      </c>
      <c r="BP54" s="49">
        <v>130709.40613600001</v>
      </c>
      <c r="BQ54" s="49" t="s">
        <v>183</v>
      </c>
      <c r="BR54" s="49" t="s">
        <v>183</v>
      </c>
      <c r="BS54" s="49" t="s">
        <v>183</v>
      </c>
      <c r="BT54" s="49" t="s">
        <v>183</v>
      </c>
      <c r="BU54" s="49" t="s">
        <v>183</v>
      </c>
      <c r="BV54" s="49" t="s">
        <v>183</v>
      </c>
      <c r="BW54" s="49">
        <v>927536</v>
      </c>
      <c r="BX54" s="49">
        <v>820525</v>
      </c>
      <c r="BY54" s="49">
        <v>6478</v>
      </c>
      <c r="BZ54" s="49">
        <v>2728</v>
      </c>
      <c r="CA54" s="57">
        <v>1877.6192499999995</v>
      </c>
      <c r="CB54" s="49">
        <v>236</v>
      </c>
      <c r="CC54" s="49">
        <v>32155</v>
      </c>
      <c r="CD54" s="49">
        <v>349</v>
      </c>
      <c r="CE54" s="49">
        <v>176979</v>
      </c>
      <c r="CF54" s="49">
        <v>176</v>
      </c>
      <c r="CG54" s="49">
        <v>90183</v>
      </c>
      <c r="CH54" s="49">
        <v>91</v>
      </c>
      <c r="CI54" s="49">
        <v>79821</v>
      </c>
      <c r="CJ54" s="49">
        <v>16227</v>
      </c>
      <c r="CK54" s="56">
        <v>7703</v>
      </c>
      <c r="CL54" s="49">
        <v>733</v>
      </c>
      <c r="CM54" s="49">
        <v>3760562.2550089997</v>
      </c>
      <c r="CN54" s="49">
        <v>1956765.3089999999</v>
      </c>
      <c r="CO54" s="49">
        <v>3797680.4908499997</v>
      </c>
      <c r="CP54" s="49">
        <v>1935878.8659999999</v>
      </c>
    </row>
    <row r="55" spans="1:256" ht="5.25" customHeight="1" x14ac:dyDescent="0.15">
      <c r="A55" s="9"/>
      <c r="B55" s="12"/>
      <c r="C55" s="13"/>
      <c r="D55" s="4"/>
      <c r="E55" s="4"/>
      <c r="F55" s="4"/>
      <c r="G55" s="4"/>
      <c r="H55" s="12"/>
      <c r="I55" s="4"/>
      <c r="J55" s="4"/>
      <c r="K55" s="12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12"/>
      <c r="AN55" s="4"/>
      <c r="AO55" s="4"/>
      <c r="AP55" s="12"/>
      <c r="AQ55" s="4"/>
      <c r="AR55" s="4"/>
      <c r="AS55" s="4"/>
      <c r="AT55" s="4"/>
      <c r="AU55" s="4"/>
      <c r="AV55" s="4"/>
      <c r="AW55" s="4"/>
      <c r="AX55" s="4"/>
      <c r="AY55" s="21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</row>
    <row r="56" spans="1:256" s="7" customFormat="1" ht="42.75" customHeight="1" thickBot="1" x14ac:dyDescent="0.2">
      <c r="A56" s="5"/>
      <c r="B56" s="6" t="s">
        <v>186</v>
      </c>
      <c r="C56" s="36" t="s">
        <v>192</v>
      </c>
      <c r="D56" s="44" t="s">
        <v>192</v>
      </c>
      <c r="E56" s="39" t="s">
        <v>192</v>
      </c>
      <c r="F56" s="39" t="s">
        <v>192</v>
      </c>
      <c r="G56" s="39" t="s">
        <v>192</v>
      </c>
      <c r="H56" s="39" t="s">
        <v>192</v>
      </c>
      <c r="I56" s="39" t="s">
        <v>192</v>
      </c>
      <c r="J56" s="39" t="s">
        <v>192</v>
      </c>
      <c r="K56" s="40" t="s">
        <v>192</v>
      </c>
      <c r="L56" s="71" t="s">
        <v>231</v>
      </c>
      <c r="M56" s="74"/>
      <c r="N56" s="71" t="s">
        <v>173</v>
      </c>
      <c r="O56" s="71"/>
      <c r="P56" s="74"/>
      <c r="Q56" s="75" t="s">
        <v>230</v>
      </c>
      <c r="R56" s="76"/>
      <c r="S56" s="77"/>
      <c r="T56" s="71" t="s">
        <v>235</v>
      </c>
      <c r="U56" s="74"/>
      <c r="V56" s="74"/>
      <c r="W56" s="71" t="s">
        <v>180</v>
      </c>
      <c r="X56" s="74"/>
      <c r="Y56" s="74"/>
      <c r="Z56" s="38" t="s">
        <v>192</v>
      </c>
      <c r="AA56" s="39" t="s">
        <v>192</v>
      </c>
      <c r="AB56" s="39" t="s">
        <v>192</v>
      </c>
      <c r="AC56" s="40" t="s">
        <v>192</v>
      </c>
      <c r="AD56" s="75" t="s">
        <v>187</v>
      </c>
      <c r="AE56" s="84"/>
      <c r="AF56" s="84"/>
      <c r="AG56" s="84"/>
      <c r="AH56" s="84"/>
      <c r="AI56" s="84"/>
      <c r="AJ56" s="84"/>
      <c r="AK56" s="85"/>
      <c r="AL56" s="71" t="s">
        <v>188</v>
      </c>
      <c r="AM56" s="74"/>
      <c r="AN56" s="38" t="s">
        <v>192</v>
      </c>
      <c r="AO56" s="39" t="s">
        <v>192</v>
      </c>
      <c r="AP56" s="39" t="s">
        <v>192</v>
      </c>
      <c r="AQ56" s="41" t="s">
        <v>192</v>
      </c>
      <c r="AR56" s="41" t="s">
        <v>192</v>
      </c>
      <c r="AS56" s="41" t="s">
        <v>192</v>
      </c>
      <c r="AT56" s="41" t="s">
        <v>192</v>
      </c>
      <c r="AU56" s="41" t="s">
        <v>192</v>
      </c>
      <c r="AV56" s="6" t="s">
        <v>192</v>
      </c>
      <c r="AW56" s="29" t="s">
        <v>174</v>
      </c>
      <c r="AX56" s="38" t="s">
        <v>192</v>
      </c>
      <c r="AY56" s="44" t="s">
        <v>192</v>
      </c>
      <c r="AZ56" s="44" t="s">
        <v>192</v>
      </c>
      <c r="BA56" s="44" t="s">
        <v>192</v>
      </c>
      <c r="BB56" s="42" t="s">
        <v>192</v>
      </c>
      <c r="BC56" s="70" t="s">
        <v>189</v>
      </c>
      <c r="BD56" s="71"/>
      <c r="BE56" s="71"/>
      <c r="BF56" s="71"/>
      <c r="BG56" s="71"/>
      <c r="BH56" s="71"/>
      <c r="BI56" s="71"/>
      <c r="BJ56" s="71"/>
      <c r="BK56" s="37" t="s">
        <v>190</v>
      </c>
      <c r="BL56" s="43" t="s">
        <v>192</v>
      </c>
      <c r="BM56" s="39" t="s">
        <v>192</v>
      </c>
      <c r="BN56" s="39" t="s">
        <v>192</v>
      </c>
      <c r="BO56" s="39" t="s">
        <v>192</v>
      </c>
      <c r="BP56" s="39" t="s">
        <v>192</v>
      </c>
      <c r="BQ56" s="39" t="s">
        <v>192</v>
      </c>
      <c r="BR56" s="40" t="s">
        <v>192</v>
      </c>
      <c r="BS56" s="83" t="s">
        <v>191</v>
      </c>
      <c r="BT56" s="84"/>
      <c r="BU56" s="84"/>
      <c r="BV56" s="85"/>
      <c r="BW56" s="37" t="s">
        <v>192</v>
      </c>
      <c r="BX56" s="44" t="s">
        <v>192</v>
      </c>
      <c r="BY56" s="44" t="s">
        <v>192</v>
      </c>
      <c r="BZ56" s="44" t="s">
        <v>192</v>
      </c>
      <c r="CA56" s="6" t="s">
        <v>192</v>
      </c>
      <c r="CB56" s="71" t="s">
        <v>164</v>
      </c>
      <c r="CC56" s="71"/>
      <c r="CD56" s="71"/>
      <c r="CE56" s="71"/>
      <c r="CF56" s="71"/>
      <c r="CG56" s="71"/>
      <c r="CH56" s="71"/>
      <c r="CI56" s="71"/>
      <c r="CJ56" s="38" t="s">
        <v>192</v>
      </c>
      <c r="CK56" s="41" t="s">
        <v>192</v>
      </c>
      <c r="CL56" s="41" t="s">
        <v>192</v>
      </c>
      <c r="CM56" s="44" t="s">
        <v>192</v>
      </c>
      <c r="CN56" s="44" t="s">
        <v>192</v>
      </c>
      <c r="CO56" s="44" t="s">
        <v>192</v>
      </c>
      <c r="CP56" s="44" t="s">
        <v>192</v>
      </c>
    </row>
    <row r="57" spans="1:256" ht="13.5" customHeight="1" x14ac:dyDescent="0.15">
      <c r="B57" s="14" t="s">
        <v>202</v>
      </c>
    </row>
    <row r="58" spans="1:256" ht="13.5" customHeight="1" x14ac:dyDescent="0.15">
      <c r="B58" s="14" t="s">
        <v>203</v>
      </c>
    </row>
    <row r="59" spans="1:256" ht="13.5" customHeight="1" x14ac:dyDescent="0.15">
      <c r="B59" s="14" t="s">
        <v>204</v>
      </c>
    </row>
    <row r="60" spans="1:256" ht="13.5" customHeight="1" x14ac:dyDescent="0.15">
      <c r="B60" s="14" t="s">
        <v>254</v>
      </c>
      <c r="AU60" s="45"/>
    </row>
    <row r="61" spans="1:256" ht="13.5" customHeight="1" x14ac:dyDescent="0.15">
      <c r="B61" s="14" t="s">
        <v>205</v>
      </c>
    </row>
    <row r="62" spans="1:256" ht="13.5" customHeight="1" x14ac:dyDescent="0.15">
      <c r="A62" s="20"/>
      <c r="B62" s="15" t="s">
        <v>206</v>
      </c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  <c r="FB62" s="20"/>
      <c r="FC62" s="20"/>
      <c r="FD62" s="20"/>
      <c r="FE62" s="20"/>
      <c r="FF62" s="20"/>
      <c r="FG62" s="20"/>
      <c r="FH62" s="20"/>
      <c r="FI62" s="20"/>
      <c r="FJ62" s="20"/>
      <c r="FK62" s="20"/>
      <c r="FL62" s="20"/>
      <c r="FM62" s="20"/>
      <c r="FN62" s="20"/>
      <c r="FO62" s="20"/>
      <c r="FP62" s="20"/>
      <c r="FQ62" s="20"/>
      <c r="FR62" s="20"/>
      <c r="FS62" s="20"/>
      <c r="FT62" s="20"/>
      <c r="FU62" s="20"/>
      <c r="FV62" s="20"/>
      <c r="FW62" s="20"/>
      <c r="FX62" s="20"/>
      <c r="FY62" s="20"/>
      <c r="FZ62" s="20"/>
      <c r="GA62" s="20"/>
      <c r="GB62" s="20"/>
      <c r="GC62" s="20"/>
      <c r="GD62" s="20"/>
      <c r="GE62" s="20"/>
      <c r="GF62" s="20"/>
      <c r="GG62" s="20"/>
      <c r="GH62" s="20"/>
      <c r="GI62" s="20"/>
      <c r="GJ62" s="20"/>
      <c r="GK62" s="20"/>
      <c r="GL62" s="20"/>
      <c r="GM62" s="20"/>
      <c r="GN62" s="20"/>
      <c r="GO62" s="20"/>
      <c r="GP62" s="20"/>
      <c r="GQ62" s="20"/>
      <c r="GR62" s="20"/>
      <c r="GS62" s="20"/>
      <c r="GT62" s="20"/>
      <c r="GU62" s="20"/>
      <c r="GV62" s="20"/>
      <c r="GW62" s="20"/>
      <c r="GX62" s="20"/>
      <c r="GY62" s="20"/>
      <c r="GZ62" s="20"/>
      <c r="HA62" s="20"/>
      <c r="HB62" s="20"/>
      <c r="HC62" s="20"/>
      <c r="HD62" s="20"/>
      <c r="HE62" s="20"/>
      <c r="HF62" s="20"/>
      <c r="HG62" s="20"/>
      <c r="HH62" s="20"/>
      <c r="HI62" s="20"/>
      <c r="HJ62" s="20"/>
      <c r="HK62" s="20"/>
      <c r="HL62" s="20"/>
      <c r="HM62" s="20"/>
      <c r="HN62" s="20"/>
      <c r="HO62" s="20"/>
      <c r="HP62" s="20"/>
      <c r="HQ62" s="20"/>
      <c r="HR62" s="20"/>
      <c r="HS62" s="20"/>
      <c r="HT62" s="20"/>
      <c r="HU62" s="20"/>
      <c r="HV62" s="20"/>
      <c r="HW62" s="20"/>
      <c r="HX62" s="20"/>
      <c r="HY62" s="20"/>
      <c r="HZ62" s="20"/>
      <c r="IA62" s="20"/>
      <c r="IB62" s="20"/>
      <c r="IC62" s="20"/>
      <c r="ID62" s="20"/>
      <c r="IE62" s="20"/>
      <c r="IF62" s="20"/>
      <c r="IG62" s="20"/>
      <c r="IH62" s="20"/>
      <c r="II62" s="20"/>
      <c r="IJ62" s="20"/>
      <c r="IK62" s="20"/>
      <c r="IL62" s="20"/>
      <c r="IM62" s="20"/>
      <c r="IN62" s="20"/>
      <c r="IO62" s="20"/>
      <c r="IP62" s="20"/>
      <c r="IQ62" s="20"/>
      <c r="IR62" s="20"/>
      <c r="IS62" s="20"/>
      <c r="IT62" s="20"/>
      <c r="IU62" s="20"/>
      <c r="IV62" s="20"/>
    </row>
    <row r="63" spans="1:256" ht="13.5" customHeight="1" x14ac:dyDescent="0.15">
      <c r="B63" s="14" t="s">
        <v>207</v>
      </c>
    </row>
    <row r="64" spans="1:256" ht="13.5" customHeight="1" x14ac:dyDescent="0.15">
      <c r="B64" s="14" t="s">
        <v>208</v>
      </c>
    </row>
    <row r="65" spans="2:91" ht="13.5" customHeight="1" x14ac:dyDescent="0.15">
      <c r="B65" s="15" t="s">
        <v>256</v>
      </c>
    </row>
    <row r="66" spans="2:91" ht="13.5" customHeight="1" x14ac:dyDescent="0.15">
      <c r="B66" s="15" t="s">
        <v>209</v>
      </c>
    </row>
    <row r="67" spans="2:91" ht="13.5" customHeight="1" x14ac:dyDescent="0.15">
      <c r="B67" s="15" t="s">
        <v>210</v>
      </c>
      <c r="AU67" s="3"/>
      <c r="AV67" s="3"/>
    </row>
    <row r="68" spans="2:91" ht="13.5" customHeight="1" x14ac:dyDescent="0.15">
      <c r="B68" s="15" t="s">
        <v>211</v>
      </c>
      <c r="AU68" s="3"/>
      <c r="AV68" s="3"/>
    </row>
    <row r="69" spans="2:91" ht="13.5" customHeight="1" x14ac:dyDescent="0.15">
      <c r="B69" s="15" t="s">
        <v>212</v>
      </c>
      <c r="AU69" s="3"/>
      <c r="AV69" s="3"/>
    </row>
    <row r="70" spans="2:91" ht="13.5" customHeight="1" x14ac:dyDescent="0.15">
      <c r="B70" s="15" t="s">
        <v>213</v>
      </c>
    </row>
    <row r="71" spans="2:91" ht="13.5" customHeight="1" x14ac:dyDescent="0.15">
      <c r="B71" s="15" t="s">
        <v>214</v>
      </c>
    </row>
    <row r="72" spans="2:91" ht="13.5" customHeight="1" x14ac:dyDescent="0.15">
      <c r="B72" s="14" t="s">
        <v>257</v>
      </c>
    </row>
    <row r="73" spans="2:91" ht="13.5" customHeight="1" x14ac:dyDescent="0.15">
      <c r="B73" s="14" t="s">
        <v>255</v>
      </c>
    </row>
    <row r="74" spans="2:91" ht="13.5" customHeight="1" x14ac:dyDescent="0.15">
      <c r="B74" s="14" t="s">
        <v>215</v>
      </c>
      <c r="CM74" s="16"/>
    </row>
    <row r="75" spans="2:91" ht="13.5" customHeight="1" x14ac:dyDescent="0.15">
      <c r="B75" s="14" t="s">
        <v>216</v>
      </c>
      <c r="CM75" s="16"/>
    </row>
    <row r="76" spans="2:91" ht="13.5" customHeight="1" x14ac:dyDescent="0.15">
      <c r="B76" s="14" t="s">
        <v>217</v>
      </c>
    </row>
    <row r="77" spans="2:91" ht="13.5" customHeight="1" x14ac:dyDescent="0.15">
      <c r="B77" s="14" t="s">
        <v>218</v>
      </c>
    </row>
    <row r="78" spans="2:91" ht="13.5" customHeight="1" x14ac:dyDescent="0.15">
      <c r="B78" s="14" t="s">
        <v>219</v>
      </c>
    </row>
    <row r="79" spans="2:91" ht="13.5" customHeight="1" x14ac:dyDescent="0.15">
      <c r="B79" s="14" t="s">
        <v>220</v>
      </c>
      <c r="C79" s="17"/>
    </row>
    <row r="80" spans="2:91" ht="13.5" customHeight="1" x14ac:dyDescent="0.15">
      <c r="B80" s="14" t="s">
        <v>221</v>
      </c>
    </row>
    <row r="81" spans="2:2" ht="13.5" customHeight="1" x14ac:dyDescent="0.15">
      <c r="B81" s="14" t="s">
        <v>222</v>
      </c>
    </row>
    <row r="82" spans="2:2" ht="13.5" customHeight="1" x14ac:dyDescent="0.15">
      <c r="B82" s="14" t="s">
        <v>223</v>
      </c>
    </row>
    <row r="83" spans="2:2" ht="13.5" customHeight="1" x14ac:dyDescent="0.15">
      <c r="B83" s="14"/>
    </row>
  </sheetData>
  <mergeCells count="117">
    <mergeCell ref="B4:B6"/>
    <mergeCell ref="D4:K4"/>
    <mergeCell ref="L4:M4"/>
    <mergeCell ref="N4:P4"/>
    <mergeCell ref="Q4:S4"/>
    <mergeCell ref="T4:Y4"/>
    <mergeCell ref="L5:L6"/>
    <mergeCell ref="M5:M6"/>
    <mergeCell ref="N5:N6"/>
    <mergeCell ref="O5:O6"/>
    <mergeCell ref="CJ4:CL4"/>
    <mergeCell ref="CM4:CP4"/>
    <mergeCell ref="C5:C6"/>
    <mergeCell ref="D5:D6"/>
    <mergeCell ref="E5:E6"/>
    <mergeCell ref="F5:H5"/>
    <mergeCell ref="I5:K5"/>
    <mergeCell ref="Z4:AC4"/>
    <mergeCell ref="AD4:AM4"/>
    <mergeCell ref="AN4:AU4"/>
    <mergeCell ref="AV4:AW4"/>
    <mergeCell ref="AX4:BB4"/>
    <mergeCell ref="BC4:BJ4"/>
    <mergeCell ref="P5:P6"/>
    <mergeCell ref="Q5:Q6"/>
    <mergeCell ref="R5:R6"/>
    <mergeCell ref="S5:S6"/>
    <mergeCell ref="T5:T6"/>
    <mergeCell ref="U5:U6"/>
    <mergeCell ref="BK4:BP4"/>
    <mergeCell ref="BQ4:CA4"/>
    <mergeCell ref="CB4:CI4"/>
    <mergeCell ref="AD5:AE5"/>
    <mergeCell ref="AF5:AG5"/>
    <mergeCell ref="AN5:AP5"/>
    <mergeCell ref="AQ5:AQ6"/>
    <mergeCell ref="V5:V6"/>
    <mergeCell ref="W5:Y5"/>
    <mergeCell ref="Z5:Z6"/>
    <mergeCell ref="AA5:AA6"/>
    <mergeCell ref="AB5:AB6"/>
    <mergeCell ref="AC5:AC6"/>
    <mergeCell ref="BH5:BJ5"/>
    <mergeCell ref="AH5:AK5"/>
    <mergeCell ref="AL5:AM5"/>
    <mergeCell ref="BK5:BK6"/>
    <mergeCell ref="BL5:BM5"/>
    <mergeCell ref="BN5:BP5"/>
    <mergeCell ref="AR5:AU5"/>
    <mergeCell ref="AV5:AV6"/>
    <mergeCell ref="AW5:AW6"/>
    <mergeCell ref="AX5:AX6"/>
    <mergeCell ref="AY5:AY6"/>
    <mergeCell ref="CL5:CL6"/>
    <mergeCell ref="CM5:CN5"/>
    <mergeCell ref="CO5:CP5"/>
    <mergeCell ref="D7:E7"/>
    <mergeCell ref="F7:K7"/>
    <mergeCell ref="L7:M7"/>
    <mergeCell ref="N7:P7"/>
    <mergeCell ref="Q7:R7"/>
    <mergeCell ref="T7:U7"/>
    <mergeCell ref="W7:X7"/>
    <mergeCell ref="CB5:CC5"/>
    <mergeCell ref="CD5:CE5"/>
    <mergeCell ref="CF5:CG5"/>
    <mergeCell ref="CH5:CI5"/>
    <mergeCell ref="CJ5:CJ6"/>
    <mergeCell ref="CK5:CK6"/>
    <mergeCell ref="BQ5:BR5"/>
    <mergeCell ref="BS5:BT5"/>
    <mergeCell ref="BU5:BV5"/>
    <mergeCell ref="BW5:BX5"/>
    <mergeCell ref="BY5:BY6"/>
    <mergeCell ref="BZ5:CA5"/>
    <mergeCell ref="BA5:BB5"/>
    <mergeCell ref="BC5:BG5"/>
    <mergeCell ref="BZ7:CA7"/>
    <mergeCell ref="CB7:CI7"/>
    <mergeCell ref="CJ7:CL7"/>
    <mergeCell ref="CM7:CP7"/>
    <mergeCell ref="E8:K8"/>
    <mergeCell ref="AA8:AC8"/>
    <mergeCell ref="AF8:AG8"/>
    <mergeCell ref="AH8:AK8"/>
    <mergeCell ref="AL8:AM8"/>
    <mergeCell ref="AN8:AO8"/>
    <mergeCell ref="BA7:BB7"/>
    <mergeCell ref="BC7:BJ7"/>
    <mergeCell ref="BL7:BM7"/>
    <mergeCell ref="BN7:BO7"/>
    <mergeCell ref="BQ7:BV7"/>
    <mergeCell ref="BW7:BY7"/>
    <mergeCell ref="AN7:AP7"/>
    <mergeCell ref="AR7:AU7"/>
    <mergeCell ref="AX7:AZ7"/>
    <mergeCell ref="BW8:BX8"/>
    <mergeCell ref="CJ8:CL8"/>
    <mergeCell ref="AD7:AM7"/>
    <mergeCell ref="Z7:AB7"/>
    <mergeCell ref="BC56:BJ56"/>
    <mergeCell ref="CM8:CP8"/>
    <mergeCell ref="L56:M56"/>
    <mergeCell ref="N56:P56"/>
    <mergeCell ref="Q56:S56"/>
    <mergeCell ref="T56:V56"/>
    <mergeCell ref="W56:Y56"/>
    <mergeCell ref="AR8:AU8"/>
    <mergeCell ref="AY8:AZ8"/>
    <mergeCell ref="BA8:BB8"/>
    <mergeCell ref="BC8:BF8"/>
    <mergeCell ref="BH8:BJ8"/>
    <mergeCell ref="BS8:BV8"/>
    <mergeCell ref="BS56:BV56"/>
    <mergeCell ref="CB56:CI56"/>
    <mergeCell ref="AD56:AK56"/>
    <mergeCell ref="AL56:AM56"/>
  </mergeCells>
  <phoneticPr fontId="2"/>
  <pageMargins left="0.35433070866141736" right="0.35433070866141736" top="0.39370078740157483" bottom="0.39370078740157483" header="0.51181102362204722" footer="0.51181102362204722"/>
  <pageSetup paperSize="9" scale="50" fitToWidth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T000000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2021-01-05T00:33:44Z</dcterms:created>
  <dcterms:modified xsi:type="dcterms:W3CDTF">2025-02-21T04:44:46Z</dcterms:modified>
</cp:coreProperties>
</file>