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NHwu0LnCnsdalYiqu8dz8Vlp4e1jMI7jKrlUmOLL7cwZBy0hd56t6VyQdUhIw+oL8wRHrNEsK1les8SSisDX9w==" workbookSaltValue="g4+pyWiHqfnXcBv+vKMYng==" workbookSpinCount="100000" lockStructure="1"/>
  <bookViews>
    <workbookView xWindow="-120" yWindow="-120" windowWidth="20730" windowHeight="11040"/>
  </bookViews>
  <sheets>
    <sheet name="①平均年齢別児童数計算表" sheetId="17" r:id="rId1"/>
    <sheet name="②加算Ⅲ算定対象人数計算表" sheetId="9" r:id="rId2"/>
    <sheet name="③第８号様式" sheetId="18" r:id="rId3"/>
  </sheets>
  <definedNames>
    <definedName name="_xlnm.Print_Area" localSheetId="0">①平均年齢別児童数計算表!$A$1:$Q$44</definedName>
    <definedName name="_xlnm.Print_Area" localSheetId="1">②加算Ⅲ算定対象人数計算表!$A$1:$J$43</definedName>
    <definedName name="_xlnm.Print_Area" localSheetId="2">③第８号様式!$A$1:$AH$27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7" l="1"/>
  <c r="U11" i="18" l="1"/>
  <c r="U10" i="18"/>
  <c r="U9" i="18"/>
  <c r="U8" i="18"/>
  <c r="Y7" i="18"/>
  <c r="F13" i="9" l="1"/>
  <c r="Q39" i="17" l="1"/>
  <c r="E39" i="17"/>
  <c r="E38" i="17"/>
  <c r="Q38" i="17" s="1"/>
  <c r="Q37" i="17"/>
  <c r="E37" i="17"/>
  <c r="E27" i="17"/>
  <c r="I26" i="17"/>
  <c r="E18" i="17"/>
  <c r="P17" i="17"/>
  <c r="P26" i="17" s="1"/>
  <c r="O17" i="17"/>
  <c r="O26" i="17" s="1"/>
  <c r="N17" i="17"/>
  <c r="N26" i="17" s="1"/>
  <c r="M17" i="17"/>
  <c r="M26" i="17" s="1"/>
  <c r="L17" i="17"/>
  <c r="L26" i="17" s="1"/>
  <c r="K17" i="17"/>
  <c r="K26" i="17" s="1"/>
  <c r="J17" i="17"/>
  <c r="J26" i="17" s="1"/>
  <c r="I17" i="17"/>
  <c r="H17" i="17"/>
  <c r="H26" i="17" s="1"/>
  <c r="G17" i="17"/>
  <c r="G26" i="17" s="1"/>
  <c r="F17" i="17"/>
  <c r="F26" i="17" s="1"/>
  <c r="Q16" i="17"/>
  <c r="P15" i="17"/>
  <c r="P25" i="17" s="1"/>
  <c r="O15" i="17"/>
  <c r="O25" i="17" s="1"/>
  <c r="N15" i="17"/>
  <c r="N25" i="17" s="1"/>
  <c r="M15" i="17"/>
  <c r="M25" i="17" s="1"/>
  <c r="L15" i="17"/>
  <c r="L25" i="17" s="1"/>
  <c r="K15" i="17"/>
  <c r="K25" i="17" s="1"/>
  <c r="J15" i="17"/>
  <c r="J25" i="17" s="1"/>
  <c r="I15" i="17"/>
  <c r="I25" i="17" s="1"/>
  <c r="H15" i="17"/>
  <c r="H25" i="17" s="1"/>
  <c r="G15" i="17"/>
  <c r="G25" i="17" s="1"/>
  <c r="F15" i="17"/>
  <c r="F25" i="17" s="1"/>
  <c r="Q14" i="17"/>
  <c r="P13" i="17"/>
  <c r="P24" i="17" s="1"/>
  <c r="O13" i="17"/>
  <c r="O24" i="17" s="1"/>
  <c r="N13" i="17"/>
  <c r="N24" i="17" s="1"/>
  <c r="M13" i="17"/>
  <c r="M24" i="17" s="1"/>
  <c r="L13" i="17"/>
  <c r="L24" i="17" s="1"/>
  <c r="K13" i="17"/>
  <c r="K24" i="17" s="1"/>
  <c r="J13" i="17"/>
  <c r="J24" i="17" s="1"/>
  <c r="I13" i="17"/>
  <c r="I24" i="17" s="1"/>
  <c r="H13" i="17"/>
  <c r="H24" i="17" s="1"/>
  <c r="G13" i="17"/>
  <c r="G24" i="17" s="1"/>
  <c r="F13" i="17"/>
  <c r="F24" i="17" s="1"/>
  <c r="Q12" i="17"/>
  <c r="Q18" i="17" s="1"/>
  <c r="Q24" i="17" l="1"/>
  <c r="Q25" i="17"/>
  <c r="Q26" i="17"/>
  <c r="Q40" i="17"/>
  <c r="E40" i="17"/>
  <c r="G35" i="9"/>
  <c r="G34" i="9"/>
  <c r="G33" i="9"/>
  <c r="G31" i="9"/>
  <c r="G30" i="9"/>
  <c r="G29" i="9"/>
  <c r="G27" i="9"/>
  <c r="Q27" i="17" l="1"/>
  <c r="G38" i="9"/>
  <c r="G32" i="9" l="1"/>
  <c r="G37" i="9" l="1"/>
  <c r="G28" i="9"/>
  <c r="G24" i="9"/>
  <c r="G23" i="9"/>
  <c r="G26" i="9" l="1"/>
  <c r="G22" i="9" s="1"/>
  <c r="G36" i="9" l="1"/>
  <c r="G39" i="9" s="1"/>
  <c r="G40" i="9" l="1"/>
  <c r="G43" i="9" l="1"/>
  <c r="AA21" i="18"/>
</calcChain>
</file>

<file path=xl/sharedStrings.xml><?xml version="1.0" encoding="utf-8"?>
<sst xmlns="http://schemas.openxmlformats.org/spreadsheetml/2006/main" count="146" uniqueCount="105">
  <si>
    <t>在籍園児数</t>
    <rPh sb="0" eb="2">
      <t>ザイセキ</t>
    </rPh>
    <rPh sb="2" eb="4">
      <t>エンジ</t>
    </rPh>
    <rPh sb="4" eb="5">
      <t>スウ</t>
    </rPh>
    <phoneticPr fontId="1"/>
  </si>
  <si>
    <t>通園送迎加算</t>
    <rPh sb="0" eb="2">
      <t>ツウエン</t>
    </rPh>
    <rPh sb="2" eb="4">
      <t>ソウゲイ</t>
    </rPh>
    <rPh sb="4" eb="6">
      <t>カサン</t>
    </rPh>
    <phoneticPr fontId="1"/>
  </si>
  <si>
    <t>主幹教諭等専任加算</t>
    <rPh sb="0" eb="2">
      <t>シュカン</t>
    </rPh>
    <rPh sb="2" eb="4">
      <t>キョウユ</t>
    </rPh>
    <rPh sb="4" eb="5">
      <t>トウ</t>
    </rPh>
    <rPh sb="5" eb="7">
      <t>センニン</t>
    </rPh>
    <rPh sb="7" eb="9">
      <t>カサン</t>
    </rPh>
    <phoneticPr fontId="1"/>
  </si>
  <si>
    <t>指導充実加配加算</t>
    <rPh sb="0" eb="2">
      <t>シドウ</t>
    </rPh>
    <rPh sb="2" eb="4">
      <t>ジュウジツ</t>
    </rPh>
    <rPh sb="4" eb="6">
      <t>カハイ</t>
    </rPh>
    <rPh sb="6" eb="8">
      <t>カサン</t>
    </rPh>
    <phoneticPr fontId="1"/>
  </si>
  <si>
    <t>なし</t>
  </si>
  <si>
    <t>合計</t>
    <rPh sb="0" eb="2">
      <t>ゴウケイ</t>
    </rPh>
    <phoneticPr fontId="1"/>
  </si>
  <si>
    <t>ａ</t>
    <phoneticPr fontId="1"/>
  </si>
  <si>
    <t>年齢別配置基準による職員数</t>
    <rPh sb="0" eb="3">
      <t>ネンレイベツ</t>
    </rPh>
    <rPh sb="3" eb="7">
      <t>ハイキ</t>
    </rPh>
    <rPh sb="10" eb="13">
      <t>ショクインスウ</t>
    </rPh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</si>
  <si>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</si>
  <si>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</si>
  <si>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</si>
  <si>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</si>
  <si>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</si>
  <si>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入力
項目</t>
    <rPh sb="0" eb="2">
      <t>ニュウリョク</t>
    </rPh>
    <rPh sb="3" eb="5">
      <t>コウモク</t>
    </rPh>
    <phoneticPr fontId="1"/>
  </si>
  <si>
    <t>選択
項目</t>
    <rPh sb="0" eb="2">
      <t>センタク</t>
    </rPh>
    <rPh sb="3" eb="5">
      <t>コウモク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</si>
  <si>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</si>
  <si>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職員数
（自動計算）</t>
    <rPh sb="0" eb="3">
      <t>ショクインスウ</t>
    </rPh>
    <rPh sb="5" eb="7">
      <t>ジドウ</t>
    </rPh>
    <rPh sb="7" eb="9">
      <t>ケイサン</t>
    </rPh>
    <phoneticPr fontId="1"/>
  </si>
  <si>
    <t>事務職員配置加算</t>
    <rPh sb="0" eb="2">
      <t>ジム</t>
    </rPh>
    <rPh sb="2" eb="4">
      <t>ショクイン</t>
    </rPh>
    <rPh sb="4" eb="6">
      <t>ハイチ</t>
    </rPh>
    <rPh sb="6" eb="8">
      <t>カサン</t>
    </rPh>
    <phoneticPr fontId="1"/>
  </si>
  <si>
    <t>事務負担対応加配加算</t>
    <rPh sb="0" eb="2">
      <t>ジム</t>
    </rPh>
    <rPh sb="2" eb="4">
      <t>フタン</t>
    </rPh>
    <rPh sb="4" eb="6">
      <t>タイオウ</t>
    </rPh>
    <rPh sb="6" eb="8">
      <t>カハイ</t>
    </rPh>
    <rPh sb="8" eb="10">
      <t>カサン</t>
    </rPh>
    <phoneticPr fontId="1"/>
  </si>
  <si>
    <t>（参考）加算見込額（円）</t>
    <rPh sb="1" eb="3">
      <t>サンコウ</t>
    </rPh>
    <rPh sb="4" eb="6">
      <t>カサン</t>
    </rPh>
    <rPh sb="6" eb="8">
      <t>ミコ</t>
    </rPh>
    <rPh sb="8" eb="9">
      <t>ガク</t>
    </rPh>
    <rPh sb="10" eb="11">
      <t>エン</t>
    </rPh>
    <phoneticPr fontId="1"/>
  </si>
  <si>
    <t>0．基礎情報</t>
    <rPh sb="2" eb="4">
      <t>キソ</t>
    </rPh>
    <rPh sb="4" eb="6">
      <t>ジョウホウ</t>
    </rPh>
    <phoneticPr fontId="1"/>
  </si>
  <si>
    <t>利用定員数</t>
    <rPh sb="0" eb="2">
      <t>リヨウ</t>
    </rPh>
    <rPh sb="2" eb="4">
      <t>テイイン</t>
    </rPh>
    <rPh sb="4" eb="5">
      <t>スウ</t>
    </rPh>
    <phoneticPr fontId="1"/>
  </si>
  <si>
    <t>４歳児以上児</t>
    <rPh sb="1" eb="3">
      <t>サイジ</t>
    </rPh>
    <rPh sb="3" eb="5">
      <t>イジョウ</t>
    </rPh>
    <rPh sb="5" eb="6">
      <t>ジ</t>
    </rPh>
    <phoneticPr fontId="1"/>
  </si>
  <si>
    <t>うち満３歳児</t>
    <rPh sb="2" eb="3">
      <t>マン</t>
    </rPh>
    <rPh sb="4" eb="5">
      <t>サイ</t>
    </rPh>
    <rPh sb="5" eb="6">
      <t>ジ</t>
    </rPh>
    <phoneticPr fontId="1"/>
  </si>
  <si>
    <t>入力項目</t>
    <rPh sb="0" eb="2">
      <t>ニュウリョク</t>
    </rPh>
    <rPh sb="2" eb="4">
      <t>コウモク</t>
    </rPh>
    <phoneticPr fontId="1"/>
  </si>
  <si>
    <t>満３歳児配置改善加算</t>
    <rPh sb="0" eb="1">
      <t>マン</t>
    </rPh>
    <rPh sb="2" eb="3">
      <t>サイ</t>
    </rPh>
    <rPh sb="3" eb="4">
      <t>ジ</t>
    </rPh>
    <rPh sb="4" eb="6">
      <t>ハイチ</t>
    </rPh>
    <rPh sb="6" eb="8">
      <t>カイゼン</t>
    </rPh>
    <rPh sb="8" eb="10">
      <t>カサン</t>
    </rPh>
    <phoneticPr fontId="1"/>
  </si>
  <si>
    <t>３歳児配置改善加算</t>
    <phoneticPr fontId="1"/>
  </si>
  <si>
    <t>（4歳以上児）</t>
    <rPh sb="2" eb="5">
      <t>サイイジョウ</t>
    </rPh>
    <rPh sb="3" eb="5">
      <t>イジョウ</t>
    </rPh>
    <rPh sb="5" eb="6">
      <t>ジ</t>
    </rPh>
    <phoneticPr fontId="1"/>
  </si>
  <si>
    <t>３歳児（※満３歳児含む）</t>
    <rPh sb="1" eb="2">
      <t>サイ</t>
    </rPh>
    <rPh sb="2" eb="3">
      <t>ジ</t>
    </rPh>
    <rPh sb="5" eb="6">
      <t>マン</t>
    </rPh>
    <rPh sb="7" eb="8">
      <t>サイ</t>
    </rPh>
    <rPh sb="8" eb="9">
      <t>ジ</t>
    </rPh>
    <rPh sb="9" eb="10">
      <t>フク</t>
    </rPh>
    <phoneticPr fontId="1"/>
  </si>
  <si>
    <t>※</t>
    <phoneticPr fontId="1"/>
  </si>
  <si>
    <t>該当</t>
  </si>
  <si>
    <t>i</t>
    <phoneticPr fontId="1"/>
  </si>
  <si>
    <t>k</t>
    <phoneticPr fontId="1"/>
  </si>
  <si>
    <t>講師配置加算</t>
    <rPh sb="0" eb="2">
      <t>コウシ</t>
    </rPh>
    <rPh sb="2" eb="4">
      <t>ハイチ</t>
    </rPh>
    <rPh sb="4" eb="6">
      <t>カサン</t>
    </rPh>
    <phoneticPr fontId="1"/>
  </si>
  <si>
    <t>h</t>
    <phoneticPr fontId="1"/>
  </si>
  <si>
    <t>利用定員数に基づく職員数</t>
    <rPh sb="0" eb="2">
      <t>リヨウ</t>
    </rPh>
    <rPh sb="2" eb="5">
      <t>テイインスウ</t>
    </rPh>
    <rPh sb="6" eb="7">
      <t>モト</t>
    </rPh>
    <rPh sb="9" eb="12">
      <t>ショクインスウ</t>
    </rPh>
    <phoneticPr fontId="1"/>
  </si>
  <si>
    <t>自園調理</t>
  </si>
  <si>
    <t>×加算Ⅲ算定対象人数</t>
    <rPh sb="1" eb="3">
      <t>カサン</t>
    </rPh>
    <rPh sb="4" eb="6">
      <t>サンテイ</t>
    </rPh>
    <rPh sb="6" eb="8">
      <t>タイショウ</t>
    </rPh>
    <rPh sb="8" eb="10">
      <t>ニンズウ</t>
    </rPh>
    <phoneticPr fontId="1"/>
  </si>
  <si>
    <t>j</t>
    <phoneticPr fontId="1"/>
  </si>
  <si>
    <t>g</t>
    <phoneticPr fontId="1"/>
  </si>
  <si>
    <t>加算Ⅲ算定対象人数（1人未満端数　四捨五入）</t>
    <rPh sb="0" eb="2">
      <t>カサン</t>
    </rPh>
    <rPh sb="3" eb="5">
      <t>サンテイ</t>
    </rPh>
    <rPh sb="5" eb="7">
      <t>タイショウ</t>
    </rPh>
    <rPh sb="7" eb="9">
      <t>ニンズウ</t>
    </rPh>
    <rPh sb="11" eb="12">
      <t>ニン</t>
    </rPh>
    <rPh sb="12" eb="14">
      <t>ミマン</t>
    </rPh>
    <rPh sb="14" eb="16">
      <t>ハスウ</t>
    </rPh>
    <rPh sb="17" eb="21">
      <t>シシャゴニュウ</t>
    </rPh>
    <phoneticPr fontId="1"/>
  </si>
  <si>
    <t>１．加算Ⅲの加算算定対象人数（人）</t>
    <rPh sb="2" eb="4">
      <t>カサン</t>
    </rPh>
    <rPh sb="6" eb="8">
      <t>カサン</t>
    </rPh>
    <rPh sb="8" eb="10">
      <t>サンテイ</t>
    </rPh>
    <rPh sb="10" eb="12">
      <t>タイショウ</t>
    </rPh>
    <rPh sb="12" eb="14">
      <t>ニンズウ</t>
    </rPh>
    <rPh sb="15" eb="16">
      <t>ニン</t>
    </rPh>
    <phoneticPr fontId="1"/>
  </si>
  <si>
    <t>A</t>
  </si>
  <si>
    <t>処遇改善等加算Ⅲ　加算Ⅲ算定対象人数計算表</t>
    <rPh sb="0" eb="2">
      <t>ショグウ</t>
    </rPh>
    <rPh sb="2" eb="4">
      <t>カイゼン</t>
    </rPh>
    <rPh sb="4" eb="5">
      <t>トウ</t>
    </rPh>
    <rPh sb="5" eb="7">
      <t>カサン</t>
    </rPh>
    <rPh sb="9" eb="11">
      <t>カサン</t>
    </rPh>
    <rPh sb="12" eb="14">
      <t>サンテイ</t>
    </rPh>
    <rPh sb="14" eb="16">
      <t>タイショウ</t>
    </rPh>
    <rPh sb="16" eb="18">
      <t>ニンズウ</t>
    </rPh>
    <rPh sb="18" eb="20">
      <t>ケイサン</t>
    </rPh>
    <rPh sb="20" eb="21">
      <t>オモテ</t>
    </rPh>
    <phoneticPr fontId="1"/>
  </si>
  <si>
    <t>m</t>
    <phoneticPr fontId="1"/>
  </si>
  <si>
    <t>小計（小数点第一位四捨五入）</t>
    <rPh sb="0" eb="2">
      <t>ショウケイ</t>
    </rPh>
    <phoneticPr fontId="1"/>
  </si>
  <si>
    <t>平均年齢別児童数計算表（幼稚園）</t>
    <rPh sb="0" eb="2">
      <t>ヘイキン</t>
    </rPh>
    <rPh sb="2" eb="5">
      <t>ネンレイベツ</t>
    </rPh>
    <rPh sb="5" eb="8">
      <t>ジドウスウ</t>
    </rPh>
    <rPh sb="8" eb="11">
      <t>ケイサンヒョウ</t>
    </rPh>
    <rPh sb="12" eb="15">
      <t>ヨウチエン</t>
    </rPh>
    <phoneticPr fontId="1"/>
  </si>
  <si>
    <t>（１）令和４年度実績</t>
    <rPh sb="3" eb="5">
      <t>レイワ</t>
    </rPh>
    <rPh sb="6" eb="8">
      <t>ネンド</t>
    </rPh>
    <rPh sb="8" eb="10">
      <t>ジッセキ</t>
    </rPh>
    <phoneticPr fontId="1"/>
  </si>
  <si>
    <t>４年度</t>
    <rPh sb="1" eb="3">
      <t>ネンド</t>
    </rPh>
    <phoneticPr fontId="1"/>
  </si>
  <si>
    <t>平均
児童数</t>
    <rPh sb="0" eb="2">
      <t>ヘイキン</t>
    </rPh>
    <rPh sb="3" eb="6">
      <t>ジドウスウ</t>
    </rPh>
    <phoneticPr fontId="1"/>
  </si>
  <si>
    <t>実績</t>
    <rPh sb="0" eb="2">
      <t>ジッセキ</t>
    </rPh>
    <phoneticPr fontId="1"/>
  </si>
  <si>
    <t>４歳以上児</t>
    <rPh sb="1" eb="2">
      <t>サイ</t>
    </rPh>
    <rPh sb="4" eb="5">
      <t>ジ</t>
    </rPh>
    <phoneticPr fontId="1"/>
  </si>
  <si>
    <t>児童数</t>
    <rPh sb="0" eb="3">
      <t>ジドウスウ</t>
    </rPh>
    <phoneticPr fontId="1"/>
  </si>
  <si>
    <t>伸び率</t>
    <rPh sb="0" eb="1">
      <t>ノ</t>
    </rPh>
    <rPh sb="2" eb="3">
      <t>リツ</t>
    </rPh>
    <phoneticPr fontId="1"/>
  </si>
  <si>
    <t xml:space="preserve"> </t>
    <phoneticPr fontId="1"/>
  </si>
  <si>
    <t>３歳児</t>
    <rPh sb="1" eb="3">
      <t>サイジ</t>
    </rPh>
    <phoneticPr fontId="1"/>
  </si>
  <si>
    <t>（２）前年実績による令和５年度見込み年齢別平均児童数</t>
    <rPh sb="3" eb="5">
      <t>ゼンネン</t>
    </rPh>
    <rPh sb="5" eb="7">
      <t>ジッセキ</t>
    </rPh>
    <rPh sb="10" eb="12">
      <t>レイワ</t>
    </rPh>
    <rPh sb="13" eb="15">
      <t>ネンド</t>
    </rPh>
    <rPh sb="15" eb="17">
      <t>ミコ</t>
    </rPh>
    <rPh sb="18" eb="20">
      <t>ネンレイ</t>
    </rPh>
    <rPh sb="20" eb="21">
      <t>ベツ</t>
    </rPh>
    <rPh sb="21" eb="23">
      <t>ヘイキン</t>
    </rPh>
    <rPh sb="23" eb="26">
      <t>ジドウスウ</t>
    </rPh>
    <phoneticPr fontId="1"/>
  </si>
  <si>
    <t>５年度</t>
    <rPh sb="1" eb="3">
      <t>ネンド</t>
    </rPh>
    <phoneticPr fontId="1"/>
  </si>
  <si>
    <t>見込み（４月実績×（１）で算出された伸び率）</t>
    <phoneticPr fontId="1"/>
  </si>
  <si>
    <t>うち満３歳児</t>
    <rPh sb="2" eb="3">
      <t>マン</t>
    </rPh>
    <rPh sb="4" eb="6">
      <t>サイジ</t>
    </rPh>
    <phoneticPr fontId="1"/>
  </si>
  <si>
    <t>※各月の初日人数は各施設の面積基準を下回らないこと</t>
    <rPh sb="1" eb="3">
      <t>カクツキ</t>
    </rPh>
    <rPh sb="4" eb="6">
      <t>ショニチ</t>
    </rPh>
    <rPh sb="6" eb="8">
      <t>ニンズウ</t>
    </rPh>
    <rPh sb="9" eb="12">
      <t>カクシセツ</t>
    </rPh>
    <rPh sb="13" eb="15">
      <t>メンセキ</t>
    </rPh>
    <rPh sb="15" eb="17">
      <t>キジュン</t>
    </rPh>
    <rPh sb="18" eb="20">
      <t>シタマワ</t>
    </rPh>
    <phoneticPr fontId="1"/>
  </si>
  <si>
    <t>（３）前年度実績による見込みによりがたい場合の年齢別平均児童数</t>
    <rPh sb="3" eb="6">
      <t>ゼンネンド</t>
    </rPh>
    <rPh sb="6" eb="8">
      <t>ジッセキ</t>
    </rPh>
    <rPh sb="11" eb="13">
      <t>ミコ</t>
    </rPh>
    <rPh sb="20" eb="22">
      <t>バアイ</t>
    </rPh>
    <rPh sb="23" eb="26">
      <t>ネンレイベツ</t>
    </rPh>
    <rPh sb="26" eb="28">
      <t>ヘイキン</t>
    </rPh>
    <rPh sb="28" eb="30">
      <t>ジドウ</t>
    </rPh>
    <rPh sb="30" eb="31">
      <t>スウ</t>
    </rPh>
    <phoneticPr fontId="1"/>
  </si>
  <si>
    <t>見込み</t>
    <phoneticPr fontId="1"/>
  </si>
  <si>
    <t>〇</t>
    <phoneticPr fontId="22"/>
  </si>
  <si>
    <t>有</t>
    <rPh sb="0" eb="1">
      <t>ア</t>
    </rPh>
    <phoneticPr fontId="22"/>
  </si>
  <si>
    <t>無</t>
    <rPh sb="0" eb="1">
      <t>ナシ</t>
    </rPh>
    <phoneticPr fontId="22"/>
  </si>
  <si>
    <t>横浜市長</t>
    <rPh sb="0" eb="3">
      <t>ヨコハマシ</t>
    </rPh>
    <rPh sb="3" eb="4">
      <t>チョウ</t>
    </rPh>
    <phoneticPr fontId="22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</si>
  <si>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</si>
  <si>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市町村名</t>
    <rPh sb="0" eb="3">
      <t>シチョウソン</t>
    </rPh>
    <rPh sb="3" eb="4">
      <t>メイ</t>
    </rPh>
    <phoneticPr fontId="22"/>
  </si>
  <si>
    <t>横浜市</t>
    <rPh sb="0" eb="3">
      <t>ヨコハマシ</t>
    </rPh>
    <phoneticPr fontId="1"/>
  </si>
  <si>
    <t>区</t>
    <rPh sb="0" eb="1">
      <t>ク</t>
    </rPh>
    <phoneticPr fontId="1"/>
  </si>
  <si>
    <t>施設・事業種別</t>
    <rPh sb="0" eb="2">
      <t>シセツ</t>
    </rPh>
    <rPh sb="3" eb="5">
      <t>ジギョウ</t>
    </rPh>
    <rPh sb="5" eb="7">
      <t>シュベツ</t>
    </rPh>
    <phoneticPr fontId="22"/>
  </si>
  <si>
    <t>施設・事業所番号</t>
    <rPh sb="0" eb="2">
      <t>シセツ</t>
    </rPh>
    <rPh sb="3" eb="6">
      <t>ジギョウショ</t>
    </rPh>
    <rPh sb="6" eb="8">
      <t>バンゴウ</t>
    </rPh>
    <phoneticPr fontId="22"/>
  </si>
  <si>
    <t>施設・事業所名</t>
    <rPh sb="0" eb="2">
      <t>シセツ</t>
    </rPh>
    <rPh sb="3" eb="6">
      <t>ジギョウショ</t>
    </rPh>
    <rPh sb="6" eb="7">
      <t>メイ</t>
    </rPh>
    <phoneticPr fontId="22"/>
  </si>
  <si>
    <t>代表者職・氏名</t>
    <rPh sb="0" eb="4">
      <t>ダイヒョウシャショク</t>
    </rPh>
    <rPh sb="5" eb="7">
      <t>シメイ</t>
    </rPh>
    <phoneticPr fontId="22"/>
  </si>
  <si>
    <t>当該年度の処遇改善等加算Ⅲに係る加算算定対象人数等の認定について、次のとおり申請します。</t>
    <rPh sb="0" eb="2">
      <t>トウガイ</t>
    </rPh>
    <rPh sb="2" eb="4">
      <t>ネンド</t>
    </rPh>
    <rPh sb="5" eb="10">
      <t>ショグウカイゼントウ</t>
    </rPh>
    <rPh sb="10" eb="12">
      <t>カサン</t>
    </rPh>
    <rPh sb="14" eb="15">
      <t>カカ</t>
    </rPh>
    <rPh sb="16" eb="18">
      <t>カサン</t>
    </rPh>
    <rPh sb="18" eb="20">
      <t>サンテイ</t>
    </rPh>
    <rPh sb="20" eb="22">
      <t>タイショウ</t>
    </rPh>
    <rPh sb="22" eb="24">
      <t>ニンズウ</t>
    </rPh>
    <rPh sb="24" eb="25">
      <t>トウ</t>
    </rPh>
    <rPh sb="26" eb="28">
      <t>ニンテイ</t>
    </rPh>
    <rPh sb="33" eb="34">
      <t>ツギ</t>
    </rPh>
    <rPh sb="38" eb="40">
      <t>シンセイ</t>
    </rPh>
    <phoneticPr fontId="1"/>
  </si>
  <si>
    <t>(1) 処遇改善等加算Ⅲの要件について</t>
    <rPh sb="4" eb="9">
      <t>ショグウカイゼントウ</t>
    </rPh>
    <rPh sb="9" eb="11">
      <t>カサン</t>
    </rPh>
    <rPh sb="13" eb="15">
      <t>ヨウケン</t>
    </rPh>
    <phoneticPr fontId="22"/>
  </si>
  <si>
    <t>次の内容について、「該当」「非該当」のいずれかを選択してください。</t>
    <rPh sb="0" eb="1">
      <t>ツギ</t>
    </rPh>
    <rPh sb="2" eb="4">
      <t>ナイヨウ</t>
    </rPh>
    <rPh sb="10" eb="12">
      <t>ガイトウ</t>
    </rPh>
    <rPh sb="14" eb="17">
      <t>ヒガイトウ</t>
    </rPh>
    <rPh sb="24" eb="26">
      <t>センタク</t>
    </rPh>
    <phoneticPr fontId="22"/>
  </si>
  <si>
    <t>処遇改善等加算Ⅲによる賃金改善に係る計画の具体的内容を職員に周知している</t>
    <phoneticPr fontId="22"/>
  </si>
  <si>
    <t>加算額の算定に用いる職員数について</t>
    <rPh sb="0" eb="3">
      <t>カサンガク</t>
    </rPh>
    <rPh sb="4" eb="6">
      <t>サンテイ</t>
    </rPh>
    <rPh sb="7" eb="8">
      <t>モチ</t>
    </rPh>
    <rPh sb="10" eb="12">
      <t>ショクイン</t>
    </rPh>
    <rPh sb="12" eb="13">
      <t>スウ</t>
    </rPh>
    <phoneticPr fontId="22"/>
  </si>
  <si>
    <t>人</t>
    <rPh sb="0" eb="1">
      <t>ニン</t>
    </rPh>
    <phoneticPr fontId="22"/>
  </si>
  <si>
    <t>(1)の要件が「非該当」の場合、(2)の適用については選択できません。</t>
    <phoneticPr fontId="1"/>
  </si>
  <si>
    <t>市町村名</t>
    <rPh sb="0" eb="3">
      <t>シチョウソン</t>
    </rPh>
    <rPh sb="3" eb="4">
      <t>メイ</t>
    </rPh>
    <phoneticPr fontId="1"/>
  </si>
  <si>
    <t>施設・事業種別</t>
    <rPh sb="0" eb="2">
      <t>シセツ</t>
    </rPh>
    <rPh sb="3" eb="7">
      <t>ジギョウシュベツ</t>
    </rPh>
    <phoneticPr fontId="1"/>
  </si>
  <si>
    <t>施設・事業所番号</t>
    <rPh sb="0" eb="2">
      <t>シセツ</t>
    </rPh>
    <rPh sb="3" eb="6">
      <t>ジギョウショ</t>
    </rPh>
    <rPh sb="6" eb="8">
      <t>バンゴウ</t>
    </rPh>
    <phoneticPr fontId="1"/>
  </si>
  <si>
    <t>施設・事業所名</t>
    <rPh sb="0" eb="2">
      <t>シセツ</t>
    </rPh>
    <rPh sb="3" eb="7">
      <t>ジギョウショメイ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</si>
  <si>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</si>
  <si>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幼稚園</t>
    <rPh sb="0" eb="3">
      <t>ヨウチエン</t>
    </rPh>
    <phoneticPr fontId="1"/>
  </si>
  <si>
    <t>年齢別児童数には、「①平均年齢別児童数計算表」により計算した平均児童数を入力すること。</t>
    <rPh sb="0" eb="2">
      <t>ネンレイ</t>
    </rPh>
    <rPh sb="2" eb="3">
      <t>ベツ</t>
    </rPh>
    <rPh sb="3" eb="5">
      <t>ジドウ</t>
    </rPh>
    <rPh sb="5" eb="6">
      <t>スウ</t>
    </rPh>
    <rPh sb="11" eb="13">
      <t>ヘイキン</t>
    </rPh>
    <rPh sb="13" eb="15">
      <t>ネンレイ</t>
    </rPh>
    <rPh sb="15" eb="16">
      <t>ベツ</t>
    </rPh>
    <rPh sb="16" eb="18">
      <t>ジドウ</t>
    </rPh>
    <rPh sb="18" eb="19">
      <t>スウ</t>
    </rPh>
    <rPh sb="19" eb="21">
      <t>ケイサン</t>
    </rPh>
    <rPh sb="21" eb="22">
      <t>ヒョウ</t>
    </rPh>
    <rPh sb="26" eb="28">
      <t>ケイサン</t>
    </rPh>
    <rPh sb="30" eb="32">
      <t>ヘイキン</t>
    </rPh>
    <rPh sb="32" eb="34">
      <t>ジドウ</t>
    </rPh>
    <rPh sb="34" eb="35">
      <t>スウ</t>
    </rPh>
    <rPh sb="36" eb="38">
      <t>ニュウリョク</t>
    </rPh>
    <phoneticPr fontId="1"/>
  </si>
  <si>
    <t>栄養管理加算（Ａ：配置）</t>
    <rPh sb="0" eb="2">
      <t>エイヨウ</t>
    </rPh>
    <rPh sb="2" eb="4">
      <t>カンリ</t>
    </rPh>
    <rPh sb="4" eb="6">
      <t>カサン</t>
    </rPh>
    <phoneticPr fontId="1"/>
  </si>
  <si>
    <t>チーム保育加配加算
※加算算定上の加配人数を入力</t>
    <rPh sb="3" eb="5">
      <t>ホイク</t>
    </rPh>
    <rPh sb="5" eb="7">
      <t>カハイ</t>
    </rPh>
    <rPh sb="7" eb="9">
      <t>カサン</t>
    </rPh>
    <phoneticPr fontId="1"/>
  </si>
  <si>
    <t>給食実施加算　※適用されている区分を選択</t>
    <rPh sb="0" eb="2">
      <t>キュウショク</t>
    </rPh>
    <rPh sb="2" eb="4">
      <t>ジッシ</t>
    </rPh>
    <rPh sb="4" eb="6">
      <t>カサン</t>
    </rPh>
    <rPh sb="8" eb="10">
      <t>テキヨウ</t>
    </rPh>
    <rPh sb="15" eb="17">
      <t>クブン</t>
    </rPh>
    <rPh sb="18" eb="20">
      <t>センタク</t>
    </rPh>
    <phoneticPr fontId="1"/>
  </si>
  <si>
    <t>療育支援加算　※適用されている区分を選択</t>
    <rPh sb="0" eb="2">
      <t>リョウイク</t>
    </rPh>
    <rPh sb="2" eb="4">
      <t>シエン</t>
    </rPh>
    <rPh sb="4" eb="6">
      <t>カサン</t>
    </rPh>
    <rPh sb="8" eb="10">
      <t>テキヨウ</t>
    </rPh>
    <rPh sb="15" eb="17">
      <t>クブン</t>
    </rPh>
    <rPh sb="18" eb="20">
      <t>センタク</t>
    </rPh>
    <phoneticPr fontId="1"/>
  </si>
  <si>
    <t>満たす</t>
  </si>
  <si>
    <t>児童数は、月初日利用児童数を入力すること。</t>
    <phoneticPr fontId="1"/>
  </si>
  <si>
    <t>令和５年度に新規開設し、令和４年度実績がない施設・事業所は、この計算表を使用せずに４月の実績数を「②加算Ⅲ算定対象人数計算表」に入力することとする。</t>
    <phoneticPr fontId="1"/>
  </si>
  <si>
    <t>・</t>
    <phoneticPr fontId="1"/>
  </si>
  <si>
    <t>前年度実績による見込みによりがたい場合、その理由を入力　※（３）の算出結果を使用する場合は入力必須</t>
    <rPh sb="0" eb="3">
      <t>ゼンネンド</t>
    </rPh>
    <rPh sb="3" eb="5">
      <t>ジッセキ</t>
    </rPh>
    <rPh sb="8" eb="10">
      <t>ミコ</t>
    </rPh>
    <rPh sb="17" eb="19">
      <t>バアイ</t>
    </rPh>
    <rPh sb="22" eb="24">
      <t>リユウ</t>
    </rPh>
    <rPh sb="25" eb="27">
      <t>ニュウリョク</t>
    </rPh>
    <rPh sb="33" eb="35">
      <t>サンシュツ</t>
    </rPh>
    <rPh sb="35" eb="37">
      <t>ケッカ</t>
    </rPh>
    <rPh sb="38" eb="40">
      <t>シヨウ</t>
    </rPh>
    <rPh sb="42" eb="44">
      <t>バアイ</t>
    </rPh>
    <rPh sb="45" eb="47">
      <t>ニュウリョク</t>
    </rPh>
    <rPh sb="47" eb="49">
      <t>ヒッス</t>
    </rPh>
    <phoneticPr fontId="1"/>
  </si>
  <si>
    <t>令和５年度　加算算定対象人数等認定申請書（処遇改善等加算Ⅲ及び向上支援費加算Ⅲ）</t>
    <rPh sb="0" eb="2">
      <t>レイワ</t>
    </rPh>
    <rPh sb="3" eb="4">
      <t>ネン</t>
    </rPh>
    <rPh sb="4" eb="5">
      <t>ド</t>
    </rPh>
    <rPh sb="6" eb="8">
      <t>カサン</t>
    </rPh>
    <rPh sb="8" eb="10">
      <t>サンテイ</t>
    </rPh>
    <rPh sb="10" eb="12">
      <t>タイショウ</t>
    </rPh>
    <rPh sb="12" eb="14">
      <t>ニンズウ</t>
    </rPh>
    <rPh sb="14" eb="15">
      <t>トウ</t>
    </rPh>
    <rPh sb="15" eb="17">
      <t>ニンテイ</t>
    </rPh>
    <rPh sb="17" eb="20">
      <t>シンセイショ</t>
    </rPh>
    <rPh sb="21" eb="23">
      <t>ショグウ</t>
    </rPh>
    <rPh sb="23" eb="25">
      <t>カイゼン</t>
    </rPh>
    <rPh sb="25" eb="26">
      <t>トウ</t>
    </rPh>
    <rPh sb="26" eb="28">
      <t>カサン</t>
    </rPh>
    <rPh sb="29" eb="30">
      <t>オヨ</t>
    </rPh>
    <rPh sb="31" eb="36">
      <t>コウジョウシエンピ</t>
    </rPh>
    <rPh sb="36" eb="38">
      <t>カサン</t>
    </rPh>
    <phoneticPr fontId="22"/>
  </si>
  <si>
    <t>　【保育所、認定こども園（２・３号）、小規模保育事業Ａ・Ｂ型、事業所内保育事業Ａ型のみ】</t>
    <rPh sb="2" eb="4">
      <t>ホイク</t>
    </rPh>
    <rPh sb="4" eb="5">
      <t>ジョ</t>
    </rPh>
    <rPh sb="6" eb="8">
      <t>ニンテイ</t>
    </rPh>
    <rPh sb="11" eb="12">
      <t>エン</t>
    </rPh>
    <rPh sb="16" eb="17">
      <t>ゴウ</t>
    </rPh>
    <rPh sb="19" eb="22">
      <t>ショウキボ</t>
    </rPh>
    <rPh sb="22" eb="24">
      <t>ホイク</t>
    </rPh>
    <rPh sb="24" eb="26">
      <t>ジギョウ</t>
    </rPh>
    <rPh sb="29" eb="30">
      <t>ガタ</t>
    </rPh>
    <rPh sb="31" eb="34">
      <t>ジギョウショ</t>
    </rPh>
    <rPh sb="34" eb="35">
      <t>ナイ</t>
    </rPh>
    <rPh sb="35" eb="37">
      <t>ホイク</t>
    </rPh>
    <rPh sb="37" eb="39">
      <t>ジギョウ</t>
    </rPh>
    <rPh sb="40" eb="41">
      <t>カタ</t>
    </rPh>
    <phoneticPr fontId="22"/>
  </si>
  <si>
    <t>向上支援費加算Ⅲの適用</t>
    <rPh sb="0" eb="2">
      <t>コウジョウ</t>
    </rPh>
    <rPh sb="2" eb="5">
      <t>シエンピ</t>
    </rPh>
    <rPh sb="5" eb="7">
      <t>カサン</t>
    </rPh>
    <rPh sb="9" eb="11">
      <t>テキヨウ</t>
    </rPh>
    <phoneticPr fontId="22"/>
  </si>
  <si>
    <t>年齢別配置基準
※満たさない場合は必要教員数－配置教員数の値を入力</t>
    <rPh sb="0" eb="2">
      <t>ネンレイ</t>
    </rPh>
    <rPh sb="2" eb="3">
      <t>ベツ</t>
    </rPh>
    <rPh sb="3" eb="5">
      <t>ハイチ</t>
    </rPh>
    <rPh sb="5" eb="7">
      <t>キジュン</t>
    </rPh>
    <rPh sb="9" eb="10">
      <t>ミ</t>
    </rPh>
    <rPh sb="14" eb="16">
      <t>バアイ</t>
    </rPh>
    <phoneticPr fontId="1"/>
  </si>
  <si>
    <t>(2) 向上支援費加算Ⅲの適用について</t>
    <rPh sb="4" eb="6">
      <t>コウジョウ</t>
    </rPh>
    <rPh sb="6" eb="9">
      <t>シエンピ</t>
    </rPh>
    <rPh sb="9" eb="11">
      <t>カサン</t>
    </rPh>
    <rPh sb="13" eb="15">
      <t>テキヨウ</t>
    </rPh>
    <phoneticPr fontId="22"/>
  </si>
  <si>
    <t>加算Ⅲ算定対象人数</t>
    <rPh sb="0" eb="2">
      <t>カサン</t>
    </rPh>
    <rPh sb="3" eb="5">
      <t>サンテイ</t>
    </rPh>
    <rPh sb="5" eb="7">
      <t>タイショウ</t>
    </rPh>
    <rPh sb="7" eb="9">
      <t>ニンズウ</t>
    </rPh>
    <phoneticPr fontId="22"/>
  </si>
  <si>
    <t>第８号様式</t>
    <rPh sb="0" eb="1">
      <t>ダイ</t>
    </rPh>
    <rPh sb="2" eb="3">
      <t>ゴウ</t>
    </rPh>
    <rPh sb="3" eb="5">
      <t>ヨウシキ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</si>
</sst>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_);[Red]\(0\)"/>
    <numFmt numFmtId="177" formatCode="0.0_);[Red]\(0.0\)"/>
    <numFmt numFmtId="178" formatCode="0.0_ ;[Red]\-0.0\ "/>
    <numFmt numFmtId="179" formatCode="#,##0_);[Red]\(#,##0\)"/>
    <numFmt numFmtId="180" formatCode="#,##0&quot;月&quot;\ "/>
    <numFmt numFmtId="181" formatCode="#,##0&quot;人&quot;\ "/>
    <numFmt numFmtId="182" formatCode="0.00_ "/>
    <numFmt numFmtId="183" formatCode="#,##0.0&quot;人&quot;\ 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2" tint="-0.249977111117893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theme="0" tint="-0.249977111117893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12"/>
      <name val="HGｺﾞｼｯｸE"/>
      <family val="3"/>
      <charset val="128"/>
    </font>
    <font>
      <u/>
      <sz val="12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2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name val="HGｺﾞｼｯｸM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0FF21"/>
        <bgColor indexed="64"/>
      </patternFill>
    </fill>
    <fill>
      <patternFill patternType="solid">
        <fgColor rgb="FFC4FEA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359">
    <xf numFmtId="0" fontId="0" fillId="0" borderId="0" xfId="0">
      <alignment vertical="center"/>
    </xf>
    <xf numFmtId="176" fontId="3" fillId="5" borderId="1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0" fontId="3" fillId="5" borderId="50" xfId="0" applyFont="1" applyFill="1" applyBorder="1" applyAlignment="1" applyProtection="1">
      <alignment horizontal="right" vertical="center"/>
      <protection locked="0"/>
    </xf>
    <xf numFmtId="0" fontId="3" fillId="5" borderId="62" xfId="0" applyFon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179" fontId="3" fillId="5" borderId="1" xfId="0" applyNumberFormat="1" applyFont="1" applyFill="1" applyBorder="1" applyAlignment="1" applyProtection="1">
      <alignment horizontal="right" vertical="center"/>
      <protection locked="0"/>
    </xf>
    <xf numFmtId="0" fontId="3" fillId="5" borderId="58" xfId="0" applyFont="1" applyFill="1" applyBorder="1" applyAlignment="1" applyProtection="1">
      <alignment horizontal="right" vertical="center"/>
      <protection locked="0"/>
    </xf>
    <xf numFmtId="0" fontId="3" fillId="4" borderId="30" xfId="0" applyFont="1" applyFill="1" applyBorder="1" applyAlignment="1" applyProtection="1">
      <alignment horizontal="center" vertical="center"/>
      <protection locked="0"/>
    </xf>
    <xf numFmtId="0" fontId="3" fillId="2" borderId="59" xfId="0" applyFont="1" applyFill="1" applyBorder="1" applyAlignment="1" applyProtection="1">
      <alignment horizontal="right" vertical="center"/>
    </xf>
    <xf numFmtId="176" fontId="3" fillId="0" borderId="43" xfId="0" applyNumberFormat="1" applyFont="1" applyFill="1" applyBorder="1" applyAlignment="1" applyProtection="1">
      <alignment horizontal="center" vertical="center" wrapText="1"/>
    </xf>
    <xf numFmtId="177" fontId="10" fillId="2" borderId="49" xfId="0" applyNumberFormat="1" applyFont="1" applyFill="1" applyBorder="1" applyProtection="1">
      <alignment vertical="center"/>
    </xf>
    <xf numFmtId="0" fontId="3" fillId="4" borderId="68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177" fontId="10" fillId="2" borderId="47" xfId="0" applyNumberFormat="1" applyFont="1" applyFill="1" applyBorder="1" applyAlignment="1" applyProtection="1">
      <alignment horizontal="right" vertical="center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31" xfId="0" applyFont="1" applyFill="1" applyBorder="1" applyAlignment="1" applyProtection="1">
      <alignment horizontal="center" vertical="center"/>
      <protection locked="0"/>
    </xf>
    <xf numFmtId="0" fontId="3" fillId="4" borderId="96" xfId="0" applyFont="1" applyFill="1" applyBorder="1" applyAlignment="1" applyProtection="1">
      <alignment horizontal="center" vertical="center"/>
      <protection locked="0"/>
    </xf>
    <xf numFmtId="0" fontId="13" fillId="0" borderId="0" xfId="0" applyFont="1" applyProtection="1">
      <alignment vertical="center"/>
      <protection locked="0"/>
    </xf>
    <xf numFmtId="181" fontId="13" fillId="6" borderId="102" xfId="0" applyNumberFormat="1" applyFont="1" applyFill="1" applyBorder="1" applyProtection="1">
      <alignment vertical="center"/>
      <protection locked="0"/>
    </xf>
    <xf numFmtId="181" fontId="13" fillId="6" borderId="103" xfId="0" applyNumberFormat="1" applyFont="1" applyFill="1" applyBorder="1" applyProtection="1">
      <alignment vertical="center"/>
      <protection locked="0"/>
    </xf>
    <xf numFmtId="181" fontId="13" fillId="6" borderId="74" xfId="0" applyNumberFormat="1" applyFont="1" applyFill="1" applyBorder="1" applyProtection="1">
      <alignment vertical="center"/>
      <protection locked="0"/>
    </xf>
    <xf numFmtId="181" fontId="17" fillId="6" borderId="24" xfId="0" applyNumberFormat="1" applyFont="1" applyFill="1" applyBorder="1" applyProtection="1">
      <alignment vertical="center"/>
      <protection locked="0"/>
    </xf>
    <xf numFmtId="181" fontId="16" fillId="3" borderId="58" xfId="0" applyNumberFormat="1" applyFont="1" applyFill="1" applyBorder="1" applyProtection="1">
      <alignment vertical="center"/>
    </xf>
    <xf numFmtId="181" fontId="17" fillId="6" borderId="71" xfId="0" applyNumberFormat="1" applyFont="1" applyFill="1" applyBorder="1" applyProtection="1">
      <alignment vertical="center"/>
      <protection locked="0"/>
    </xf>
    <xf numFmtId="181" fontId="16" fillId="3" borderId="116" xfId="0" applyNumberFormat="1" applyFont="1" applyFill="1" applyBorder="1" applyProtection="1">
      <alignment vertical="center"/>
    </xf>
    <xf numFmtId="181" fontId="16" fillId="0" borderId="91" xfId="0" applyNumberFormat="1" applyFont="1" applyFill="1" applyBorder="1" applyProtection="1">
      <alignment vertical="center"/>
    </xf>
    <xf numFmtId="181" fontId="16" fillId="0" borderId="111" xfId="0" applyNumberFormat="1" applyFont="1" applyFill="1" applyBorder="1" applyProtection="1">
      <alignment vertical="center"/>
    </xf>
    <xf numFmtId="181" fontId="16" fillId="0" borderId="109" xfId="0" applyNumberFormat="1" applyFont="1" applyFill="1" applyBorder="1" applyProtection="1">
      <alignment vertical="center"/>
    </xf>
    <xf numFmtId="181" fontId="16" fillId="3" borderId="3" xfId="0" applyNumberFormat="1" applyFont="1" applyFill="1" applyBorder="1" applyProtection="1">
      <alignment vertical="center"/>
    </xf>
    <xf numFmtId="181" fontId="13" fillId="6" borderId="11" xfId="0" applyNumberFormat="1" applyFont="1" applyFill="1" applyBorder="1" applyProtection="1">
      <alignment vertical="center"/>
      <protection locked="0"/>
    </xf>
    <xf numFmtId="181" fontId="13" fillId="6" borderId="4" xfId="0" applyNumberFormat="1" applyFont="1" applyFill="1" applyBorder="1" applyProtection="1">
      <alignment vertical="center"/>
      <protection locked="0"/>
    </xf>
    <xf numFmtId="181" fontId="13" fillId="6" borderId="5" xfId="0" applyNumberFormat="1" applyFont="1" applyFill="1" applyBorder="1" applyProtection="1">
      <alignment vertical="center"/>
      <protection locked="0"/>
    </xf>
    <xf numFmtId="181" fontId="13" fillId="6" borderId="68" xfId="0" applyNumberFormat="1" applyFont="1" applyFill="1" applyBorder="1" applyProtection="1">
      <alignment vertical="center"/>
      <protection locked="0"/>
    </xf>
    <xf numFmtId="181" fontId="13" fillId="6" borderId="88" xfId="0" applyNumberFormat="1" applyFont="1" applyFill="1" applyBorder="1" applyProtection="1">
      <alignment vertical="center"/>
      <protection locked="0"/>
    </xf>
    <xf numFmtId="181" fontId="13" fillId="6" borderId="72" xfId="0" applyNumberFormat="1" applyFont="1" applyFill="1" applyBorder="1" applyProtection="1">
      <alignment vertical="center"/>
      <protection locked="0"/>
    </xf>
    <xf numFmtId="181" fontId="13" fillId="6" borderId="69" xfId="0" applyNumberFormat="1" applyFont="1" applyFill="1" applyBorder="1" applyProtection="1">
      <alignment vertical="center"/>
      <protection locked="0"/>
    </xf>
    <xf numFmtId="181" fontId="13" fillId="6" borderId="100" xfId="0" applyNumberFormat="1" applyFont="1" applyFill="1" applyBorder="1" applyProtection="1">
      <alignment vertical="center"/>
      <protection locked="0"/>
    </xf>
    <xf numFmtId="0" fontId="20" fillId="0" borderId="0" xfId="2" applyFont="1">
      <alignment vertical="center"/>
    </xf>
    <xf numFmtId="0" fontId="20" fillId="0" borderId="0" xfId="0" applyFont="1">
      <alignment vertical="center"/>
    </xf>
    <xf numFmtId="0" fontId="28" fillId="0" borderId="0" xfId="0" applyFont="1" applyAlignment="1" applyProtection="1">
      <alignment vertical="center"/>
      <protection locked="0"/>
    </xf>
    <xf numFmtId="177" fontId="4" fillId="2" borderId="47" xfId="0" applyNumberFormat="1" applyFont="1" applyFill="1" applyBorder="1" applyProtection="1">
      <alignment vertical="center"/>
    </xf>
    <xf numFmtId="177" fontId="3" fillId="2" borderId="58" xfId="0" applyNumberFormat="1" applyFont="1" applyFill="1" applyBorder="1" applyProtection="1">
      <alignment vertical="center"/>
    </xf>
    <xf numFmtId="177" fontId="3" fillId="2" borderId="59" xfId="0" applyNumberFormat="1" applyFont="1" applyFill="1" applyBorder="1" applyProtection="1">
      <alignment vertical="center"/>
    </xf>
    <xf numFmtId="178" fontId="3" fillId="2" borderId="51" xfId="0" applyNumberFormat="1" applyFont="1" applyFill="1" applyBorder="1" applyProtection="1">
      <alignment vertical="center"/>
    </xf>
    <xf numFmtId="177" fontId="3" fillId="2" borderId="52" xfId="0" applyNumberFormat="1" applyFont="1" applyFill="1" applyBorder="1" applyProtection="1">
      <alignment vertical="center"/>
    </xf>
    <xf numFmtId="177" fontId="4" fillId="2" borderId="3" xfId="0" applyNumberFormat="1" applyFont="1" applyFill="1" applyBorder="1" applyProtection="1">
      <alignment vertical="center"/>
    </xf>
    <xf numFmtId="176" fontId="7" fillId="2" borderId="1" xfId="0" applyNumberFormat="1" applyFont="1" applyFill="1" applyBorder="1" applyProtection="1">
      <alignment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38" fontId="9" fillId="0" borderId="1" xfId="1" applyFont="1" applyFill="1" applyBorder="1" applyAlignment="1" applyProtection="1">
      <alignment vertical="center"/>
    </xf>
    <xf numFmtId="182" fontId="13" fillId="10" borderId="33" xfId="0" applyNumberFormat="1" applyFont="1" applyFill="1" applyBorder="1" applyProtection="1">
      <alignment vertical="center"/>
    </xf>
    <xf numFmtId="182" fontId="13" fillId="10" borderId="79" xfId="0" applyNumberFormat="1" applyFont="1" applyFill="1" applyBorder="1" applyProtection="1">
      <alignment vertical="center"/>
    </xf>
    <xf numFmtId="182" fontId="13" fillId="10" borderId="96" xfId="0" applyNumberFormat="1" applyFont="1" applyFill="1" applyBorder="1" applyProtection="1">
      <alignment vertical="center"/>
    </xf>
    <xf numFmtId="182" fontId="13" fillId="10" borderId="75" xfId="0" applyNumberFormat="1" applyFont="1" applyFill="1" applyBorder="1" applyProtection="1">
      <alignment vertical="center"/>
    </xf>
    <xf numFmtId="181" fontId="16" fillId="10" borderId="110" xfId="0" applyNumberFormat="1" applyFont="1" applyFill="1" applyBorder="1" applyProtection="1">
      <alignment vertical="center"/>
    </xf>
    <xf numFmtId="181" fontId="16" fillId="10" borderId="28" xfId="0" applyNumberFormat="1" applyFont="1" applyFill="1" applyBorder="1" applyProtection="1">
      <alignment vertical="center"/>
    </xf>
    <xf numFmtId="181" fontId="16" fillId="10" borderId="112" xfId="0" applyNumberFormat="1" applyFont="1" applyFill="1" applyBorder="1" applyProtection="1">
      <alignment vertical="center"/>
    </xf>
    <xf numFmtId="181" fontId="13" fillId="10" borderId="11" xfId="0" applyNumberFormat="1" applyFont="1" applyFill="1" applyBorder="1" applyProtection="1">
      <alignment vertical="center"/>
    </xf>
    <xf numFmtId="181" fontId="13" fillId="10" borderId="15" xfId="0" applyNumberFormat="1" applyFont="1" applyFill="1" applyBorder="1" applyProtection="1">
      <alignment vertical="center"/>
    </xf>
    <xf numFmtId="181" fontId="13" fillId="10" borderId="4" xfId="0" applyNumberFormat="1" applyFont="1" applyFill="1" applyBorder="1" applyProtection="1">
      <alignment vertical="center"/>
    </xf>
    <xf numFmtId="181" fontId="13" fillId="10" borderId="18" xfId="0" applyNumberFormat="1" applyFont="1" applyFill="1" applyBorder="1" applyProtection="1">
      <alignment vertical="center"/>
    </xf>
    <xf numFmtId="181" fontId="13" fillId="10" borderId="81" xfId="0" applyNumberFormat="1" applyFont="1" applyFill="1" applyBorder="1" applyProtection="1">
      <alignment vertical="center"/>
    </xf>
    <xf numFmtId="181" fontId="13" fillId="10" borderId="115" xfId="0" applyNumberFormat="1" applyFont="1" applyFill="1" applyBorder="1" applyProtection="1">
      <alignment vertical="center"/>
    </xf>
    <xf numFmtId="181" fontId="13" fillId="10" borderId="88" xfId="0" applyNumberFormat="1" applyFont="1" applyFill="1" applyBorder="1" applyProtection="1">
      <alignment vertical="center"/>
    </xf>
    <xf numFmtId="181" fontId="13" fillId="10" borderId="70" xfId="0" applyNumberFormat="1" applyFont="1" applyFill="1" applyBorder="1" applyProtection="1">
      <alignment vertical="center"/>
    </xf>
    <xf numFmtId="181" fontId="13" fillId="10" borderId="72" xfId="0" applyNumberFormat="1" applyFont="1" applyFill="1" applyBorder="1" applyProtection="1">
      <alignment vertical="center"/>
    </xf>
    <xf numFmtId="181" fontId="13" fillId="10" borderId="64" xfId="0" applyNumberFormat="1" applyFont="1" applyFill="1" applyBorder="1" applyProtection="1">
      <alignment vertical="center"/>
    </xf>
    <xf numFmtId="181" fontId="16" fillId="10" borderId="39" xfId="0" applyNumberFormat="1" applyFont="1" applyFill="1" applyBorder="1" applyProtection="1">
      <alignment vertical="center"/>
    </xf>
    <xf numFmtId="181" fontId="16" fillId="10" borderId="3" xfId="0" applyNumberFormat="1" applyFont="1" applyFill="1" applyBorder="1" applyProtection="1">
      <alignment vertical="center"/>
    </xf>
    <xf numFmtId="0" fontId="13" fillId="0" borderId="0" xfId="0" applyFont="1" applyProtection="1">
      <alignment vertical="center"/>
    </xf>
    <xf numFmtId="0" fontId="13" fillId="0" borderId="68" xfId="0" applyFont="1" applyBorder="1" applyAlignment="1" applyProtection="1">
      <alignment horizontal="center" vertical="center"/>
    </xf>
    <xf numFmtId="0" fontId="13" fillId="0" borderId="90" xfId="0" applyFont="1" applyBorder="1" applyAlignment="1" applyProtection="1">
      <alignment vertical="center"/>
    </xf>
    <xf numFmtId="0" fontId="13" fillId="0" borderId="72" xfId="0" applyFont="1" applyBorder="1" applyAlignment="1" applyProtection="1">
      <alignment vertical="center"/>
    </xf>
    <xf numFmtId="0" fontId="13" fillId="0" borderId="100" xfId="0" applyFont="1" applyBorder="1" applyAlignment="1" applyProtection="1">
      <alignment horizontal="center" vertical="center"/>
    </xf>
    <xf numFmtId="0" fontId="13" fillId="0" borderId="89" xfId="0" applyFont="1" applyBorder="1" applyProtection="1">
      <alignment vertical="center"/>
    </xf>
    <xf numFmtId="0" fontId="12" fillId="0" borderId="0" xfId="0" applyFo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Protection="1">
      <alignment vertical="center"/>
    </xf>
    <xf numFmtId="0" fontId="15" fillId="0" borderId="0" xfId="0" applyFont="1" applyProtection="1">
      <alignment vertical="center"/>
    </xf>
    <xf numFmtId="180" fontId="13" fillId="0" borderId="101" xfId="0" applyNumberFormat="1" applyFont="1" applyBorder="1" applyAlignment="1" applyProtection="1">
      <alignment horizontal="center" vertical="center"/>
    </xf>
    <xf numFmtId="180" fontId="13" fillId="0" borderId="41" xfId="0" applyNumberFormat="1" applyFont="1" applyBorder="1" applyAlignment="1" applyProtection="1">
      <alignment horizontal="center" vertical="center"/>
    </xf>
    <xf numFmtId="180" fontId="13" fillId="0" borderId="82" xfId="0" applyNumberFormat="1" applyFont="1" applyBorder="1" applyAlignment="1" applyProtection="1">
      <alignment horizontal="center" vertical="center"/>
    </xf>
    <xf numFmtId="0" fontId="13" fillId="0" borderId="77" xfId="0" applyFont="1" applyBorder="1" applyAlignment="1" applyProtection="1">
      <alignment horizontal="center" vertical="center"/>
    </xf>
    <xf numFmtId="0" fontId="13" fillId="0" borderId="79" xfId="0" applyFont="1" applyBorder="1" applyAlignment="1" applyProtection="1">
      <alignment horizontal="center" vertical="center"/>
    </xf>
    <xf numFmtId="0" fontId="13" fillId="0" borderId="74" xfId="0" applyFont="1" applyBorder="1" applyAlignment="1" applyProtection="1">
      <alignment horizontal="center" vertical="center"/>
    </xf>
    <xf numFmtId="0" fontId="13" fillId="0" borderId="17" xfId="0" applyFont="1" applyBorder="1" applyProtection="1">
      <alignment vertical="center"/>
    </xf>
    <xf numFmtId="0" fontId="13" fillId="0" borderId="39" xfId="0" applyFont="1" applyBorder="1" applyProtection="1">
      <alignment vertical="center"/>
    </xf>
    <xf numFmtId="0" fontId="13" fillId="0" borderId="75" xfId="0" applyFont="1" applyBorder="1" applyAlignment="1" applyProtection="1">
      <alignment horizontal="center" vertical="center"/>
    </xf>
    <xf numFmtId="0" fontId="13" fillId="0" borderId="109" xfId="0" applyFont="1" applyBorder="1" applyAlignment="1" applyProtection="1">
      <alignment horizontal="center" vertical="center"/>
    </xf>
    <xf numFmtId="181" fontId="13" fillId="0" borderId="111" xfId="0" applyNumberFormat="1" applyFont="1" applyFill="1" applyBorder="1" applyProtection="1">
      <alignment vertical="center"/>
    </xf>
    <xf numFmtId="181" fontId="13" fillId="0" borderId="89" xfId="0" applyNumberFormat="1" applyFont="1" applyFill="1" applyBorder="1" applyProtection="1">
      <alignment vertical="center"/>
    </xf>
    <xf numFmtId="183" fontId="16" fillId="0" borderId="73" xfId="0" applyNumberFormat="1" applyFont="1" applyBorder="1" applyProtection="1">
      <alignment vertical="center"/>
    </xf>
    <xf numFmtId="183" fontId="16" fillId="0" borderId="38" xfId="0" applyNumberFormat="1" applyFont="1" applyBorder="1" applyProtection="1">
      <alignment vertical="center"/>
    </xf>
    <xf numFmtId="0" fontId="13" fillId="0" borderId="104" xfId="0" applyFont="1" applyBorder="1" applyProtection="1">
      <alignment vertical="center"/>
    </xf>
    <xf numFmtId="0" fontId="13" fillId="0" borderId="106" xfId="0" applyFont="1" applyBorder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Protection="1">
      <alignment vertical="center"/>
    </xf>
    <xf numFmtId="182" fontId="13" fillId="0" borderId="0" xfId="0" applyNumberFormat="1" applyFont="1" applyFill="1" applyBorder="1" applyProtection="1">
      <alignment vertical="center"/>
    </xf>
    <xf numFmtId="183" fontId="13" fillId="0" borderId="0" xfId="0" applyNumberFormat="1" applyFont="1" applyProtection="1">
      <alignment vertical="center"/>
    </xf>
    <xf numFmtId="0" fontId="15" fillId="0" borderId="0" xfId="0" applyFont="1" applyFill="1" applyProtection="1">
      <alignment vertical="center"/>
    </xf>
    <xf numFmtId="0" fontId="13" fillId="0" borderId="0" xfId="0" applyFont="1" applyFill="1" applyProtection="1">
      <alignment vertical="center"/>
    </xf>
    <xf numFmtId="0" fontId="13" fillId="0" borderId="113" xfId="0" applyFont="1" applyFill="1" applyBorder="1" applyAlignment="1" applyProtection="1">
      <alignment horizontal="center" vertical="center"/>
    </xf>
    <xf numFmtId="180" fontId="13" fillId="0" borderId="42" xfId="0" applyNumberFormat="1" applyFont="1" applyBorder="1" applyAlignment="1" applyProtection="1">
      <alignment horizontal="center" vertical="center"/>
    </xf>
    <xf numFmtId="180" fontId="13" fillId="0" borderId="114" xfId="0" applyNumberFormat="1" applyFont="1" applyBorder="1" applyAlignment="1" applyProtection="1">
      <alignment horizontal="center" vertical="center"/>
    </xf>
    <xf numFmtId="0" fontId="13" fillId="7" borderId="24" xfId="0" applyFont="1" applyFill="1" applyBorder="1" applyAlignment="1" applyProtection="1">
      <alignment horizontal="center" vertical="center"/>
    </xf>
    <xf numFmtId="183" fontId="13" fillId="0" borderId="117" xfId="0" applyNumberFormat="1" applyFont="1" applyFill="1" applyBorder="1" applyProtection="1">
      <alignment vertical="center"/>
    </xf>
    <xf numFmtId="183" fontId="13" fillId="0" borderId="111" xfId="0" applyNumberFormat="1" applyFont="1" applyFill="1" applyBorder="1" applyProtection="1">
      <alignment vertical="center"/>
    </xf>
    <xf numFmtId="183" fontId="13" fillId="0" borderId="89" xfId="0" applyNumberFormat="1" applyFont="1" applyFill="1" applyBorder="1" applyProtection="1">
      <alignment vertical="center"/>
    </xf>
    <xf numFmtId="0" fontId="13" fillId="0" borderId="105" xfId="0" applyFont="1" applyFill="1" applyBorder="1" applyProtection="1">
      <alignment vertical="center"/>
    </xf>
    <xf numFmtId="180" fontId="13" fillId="0" borderId="43" xfId="0" applyNumberFormat="1" applyFont="1" applyBorder="1" applyAlignment="1" applyProtection="1">
      <alignment horizontal="center" vertical="center"/>
    </xf>
    <xf numFmtId="180" fontId="13" fillId="0" borderId="40" xfId="0" applyNumberFormat="1" applyFont="1" applyBorder="1" applyAlignment="1" applyProtection="1">
      <alignment horizontal="center" vertical="center"/>
    </xf>
    <xf numFmtId="0" fontId="13" fillId="7" borderId="58" xfId="0" applyFont="1" applyFill="1" applyBorder="1" applyAlignment="1" applyProtection="1">
      <alignment horizontal="center" vertical="center"/>
    </xf>
    <xf numFmtId="181" fontId="17" fillId="10" borderId="58" xfId="0" applyNumberFormat="1" applyFont="1" applyFill="1" applyBorder="1" applyProtection="1">
      <alignment vertical="center"/>
    </xf>
    <xf numFmtId="0" fontId="13" fillId="0" borderId="91" xfId="0" applyFont="1" applyBorder="1" applyAlignment="1" applyProtection="1">
      <alignment vertical="center"/>
    </xf>
    <xf numFmtId="0" fontId="13" fillId="0" borderId="99" xfId="0" applyFont="1" applyBorder="1" applyAlignment="1" applyProtection="1">
      <alignment vertical="center"/>
    </xf>
    <xf numFmtId="181" fontId="17" fillId="10" borderId="116" xfId="0" applyNumberFormat="1" applyFont="1" applyFill="1" applyBorder="1" applyProtection="1">
      <alignment vertical="center"/>
    </xf>
    <xf numFmtId="0" fontId="13" fillId="0" borderId="109" xfId="0" applyFont="1" applyBorder="1" applyProtection="1">
      <alignment vertical="center"/>
    </xf>
    <xf numFmtId="0" fontId="13" fillId="0" borderId="0" xfId="0" applyFont="1" applyBorder="1" applyProtection="1">
      <alignment vertical="center"/>
    </xf>
    <xf numFmtId="181" fontId="13" fillId="0" borderId="0" xfId="0" applyNumberFormat="1" applyFont="1" applyBorder="1" applyProtection="1">
      <alignment vertical="center"/>
    </xf>
    <xf numFmtId="0" fontId="18" fillId="0" borderId="105" xfId="0" applyFont="1" applyFill="1" applyBorder="1" applyProtection="1">
      <alignment vertical="center"/>
    </xf>
    <xf numFmtId="181" fontId="13" fillId="0" borderId="117" xfId="0" applyNumberFormat="1" applyFont="1" applyFill="1" applyBorder="1" applyProtection="1">
      <alignment vertical="center"/>
    </xf>
    <xf numFmtId="181" fontId="13" fillId="0" borderId="109" xfId="0" applyNumberFormat="1" applyFont="1" applyFill="1" applyBorder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176" fontId="3" fillId="0" borderId="0" xfId="0" applyNumberFormat="1" applyFont="1" applyProtection="1">
      <alignment vertical="center"/>
    </xf>
    <xf numFmtId="176" fontId="3" fillId="0" borderId="114" xfId="0" applyNumberFormat="1" applyFont="1" applyBorder="1" applyAlignment="1" applyProtection="1">
      <alignment horizontal="center" vertical="center"/>
    </xf>
    <xf numFmtId="176" fontId="3" fillId="0" borderId="20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7" fillId="0" borderId="0" xfId="0" applyFont="1" applyBorder="1" applyProtection="1">
      <alignment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22" xfId="0" applyFont="1" applyBorder="1" applyAlignment="1" applyProtection="1">
      <alignment horizontal="left"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center" wrapText="1"/>
    </xf>
    <xf numFmtId="0" fontId="0" fillId="0" borderId="0" xfId="0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</xf>
    <xf numFmtId="176" fontId="5" fillId="0" borderId="0" xfId="0" applyNumberFormat="1" applyFont="1" applyBorder="1" applyProtection="1">
      <alignment vertical="center"/>
    </xf>
    <xf numFmtId="0" fontId="3" fillId="0" borderId="23" xfId="0" applyFont="1" applyBorder="1" applyProtection="1">
      <alignment vertical="center"/>
    </xf>
    <xf numFmtId="0" fontId="3" fillId="0" borderId="41" xfId="0" applyFont="1" applyBorder="1" applyAlignment="1" applyProtection="1">
      <alignment horizontal="center" vertical="center" wrapText="1"/>
    </xf>
    <xf numFmtId="176" fontId="3" fillId="0" borderId="42" xfId="0" applyNumberFormat="1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right" vertical="center"/>
    </xf>
    <xf numFmtId="0" fontId="3" fillId="0" borderId="85" xfId="0" applyNumberFormat="1" applyFont="1" applyBorder="1" applyProtection="1">
      <alignment vertical="center"/>
    </xf>
    <xf numFmtId="0" fontId="3" fillId="0" borderId="86" xfId="0" applyNumberFormat="1" applyFont="1" applyBorder="1" applyProtection="1">
      <alignment vertical="center"/>
    </xf>
    <xf numFmtId="0" fontId="3" fillId="0" borderId="17" xfId="0" applyFont="1" applyBorder="1" applyAlignment="1" applyProtection="1">
      <alignment horizontal="right" vertical="center"/>
    </xf>
    <xf numFmtId="0" fontId="3" fillId="0" borderId="53" xfId="0" applyNumberFormat="1" applyFont="1" applyBorder="1" applyProtection="1">
      <alignment vertical="center"/>
    </xf>
    <xf numFmtId="0" fontId="3" fillId="0" borderId="54" xfId="0" applyNumberFormat="1" applyFont="1" applyBorder="1" applyProtection="1">
      <alignment vertical="center"/>
    </xf>
    <xf numFmtId="0" fontId="3" fillId="0" borderId="94" xfId="0" applyFont="1" applyBorder="1" applyAlignment="1" applyProtection="1">
      <alignment horizontal="right" vertical="center"/>
    </xf>
    <xf numFmtId="0" fontId="3" fillId="0" borderId="80" xfId="0" applyFont="1" applyBorder="1" applyAlignment="1" applyProtection="1">
      <alignment horizontal="right" vertical="center"/>
    </xf>
    <xf numFmtId="0" fontId="3" fillId="0" borderId="24" xfId="0" applyFont="1" applyBorder="1" applyAlignment="1" applyProtection="1">
      <alignment horizontal="right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vertical="center"/>
    </xf>
    <xf numFmtId="0" fontId="3" fillId="0" borderId="44" xfId="0" applyFont="1" applyBorder="1" applyProtection="1">
      <alignment vertical="center"/>
    </xf>
    <xf numFmtId="0" fontId="8" fillId="0" borderId="9" xfId="0" applyFont="1" applyFill="1" applyBorder="1" applyAlignment="1" applyProtection="1">
      <alignment vertical="center"/>
    </xf>
    <xf numFmtId="0" fontId="6" fillId="0" borderId="12" xfId="0" applyFont="1" applyBorder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9" xfId="0" applyFont="1" applyBorder="1" applyProtection="1">
      <alignment vertical="center"/>
    </xf>
    <xf numFmtId="3" fontId="7" fillId="0" borderId="12" xfId="0" applyNumberFormat="1" applyFont="1" applyBorder="1" applyProtection="1">
      <alignment vertical="center"/>
    </xf>
    <xf numFmtId="0" fontId="7" fillId="0" borderId="12" xfId="0" applyFont="1" applyBorder="1" applyProtection="1">
      <alignment vertical="center"/>
    </xf>
    <xf numFmtId="0" fontId="3" fillId="0" borderId="48" xfId="0" applyNumberFormat="1" applyFont="1" applyBorder="1" applyProtection="1">
      <alignment vertical="center"/>
    </xf>
    <xf numFmtId="176" fontId="3" fillId="0" borderId="44" xfId="0" applyNumberFormat="1" applyFont="1" applyBorder="1" applyProtection="1">
      <alignment vertical="center"/>
    </xf>
    <xf numFmtId="176" fontId="6" fillId="0" borderId="12" xfId="0" applyNumberFormat="1" applyFont="1" applyBorder="1" applyProtection="1">
      <alignment vertical="center"/>
    </xf>
    <xf numFmtId="176" fontId="7" fillId="0" borderId="12" xfId="0" applyNumberFormat="1" applyFont="1" applyFill="1" applyBorder="1" applyProtection="1">
      <alignment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95" xfId="0" applyNumberFormat="1" applyFont="1" applyBorder="1" applyProtection="1">
      <alignment vertical="center"/>
    </xf>
    <xf numFmtId="0" fontId="3" fillId="0" borderId="97" xfId="0" applyNumberFormat="1" applyFont="1" applyBorder="1" applyProtection="1">
      <alignment vertical="center"/>
    </xf>
    <xf numFmtId="0" fontId="3" fillId="0" borderId="93" xfId="0" applyNumberFormat="1" applyFont="1" applyBorder="1" applyProtection="1">
      <alignment vertical="center"/>
    </xf>
    <xf numFmtId="176" fontId="3" fillId="0" borderId="92" xfId="0" applyNumberFormat="1" applyFont="1" applyFill="1" applyBorder="1" applyAlignment="1" applyProtection="1">
      <alignment horizontal="right" vertical="center"/>
    </xf>
    <xf numFmtId="0" fontId="3" fillId="0" borderId="55" xfId="0" applyNumberFormat="1" applyFont="1" applyBorder="1" applyProtection="1">
      <alignment vertical="center"/>
    </xf>
    <xf numFmtId="0" fontId="3" fillId="0" borderId="98" xfId="0" applyNumberFormat="1" applyFont="1" applyBorder="1" applyProtection="1">
      <alignment vertical="center"/>
    </xf>
    <xf numFmtId="0" fontId="3" fillId="0" borderId="45" xfId="0" applyNumberFormat="1" applyFont="1" applyBorder="1" applyProtection="1">
      <alignment vertical="center"/>
    </xf>
    <xf numFmtId="0" fontId="3" fillId="0" borderId="87" xfId="0" applyNumberFormat="1" applyFont="1" applyBorder="1" applyProtection="1">
      <alignment vertical="center"/>
    </xf>
    <xf numFmtId="0" fontId="20" fillId="0" borderId="0" xfId="2" applyFont="1" applyProtection="1">
      <alignment vertical="center"/>
    </xf>
    <xf numFmtId="0" fontId="21" fillId="0" borderId="0" xfId="2" applyFont="1" applyAlignment="1" applyProtection="1">
      <alignment horizontal="center" vertical="center"/>
    </xf>
    <xf numFmtId="0" fontId="23" fillId="0" borderId="0" xfId="2" applyFont="1" applyProtection="1">
      <alignment vertical="center"/>
    </xf>
    <xf numFmtId="0" fontId="24" fillId="0" borderId="0" xfId="2" applyFont="1" applyFill="1" applyAlignment="1" applyProtection="1">
      <alignment horizontal="center" vertical="center"/>
    </xf>
    <xf numFmtId="0" fontId="20" fillId="0" borderId="0" xfId="2" applyFont="1" applyFill="1" applyProtection="1">
      <alignment vertical="center"/>
    </xf>
    <xf numFmtId="0" fontId="20" fillId="0" borderId="0" xfId="2" applyFont="1" applyFill="1" applyAlignment="1" applyProtection="1">
      <alignment horizontal="right" vertical="center"/>
    </xf>
    <xf numFmtId="0" fontId="20" fillId="0" borderId="0" xfId="2" applyFont="1" applyAlignment="1" applyProtection="1">
      <alignment horizontal="right" vertical="center"/>
    </xf>
    <xf numFmtId="58" fontId="20" fillId="0" borderId="44" xfId="2" applyNumberFormat="1" applyFont="1" applyBorder="1" applyAlignment="1" applyProtection="1">
      <alignment vertical="center"/>
    </xf>
    <xf numFmtId="0" fontId="20" fillId="0" borderId="44" xfId="2" applyFont="1" applyBorder="1" applyAlignment="1" applyProtection="1">
      <alignment vertical="center"/>
    </xf>
    <xf numFmtId="0" fontId="25" fillId="0" borderId="0" xfId="2" applyFont="1" applyBorder="1" applyAlignment="1" applyProtection="1">
      <alignment horizontal="distributed" vertical="center"/>
    </xf>
    <xf numFmtId="0" fontId="25" fillId="0" borderId="0" xfId="2" applyFont="1" applyAlignment="1" applyProtection="1">
      <alignment horizontal="distributed" vertical="center"/>
    </xf>
    <xf numFmtId="0" fontId="20" fillId="0" borderId="0" xfId="2" applyFont="1" applyAlignment="1" applyProtection="1">
      <alignment horizontal="distributed" vertical="center"/>
    </xf>
    <xf numFmtId="0" fontId="20" fillId="0" borderId="0" xfId="2" applyFont="1" applyFill="1" applyBorder="1" applyAlignment="1" applyProtection="1">
      <alignment vertical="center" shrinkToFit="1"/>
    </xf>
    <xf numFmtId="0" fontId="20" fillId="0" borderId="0" xfId="2" applyFont="1" applyAlignment="1" applyProtection="1">
      <alignment vertical="center" shrinkToFit="1"/>
    </xf>
    <xf numFmtId="0" fontId="20" fillId="0" borderId="0" xfId="2" applyFont="1" applyAlignment="1" applyProtection="1">
      <alignment horizontal="distributed" vertical="center" wrapText="1"/>
    </xf>
    <xf numFmtId="0" fontId="20" fillId="0" borderId="0" xfId="2" applyFont="1" applyAlignment="1" applyProtection="1">
      <alignment horizontal="center" vertical="center" wrapText="1"/>
    </xf>
    <xf numFmtId="0" fontId="20" fillId="0" borderId="0" xfId="0" applyFont="1" applyProtection="1">
      <alignment vertical="center"/>
    </xf>
    <xf numFmtId="0" fontId="20" fillId="0" borderId="9" xfId="0" applyFont="1" applyBorder="1" applyProtection="1">
      <alignment vertical="center"/>
    </xf>
    <xf numFmtId="0" fontId="20" fillId="0" borderId="12" xfId="0" applyFont="1" applyBorder="1" applyProtection="1">
      <alignment vertical="center"/>
    </xf>
    <xf numFmtId="0" fontId="20" fillId="0" borderId="12" xfId="0" applyFont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distributed" vertical="center"/>
    </xf>
    <xf numFmtId="0" fontId="20" fillId="0" borderId="0" xfId="2" applyFont="1" applyAlignment="1" applyProtection="1">
      <alignment vertical="center"/>
    </xf>
    <xf numFmtId="0" fontId="20" fillId="0" borderId="0" xfId="2" applyFont="1" applyAlignment="1" applyProtection="1">
      <alignment vertical="center" wrapText="1"/>
    </xf>
    <xf numFmtId="0" fontId="20" fillId="0" borderId="9" xfId="2" applyFont="1" applyBorder="1" applyAlignment="1" applyProtection="1">
      <alignment vertical="center"/>
    </xf>
    <xf numFmtId="0" fontId="26" fillId="0" borderId="12" xfId="2" applyFont="1" applyBorder="1" applyAlignment="1" applyProtection="1">
      <alignment vertical="center" wrapText="1"/>
    </xf>
    <xf numFmtId="0" fontId="26" fillId="0" borderId="129" xfId="2" applyFont="1" applyBorder="1" applyAlignment="1" applyProtection="1">
      <alignment vertical="center" wrapText="1"/>
    </xf>
    <xf numFmtId="0" fontId="25" fillId="0" borderId="0" xfId="2" applyFont="1" applyAlignment="1" applyProtection="1">
      <alignment vertical="center"/>
    </xf>
    <xf numFmtId="0" fontId="20" fillId="0" borderId="0" xfId="2" applyFont="1" applyAlignment="1" applyProtection="1">
      <alignment horizontal="center" vertical="center" textRotation="255" shrinkToFit="1"/>
    </xf>
    <xf numFmtId="0" fontId="26" fillId="0" borderId="0" xfId="2" applyFont="1" applyProtection="1">
      <alignment vertical="center"/>
    </xf>
    <xf numFmtId="0" fontId="25" fillId="0" borderId="128" xfId="0" applyFont="1" applyBorder="1" applyProtection="1">
      <alignment vertical="center"/>
    </xf>
    <xf numFmtId="0" fontId="20" fillId="0" borderId="0" xfId="2" applyFont="1" applyAlignment="1" applyProtection="1">
      <alignment horizontal="center" vertical="center"/>
    </xf>
    <xf numFmtId="0" fontId="13" fillId="0" borderId="81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83" xfId="0" applyFont="1" applyBorder="1" applyAlignment="1" applyProtection="1">
      <alignment horizontal="center" vertical="center"/>
    </xf>
    <xf numFmtId="0" fontId="13" fillId="0" borderId="107" xfId="0" applyFont="1" applyBorder="1" applyAlignment="1" applyProtection="1">
      <alignment horizontal="left" vertical="center"/>
    </xf>
    <xf numFmtId="0" fontId="13" fillId="0" borderId="108" xfId="0" applyFont="1" applyBorder="1" applyAlignment="1" applyProtection="1">
      <alignment horizontal="left" vertical="center"/>
    </xf>
    <xf numFmtId="0" fontId="13" fillId="6" borderId="9" xfId="0" applyFont="1" applyFill="1" applyBorder="1" applyAlignment="1" applyProtection="1">
      <alignment horizontal="left" vertical="top"/>
      <protection locked="0"/>
    </xf>
    <xf numFmtId="0" fontId="13" fillId="6" borderId="12" xfId="0" applyFont="1" applyFill="1" applyBorder="1" applyAlignment="1" applyProtection="1">
      <alignment horizontal="left" vertical="top"/>
      <protection locked="0"/>
    </xf>
    <xf numFmtId="0" fontId="13" fillId="6" borderId="8" xfId="0" applyFont="1" applyFill="1" applyBorder="1" applyAlignment="1" applyProtection="1">
      <alignment horizontal="left" vertical="top"/>
      <protection locked="0"/>
    </xf>
    <xf numFmtId="0" fontId="13" fillId="0" borderId="39" xfId="0" applyFont="1" applyBorder="1" applyAlignment="1" applyProtection="1">
      <alignment horizontal="left" vertical="center"/>
    </xf>
    <xf numFmtId="0" fontId="13" fillId="0" borderId="117" xfId="0" applyFont="1" applyBorder="1" applyAlignment="1" applyProtection="1">
      <alignment horizontal="left" vertical="center"/>
    </xf>
    <xf numFmtId="0" fontId="16" fillId="0" borderId="101" xfId="0" applyFont="1" applyBorder="1" applyAlignment="1" applyProtection="1">
      <alignment horizontal="center" vertical="center" wrapText="1"/>
    </xf>
    <xf numFmtId="0" fontId="16" fillId="0" borderId="41" xfId="0" applyFont="1" applyBorder="1" applyAlignment="1" applyProtection="1">
      <alignment horizontal="center" vertical="center" wrapText="1"/>
    </xf>
    <xf numFmtId="0" fontId="16" fillId="0" borderId="82" xfId="0" applyFont="1" applyBorder="1" applyAlignment="1" applyProtection="1">
      <alignment horizontal="center" vertical="center" wrapText="1"/>
    </xf>
    <xf numFmtId="0" fontId="16" fillId="0" borderId="81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68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47" xfId="0" applyFont="1" applyBorder="1" applyAlignment="1" applyProtection="1">
      <alignment horizontal="center" vertical="center" wrapText="1"/>
    </xf>
    <xf numFmtId="180" fontId="13" fillId="0" borderId="15" xfId="0" applyNumberFormat="1" applyFont="1" applyBorder="1" applyAlignment="1" applyProtection="1">
      <alignment horizontal="center" vertical="center"/>
    </xf>
    <xf numFmtId="180" fontId="13" fillId="0" borderId="18" xfId="0" applyNumberFormat="1" applyFont="1" applyBorder="1" applyAlignment="1" applyProtection="1">
      <alignment horizontal="center" vertical="center"/>
    </xf>
    <xf numFmtId="183" fontId="13" fillId="0" borderId="2" xfId="0" applyNumberFormat="1" applyFont="1" applyBorder="1" applyAlignment="1" applyProtection="1">
      <alignment horizontal="center" vertical="center" wrapText="1"/>
    </xf>
    <xf numFmtId="183" fontId="13" fillId="0" borderId="47" xfId="0" applyNumberFormat="1" applyFont="1" applyBorder="1" applyAlignment="1" applyProtection="1">
      <alignment horizontal="center" vertical="center" wrapText="1"/>
    </xf>
    <xf numFmtId="180" fontId="13" fillId="0" borderId="24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49" fontId="14" fillId="10" borderId="9" xfId="0" applyNumberFormat="1" applyFont="1" applyFill="1" applyBorder="1" applyAlignment="1" applyProtection="1">
      <alignment horizontal="center" vertical="center"/>
      <protection locked="0"/>
    </xf>
    <xf numFmtId="0" fontId="14" fillId="10" borderId="12" xfId="0" applyFont="1" applyFill="1" applyBorder="1" applyAlignment="1" applyProtection="1">
      <alignment horizontal="center" vertical="center"/>
      <protection locked="0"/>
    </xf>
    <xf numFmtId="0" fontId="14" fillId="10" borderId="8" xfId="0" applyFont="1" applyFill="1" applyBorder="1" applyAlignment="1" applyProtection="1">
      <alignment horizontal="center" vertical="center"/>
      <protection locked="0"/>
    </xf>
    <xf numFmtId="0" fontId="16" fillId="0" borderId="101" xfId="0" applyFont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/>
    </xf>
    <xf numFmtId="0" fontId="16" fillId="0" borderId="82" xfId="0" applyFont="1" applyBorder="1" applyAlignment="1" applyProtection="1">
      <alignment horizontal="center" vertical="center"/>
    </xf>
    <xf numFmtId="0" fontId="16" fillId="0" borderId="81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68" xfId="0" applyFont="1" applyBorder="1" applyAlignment="1" applyProtection="1">
      <alignment horizontal="center" vertical="center"/>
    </xf>
    <xf numFmtId="0" fontId="13" fillId="0" borderId="76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24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 wrapText="1"/>
    </xf>
    <xf numFmtId="0" fontId="13" fillId="0" borderId="25" xfId="0" applyFont="1" applyBorder="1" applyAlignment="1" applyProtection="1">
      <alignment horizontal="center" vertical="center"/>
    </xf>
    <xf numFmtId="0" fontId="13" fillId="0" borderId="84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105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left" vertical="center"/>
    </xf>
    <xf numFmtId="0" fontId="13" fillId="0" borderId="99" xfId="0" applyFont="1" applyBorder="1" applyAlignment="1" applyProtection="1">
      <alignment horizontal="left" vertical="center"/>
    </xf>
    <xf numFmtId="0" fontId="28" fillId="0" borderId="0" xfId="0" applyFont="1" applyAlignment="1" applyProtection="1">
      <alignment horizontal="center" vertical="center"/>
    </xf>
    <xf numFmtId="176" fontId="3" fillId="0" borderId="81" xfId="0" applyNumberFormat="1" applyFont="1" applyBorder="1" applyAlignment="1" applyProtection="1">
      <alignment horizontal="distributed" vertical="center"/>
    </xf>
    <xf numFmtId="176" fontId="3" fillId="0" borderId="4" xfId="0" applyNumberFormat="1" applyFont="1" applyBorder="1" applyAlignment="1" applyProtection="1">
      <alignment horizontal="distributed" vertical="center"/>
    </xf>
    <xf numFmtId="49" fontId="3" fillId="5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5" borderId="68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18" xfId="0" applyNumberFormat="1" applyFont="1" applyBorder="1" applyAlignment="1" applyProtection="1">
      <alignment horizontal="distributed" vertical="center"/>
    </xf>
    <xf numFmtId="176" fontId="3" fillId="0" borderId="99" xfId="0" applyNumberFormat="1" applyFont="1" applyBorder="1" applyAlignment="1" applyProtection="1">
      <alignment horizontal="distributed" vertical="center"/>
    </xf>
    <xf numFmtId="49" fontId="3" fillId="5" borderId="99" xfId="0" applyNumberFormat="1" applyFont="1" applyFill="1" applyBorder="1" applyAlignment="1" applyProtection="1">
      <alignment horizontal="center" vertical="center" shrinkToFit="1"/>
      <protection locked="0"/>
    </xf>
    <xf numFmtId="49" fontId="3" fillId="5" borderId="119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63" xfId="0" applyFont="1" applyBorder="1" applyAlignment="1" applyProtection="1">
      <alignment horizontal="center" vertical="center"/>
    </xf>
    <xf numFmtId="0" fontId="27" fillId="0" borderId="76" xfId="0" applyFont="1" applyBorder="1" applyAlignment="1" applyProtection="1">
      <alignment horizontal="center" vertical="center"/>
    </xf>
    <xf numFmtId="0" fontId="27" fillId="0" borderId="17" xfId="0" applyFont="1" applyBorder="1" applyAlignment="1" applyProtection="1">
      <alignment horizontal="center" vertical="center"/>
    </xf>
    <xf numFmtId="0" fontId="27" fillId="0" borderId="14" xfId="0" applyFont="1" applyBorder="1" applyAlignment="1" applyProtection="1">
      <alignment horizontal="center" vertical="center"/>
    </xf>
    <xf numFmtId="0" fontId="27" fillId="0" borderId="39" xfId="0" applyFont="1" applyBorder="1" applyAlignment="1" applyProtection="1">
      <alignment horizontal="center" vertical="center"/>
    </xf>
    <xf numFmtId="0" fontId="27" fillId="0" borderId="112" xfId="0" applyFont="1" applyBorder="1" applyAlignment="1" applyProtection="1">
      <alignment horizontal="center" vertical="center"/>
    </xf>
    <xf numFmtId="176" fontId="3" fillId="0" borderId="101" xfId="0" applyNumberFormat="1" applyFont="1" applyBorder="1" applyAlignment="1" applyProtection="1">
      <alignment horizontal="distributed" vertical="center"/>
    </xf>
    <xf numFmtId="176" fontId="3" fillId="0" borderId="41" xfId="0" applyNumberFormat="1" applyFont="1" applyBorder="1" applyAlignment="1" applyProtection="1">
      <alignment horizontal="distributed" vertical="center"/>
    </xf>
    <xf numFmtId="49" fontId="3" fillId="4" borderId="40" xfId="0" applyNumberFormat="1" applyFont="1" applyFill="1" applyBorder="1" applyAlignment="1" applyProtection="1">
      <alignment horizontal="center" vertical="center"/>
      <protection locked="0"/>
    </xf>
    <xf numFmtId="49" fontId="3" fillId="4" borderId="114" xfId="0" applyNumberFormat="1" applyFont="1" applyFill="1" applyBorder="1" applyAlignment="1" applyProtection="1">
      <alignment horizontal="center" vertical="center"/>
      <protection locked="0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68" xfId="0" applyNumberFormat="1" applyFont="1" applyBorder="1" applyAlignment="1" applyProtection="1">
      <alignment horizontal="center" vertical="center"/>
    </xf>
    <xf numFmtId="176" fontId="3" fillId="5" borderId="4" xfId="0" applyNumberFormat="1" applyFont="1" applyFill="1" applyBorder="1" applyAlignment="1" applyProtection="1">
      <alignment horizontal="center" vertical="center"/>
      <protection locked="0"/>
    </xf>
    <xf numFmtId="176" fontId="3" fillId="5" borderId="68" xfId="0" applyNumberFormat="1" applyFont="1" applyFill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vertical="center"/>
    </xf>
    <xf numFmtId="0" fontId="3" fillId="0" borderId="67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left" vertical="center"/>
    </xf>
    <xf numFmtId="0" fontId="3" fillId="0" borderId="78" xfId="0" applyFont="1" applyBorder="1" applyAlignment="1" applyProtection="1">
      <alignment horizontal="left" vertical="center"/>
    </xf>
    <xf numFmtId="0" fontId="4" fillId="0" borderId="71" xfId="0" applyFont="1" applyBorder="1" applyAlignment="1" applyProtection="1">
      <alignment vertical="center"/>
    </xf>
    <xf numFmtId="0" fontId="4" fillId="0" borderId="70" xfId="0" applyFont="1" applyBorder="1" applyAlignment="1" applyProtection="1">
      <alignment vertical="center"/>
    </xf>
    <xf numFmtId="0" fontId="4" fillId="0" borderId="88" xfId="0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 wrapText="1"/>
    </xf>
    <xf numFmtId="0" fontId="3" fillId="0" borderId="3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left" vertical="center"/>
    </xf>
    <xf numFmtId="0" fontId="3" fillId="0" borderId="60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57" xfId="0" applyFont="1" applyBorder="1" applyAlignment="1" applyProtection="1">
      <alignment horizontal="left" vertical="center"/>
    </xf>
    <xf numFmtId="0" fontId="3" fillId="0" borderId="61" xfId="0" applyFont="1" applyBorder="1" applyAlignment="1" applyProtection="1">
      <alignment horizontal="left" vertical="center"/>
    </xf>
    <xf numFmtId="0" fontId="3" fillId="0" borderId="27" xfId="0" applyFont="1" applyBorder="1" applyAlignment="1" applyProtection="1">
      <alignment vertical="center"/>
    </xf>
    <xf numFmtId="0" fontId="3" fillId="0" borderId="3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top" wrapText="1"/>
    </xf>
    <xf numFmtId="0" fontId="3" fillId="0" borderId="42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vertical="center"/>
    </xf>
    <xf numFmtId="177" fontId="10" fillId="2" borderId="46" xfId="0" applyNumberFormat="1" applyFont="1" applyFill="1" applyBorder="1" applyAlignment="1" applyProtection="1">
      <alignment horizontal="right" vertical="center"/>
    </xf>
    <xf numFmtId="177" fontId="10" fillId="2" borderId="52" xfId="0" applyNumberFormat="1" applyFont="1" applyFill="1" applyBorder="1" applyAlignment="1" applyProtection="1">
      <alignment horizontal="right" vertical="center"/>
    </xf>
    <xf numFmtId="0" fontId="3" fillId="0" borderId="29" xfId="0" applyFont="1" applyBorder="1" applyAlignment="1" applyProtection="1">
      <alignment vertical="center"/>
    </xf>
    <xf numFmtId="0" fontId="3" fillId="0" borderId="66" xfId="0" applyFont="1" applyBorder="1" applyAlignment="1" applyProtection="1">
      <alignment vertical="center"/>
    </xf>
    <xf numFmtId="0" fontId="20" fillId="8" borderId="126" xfId="0" applyFont="1" applyFill="1" applyBorder="1" applyAlignment="1" applyProtection="1">
      <alignment horizontal="center" vertical="center"/>
    </xf>
    <xf numFmtId="0" fontId="20" fillId="8" borderId="127" xfId="0" applyFont="1" applyFill="1" applyBorder="1" applyAlignment="1" applyProtection="1">
      <alignment horizontal="center" vertical="center"/>
    </xf>
    <xf numFmtId="0" fontId="25" fillId="11" borderId="126" xfId="2" applyFont="1" applyFill="1" applyBorder="1" applyAlignment="1" applyProtection="1">
      <alignment horizontal="center" vertical="center"/>
    </xf>
    <xf numFmtId="0" fontId="25" fillId="11" borderId="127" xfId="2" applyFont="1" applyFill="1" applyBorder="1" applyAlignment="1" applyProtection="1">
      <alignment horizontal="center" vertical="center"/>
    </xf>
    <xf numFmtId="0" fontId="25" fillId="11" borderId="128" xfId="2" applyFont="1" applyFill="1" applyBorder="1" applyAlignment="1" applyProtection="1">
      <alignment horizontal="center" vertical="center"/>
    </xf>
    <xf numFmtId="0" fontId="25" fillId="0" borderId="118" xfId="2" applyFont="1" applyBorder="1" applyAlignment="1" applyProtection="1">
      <alignment horizontal="distributed" vertical="center"/>
    </xf>
    <xf numFmtId="0" fontId="25" fillId="0" borderId="99" xfId="2" applyFont="1" applyBorder="1" applyAlignment="1" applyProtection="1">
      <alignment horizontal="distributed" vertical="center"/>
    </xf>
    <xf numFmtId="49" fontId="20" fillId="8" borderId="99" xfId="2" applyNumberFormat="1" applyFont="1" applyFill="1" applyBorder="1" applyAlignment="1" applyProtection="1">
      <alignment horizontal="center" vertical="center" shrinkToFit="1"/>
    </xf>
    <xf numFmtId="0" fontId="20" fillId="8" borderId="99" xfId="2" applyFont="1" applyFill="1" applyBorder="1" applyAlignment="1" applyProtection="1">
      <alignment horizontal="center" vertical="center" shrinkToFit="1"/>
    </xf>
    <xf numFmtId="0" fontId="20" fillId="8" borderId="119" xfId="2" applyFont="1" applyFill="1" applyBorder="1" applyAlignment="1" applyProtection="1">
      <alignment horizontal="center" vertical="center" shrinkToFit="1"/>
    </xf>
    <xf numFmtId="0" fontId="20" fillId="0" borderId="63" xfId="2" applyFont="1" applyBorder="1" applyAlignment="1" applyProtection="1">
      <alignment vertical="center"/>
    </xf>
    <xf numFmtId="0" fontId="19" fillId="0" borderId="65" xfId="2" applyBorder="1" applyAlignment="1" applyProtection="1">
      <alignment vertical="center"/>
    </xf>
    <xf numFmtId="0" fontId="19" fillId="0" borderId="76" xfId="2" applyBorder="1" applyAlignment="1" applyProtection="1">
      <alignment vertical="center"/>
    </xf>
    <xf numFmtId="0" fontId="19" fillId="0" borderId="113" xfId="2" applyBorder="1" applyAlignment="1" applyProtection="1">
      <alignment vertical="center"/>
    </xf>
    <xf numFmtId="0" fontId="19" fillId="0" borderId="3" xfId="2" applyBorder="1" applyAlignment="1" applyProtection="1">
      <alignment vertical="center"/>
    </xf>
    <xf numFmtId="0" fontId="26" fillId="0" borderId="65" xfId="2" applyFont="1" applyBorder="1" applyAlignment="1" applyProtection="1">
      <alignment vertical="center" wrapText="1"/>
    </xf>
    <xf numFmtId="0" fontId="19" fillId="0" borderId="65" xfId="2" applyBorder="1" applyAlignment="1" applyProtection="1">
      <alignment vertical="center" wrapText="1"/>
    </xf>
    <xf numFmtId="0" fontId="19" fillId="0" borderId="44" xfId="2" applyBorder="1" applyAlignment="1" applyProtection="1">
      <alignment vertical="center" wrapText="1"/>
    </xf>
    <xf numFmtId="0" fontId="25" fillId="9" borderId="120" xfId="2" applyFont="1" applyFill="1" applyBorder="1" applyAlignment="1" applyProtection="1">
      <alignment horizontal="center" vertical="center"/>
      <protection locked="0"/>
    </xf>
    <xf numFmtId="0" fontId="25" fillId="9" borderId="121" xfId="2" applyFont="1" applyFill="1" applyBorder="1" applyAlignment="1" applyProtection="1">
      <alignment horizontal="center" vertical="center"/>
      <protection locked="0"/>
    </xf>
    <xf numFmtId="0" fontId="25" fillId="9" borderId="122" xfId="2" applyFont="1" applyFill="1" applyBorder="1" applyAlignment="1" applyProtection="1">
      <alignment horizontal="center" vertical="center"/>
      <protection locked="0"/>
    </xf>
    <xf numFmtId="0" fontId="25" fillId="9" borderId="123" xfId="2" applyFont="1" applyFill="1" applyBorder="1" applyAlignment="1" applyProtection="1">
      <alignment horizontal="center" vertical="center"/>
      <protection locked="0"/>
    </xf>
    <xf numFmtId="0" fontId="25" fillId="9" borderId="124" xfId="2" applyFont="1" applyFill="1" applyBorder="1" applyAlignment="1" applyProtection="1">
      <alignment horizontal="center" vertical="center"/>
      <protection locked="0"/>
    </xf>
    <xf numFmtId="0" fontId="25" fillId="9" borderId="125" xfId="2" applyFont="1" applyFill="1" applyBorder="1" applyAlignment="1" applyProtection="1">
      <alignment horizontal="center" vertical="center"/>
      <protection locked="0"/>
    </xf>
    <xf numFmtId="0" fontId="25" fillId="0" borderId="81" xfId="2" applyFont="1" applyBorder="1" applyAlignment="1" applyProtection="1">
      <alignment horizontal="distributed" vertical="center"/>
    </xf>
    <xf numFmtId="0" fontId="25" fillId="0" borderId="4" xfId="2" applyFont="1" applyBorder="1" applyAlignment="1" applyProtection="1">
      <alignment horizontal="distributed" vertical="center"/>
    </xf>
    <xf numFmtId="0" fontId="20" fillId="8" borderId="4" xfId="2" applyFont="1" applyFill="1" applyBorder="1" applyAlignment="1" applyProtection="1">
      <alignment horizontal="center" vertical="center" shrinkToFit="1"/>
    </xf>
    <xf numFmtId="0" fontId="20" fillId="8" borderId="68" xfId="2" applyFont="1" applyFill="1" applyBorder="1" applyAlignment="1" applyProtection="1">
      <alignment horizontal="center" vertical="center" shrinkToFit="1"/>
    </xf>
    <xf numFmtId="176" fontId="25" fillId="8" borderId="5" xfId="2" applyNumberFormat="1" applyFont="1" applyFill="1" applyBorder="1" applyAlignment="1" applyProtection="1">
      <alignment horizontal="center" vertical="center"/>
    </xf>
    <xf numFmtId="176" fontId="25" fillId="8" borderId="15" xfId="2" applyNumberFormat="1" applyFont="1" applyFill="1" applyBorder="1" applyAlignment="1" applyProtection="1">
      <alignment horizontal="center" vertical="center"/>
    </xf>
    <xf numFmtId="176" fontId="25" fillId="8" borderId="18" xfId="2" applyNumberFormat="1" applyFont="1" applyFill="1" applyBorder="1" applyAlignment="1" applyProtection="1">
      <alignment horizontal="center" vertical="center"/>
    </xf>
    <xf numFmtId="49" fontId="20" fillId="8" borderId="4" xfId="2" applyNumberFormat="1" applyFont="1" applyFill="1" applyBorder="1" applyAlignment="1" applyProtection="1">
      <alignment horizontal="center" vertical="center" shrinkToFit="1"/>
    </xf>
    <xf numFmtId="0" fontId="29" fillId="0" borderId="0" xfId="2" applyFont="1" applyFill="1" applyAlignment="1" applyProtection="1">
      <alignment horizontal="center" vertical="center"/>
    </xf>
    <xf numFmtId="0" fontId="25" fillId="0" borderId="0" xfId="2" applyFont="1" applyFill="1" applyBorder="1" applyAlignment="1" applyProtection="1">
      <alignment horizontal="center" vertical="center" shrinkToFit="1"/>
    </xf>
    <xf numFmtId="49" fontId="20" fillId="0" borderId="44" xfId="2" applyNumberFormat="1" applyFont="1" applyBorder="1" applyAlignment="1" applyProtection="1">
      <alignment horizontal="right" vertical="center"/>
    </xf>
    <xf numFmtId="0" fontId="25" fillId="0" borderId="101" xfId="2" applyFont="1" applyBorder="1" applyAlignment="1" applyProtection="1">
      <alignment horizontal="distributed" vertical="center"/>
    </xf>
    <xf numFmtId="0" fontId="25" fillId="0" borderId="41" xfId="2" applyFont="1" applyBorder="1" applyAlignment="1" applyProtection="1">
      <alignment horizontal="distributed" vertical="center"/>
    </xf>
    <xf numFmtId="0" fontId="20" fillId="0" borderId="114" xfId="2" applyFont="1" applyFill="1" applyBorder="1" applyAlignment="1" applyProtection="1">
      <alignment horizontal="center" vertical="center" shrinkToFit="1"/>
    </xf>
    <xf numFmtId="0" fontId="20" fillId="0" borderId="42" xfId="2" applyFont="1" applyFill="1" applyBorder="1" applyAlignment="1" applyProtection="1">
      <alignment horizontal="center" vertical="center" shrinkToFit="1"/>
    </xf>
    <xf numFmtId="49" fontId="20" fillId="8" borderId="42" xfId="2" applyNumberFormat="1" applyFont="1" applyFill="1" applyBorder="1" applyAlignment="1" applyProtection="1">
      <alignment horizontal="center" vertical="center" shrinkToFit="1"/>
    </xf>
    <xf numFmtId="0" fontId="20" fillId="8" borderId="42" xfId="2" applyFont="1" applyFill="1" applyBorder="1" applyAlignment="1" applyProtection="1">
      <alignment horizontal="center" vertical="center" shrinkToFit="1"/>
    </xf>
    <xf numFmtId="0" fontId="20" fillId="0" borderId="20" xfId="2" applyFont="1" applyFill="1" applyBorder="1" applyAlignment="1" applyProtection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A0FF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301277</xdr:colOff>
      <xdr:row>18</xdr:row>
      <xdr:rowOff>132232</xdr:rowOff>
    </xdr:from>
    <xdr:to>
      <xdr:col>10</xdr:col>
      <xdr:colOff>228977</xdr:colOff>
      <xdr:row>20</xdr:row>
      <xdr:rowOff>56030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11377" y="4218457"/>
          <a:ext cx="432525" cy="36194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298555</xdr:colOff>
      <xdr:row>31</xdr:row>
      <xdr:rowOff>123824</xdr:rowOff>
    </xdr:from>
    <xdr:to>
      <xdr:col>10</xdr:col>
      <xdr:colOff>245305</xdr:colOff>
      <xdr:row>32</xdr:row>
      <xdr:rowOff>141994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08655" y="7286624"/>
          <a:ext cx="451575" cy="23724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157843</xdr:colOff>
      <xdr:row>28</xdr:row>
      <xdr:rowOff>131987</xdr:rowOff>
    </xdr:from>
    <xdr:to>
      <xdr:col>15</xdr:col>
      <xdr:colOff>304799</xdr:colOff>
      <xdr:row>31</xdr:row>
      <xdr:rowOff>65162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43818" y="6637562"/>
          <a:ext cx="5700031" cy="590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上記計算では実態と大きく乖離する場合（面積基準を下回る場合含む）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上記算出結果を使用する場合は以下入力不要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18</xdr:col>
      <xdr:colOff>0</xdr:colOff>
      <xdr:row>3</xdr:row>
      <xdr:rowOff>0</xdr:rowOff>
    </xdr:from>
    <xdr:to>
      <xdr:col>25</xdr:col>
      <xdr:colOff>616612</xdr:colOff>
      <xdr:row>8</xdr:row>
      <xdr:rowOff>165779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0176" y="963706"/>
          <a:ext cx="5401524" cy="12863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15</xdr:col>
      <xdr:colOff>165351</xdr:colOff>
      <xdr:row>6</xdr:row>
      <xdr:rowOff>48598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730250"/>
          <a:ext cx="2895851" cy="969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0</xdr:rowOff>
    </xdr:from>
    <xdr:to>
      <xdr:col>49</xdr:col>
      <xdr:colOff>60763</xdr:colOff>
      <xdr:row>7</xdr:row>
      <xdr:rowOff>72878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1950" y="619125"/>
          <a:ext cx="2889688" cy="95870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3"/>
  <sheetViews>
    <sheetView tabSelected="1" view="pageBreakPreview" zoomScale="85" zoomScaleNormal="100" zoomScaleSheetLayoutView="85" workbookViewId="0">
      <selection activeCell="E12" sqref="E12"/>
    </sheetView>
  </sheetViews>
  <sheetFormatPr defaultColWidth="9" defaultRowHeight="18.75" x14ac:dyDescent="0.4"/>
  <cols>
    <col min="1" max="1" width="2.25" style="24" customWidth="1"/>
    <col min="2" max="2" width="4.25" style="24" customWidth="1"/>
    <col min="3" max="3" width="12.25" style="24" customWidth="1"/>
    <col min="4" max="4" width="8.625" style="24" customWidth="1"/>
    <col min="5" max="16" width="6.625" style="24" customWidth="1"/>
    <col min="17" max="17" width="8.625" style="24" customWidth="1"/>
    <col min="18" max="18" width="5.625" style="24" customWidth="1"/>
    <col min="19" max="16384" width="9" style="24"/>
  </cols>
  <sheetData>
    <row r="1" spans="1:17" ht="40.5" customHeight="1" x14ac:dyDescent="0.4">
      <c r="A1" s="236" t="s">
        <v>46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</row>
    <row r="2" spans="1:17" ht="18" customHeight="1" thickBot="1" x14ac:dyDescent="0.45">
      <c r="A2" s="75"/>
      <c r="B2" s="75"/>
      <c r="C2" s="81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8" customHeight="1" thickBot="1" x14ac:dyDescent="0.45">
      <c r="A3" s="75"/>
      <c r="B3" s="75"/>
      <c r="C3" s="81"/>
      <c r="D3" s="75"/>
      <c r="E3" s="75"/>
      <c r="F3" s="75"/>
      <c r="G3" s="75"/>
      <c r="H3" s="237" t="s">
        <v>15</v>
      </c>
      <c r="I3" s="238"/>
      <c r="J3" s="238"/>
      <c r="K3" s="238"/>
      <c r="L3" s="239"/>
      <c r="M3" s="240">
        <f>②加算Ⅲ算定対象人数計算表!G5</f>
        <v>0</v>
      </c>
      <c r="N3" s="241"/>
      <c r="O3" s="241"/>
      <c r="P3" s="241"/>
      <c r="Q3" s="242"/>
    </row>
    <row r="4" spans="1:17" ht="18" customHeight="1" x14ac:dyDescent="0.4">
      <c r="A4" s="75"/>
      <c r="B4" s="75"/>
      <c r="C4" s="81"/>
      <c r="D4" s="75"/>
      <c r="E4" s="75"/>
      <c r="F4" s="75"/>
      <c r="G4" s="75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7" ht="18" customHeight="1" x14ac:dyDescent="0.4">
      <c r="A5" s="75" t="s">
        <v>96</v>
      </c>
      <c r="B5" s="75" t="s">
        <v>94</v>
      </c>
      <c r="C5" s="75"/>
      <c r="D5" s="75"/>
      <c r="E5" s="75"/>
      <c r="F5" s="75"/>
      <c r="G5" s="75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17" ht="18" customHeight="1" x14ac:dyDescent="0.4">
      <c r="A6" s="75" t="s">
        <v>96</v>
      </c>
      <c r="B6" s="254" t="s">
        <v>95</v>
      </c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</row>
    <row r="7" spans="1:17" ht="18" customHeight="1" x14ac:dyDescent="0.4">
      <c r="A7" s="75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</row>
    <row r="8" spans="1:17" ht="18" customHeight="1" x14ac:dyDescent="0.4">
      <c r="A8" s="75"/>
      <c r="B8" s="75"/>
      <c r="C8" s="83"/>
      <c r="D8" s="75"/>
      <c r="E8" s="75"/>
      <c r="F8" s="75"/>
      <c r="G8" s="75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17" ht="18" customHeight="1" thickBot="1" x14ac:dyDescent="0.45">
      <c r="A9" s="84" t="s">
        <v>47</v>
      </c>
      <c r="B9" s="8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</row>
    <row r="10" spans="1:17" ht="17.25" customHeight="1" x14ac:dyDescent="0.4">
      <c r="A10" s="75"/>
      <c r="B10" s="243" t="s">
        <v>48</v>
      </c>
      <c r="C10" s="244"/>
      <c r="D10" s="245"/>
      <c r="E10" s="85">
        <v>4</v>
      </c>
      <c r="F10" s="86">
        <v>5</v>
      </c>
      <c r="G10" s="86">
        <v>6</v>
      </c>
      <c r="H10" s="86">
        <v>7</v>
      </c>
      <c r="I10" s="86">
        <v>8</v>
      </c>
      <c r="J10" s="86">
        <v>9</v>
      </c>
      <c r="K10" s="86">
        <v>10</v>
      </c>
      <c r="L10" s="86">
        <v>11</v>
      </c>
      <c r="M10" s="86">
        <v>12</v>
      </c>
      <c r="N10" s="86">
        <v>1</v>
      </c>
      <c r="O10" s="86">
        <v>2</v>
      </c>
      <c r="P10" s="87">
        <v>3</v>
      </c>
      <c r="Q10" s="249" t="s">
        <v>49</v>
      </c>
    </row>
    <row r="11" spans="1:17" ht="17.25" customHeight="1" x14ac:dyDescent="0.4">
      <c r="A11" s="75"/>
      <c r="B11" s="246"/>
      <c r="C11" s="247"/>
      <c r="D11" s="248"/>
      <c r="E11" s="251" t="s">
        <v>50</v>
      </c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3"/>
      <c r="Q11" s="250"/>
    </row>
    <row r="12" spans="1:17" ht="17.25" customHeight="1" x14ac:dyDescent="0.4">
      <c r="A12" s="75"/>
      <c r="B12" s="213" t="s">
        <v>51</v>
      </c>
      <c r="C12" s="214"/>
      <c r="D12" s="88" t="s">
        <v>52</v>
      </c>
      <c r="E12" s="25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7"/>
      <c r="Q12" s="61">
        <f>ROUND(SUM(E12:P12)/12,0)</f>
        <v>0</v>
      </c>
    </row>
    <row r="13" spans="1:17" ht="17.25" customHeight="1" x14ac:dyDescent="0.4">
      <c r="A13" s="75"/>
      <c r="B13" s="213"/>
      <c r="C13" s="214"/>
      <c r="D13" s="89" t="s">
        <v>53</v>
      </c>
      <c r="E13" s="99"/>
      <c r="F13" s="56" t="str">
        <f t="shared" ref="F13:P13" si="0">IFERROR(F12/$E$12,"")</f>
        <v/>
      </c>
      <c r="G13" s="56" t="str">
        <f t="shared" si="0"/>
        <v/>
      </c>
      <c r="H13" s="56" t="str">
        <f t="shared" si="0"/>
        <v/>
      </c>
      <c r="I13" s="56" t="str">
        <f t="shared" si="0"/>
        <v/>
      </c>
      <c r="J13" s="56" t="str">
        <f t="shared" si="0"/>
        <v/>
      </c>
      <c r="K13" s="56" t="str">
        <f t="shared" si="0"/>
        <v/>
      </c>
      <c r="L13" s="56" t="str">
        <f t="shared" si="0"/>
        <v/>
      </c>
      <c r="M13" s="56" t="str">
        <f t="shared" si="0"/>
        <v/>
      </c>
      <c r="N13" s="56" t="str">
        <f>IFERROR(N12/$E$12,"")</f>
        <v/>
      </c>
      <c r="O13" s="56" t="str">
        <f t="shared" si="0"/>
        <v/>
      </c>
      <c r="P13" s="57" t="str">
        <f t="shared" si="0"/>
        <v/>
      </c>
      <c r="Q13" s="97" t="s">
        <v>54</v>
      </c>
    </row>
    <row r="14" spans="1:17" ht="17.25" customHeight="1" x14ac:dyDescent="0.4">
      <c r="A14" s="75"/>
      <c r="B14" s="255" t="s">
        <v>55</v>
      </c>
      <c r="C14" s="256"/>
      <c r="D14" s="90" t="s">
        <v>52</v>
      </c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7"/>
      <c r="Q14" s="61">
        <f>ROUND(SUM(E14:P14)/12,0)</f>
        <v>0</v>
      </c>
    </row>
    <row r="15" spans="1:17" ht="17.25" customHeight="1" x14ac:dyDescent="0.4">
      <c r="A15" s="75"/>
      <c r="B15" s="257"/>
      <c r="C15" s="258"/>
      <c r="D15" s="89" t="s">
        <v>53</v>
      </c>
      <c r="E15" s="99"/>
      <c r="F15" s="56" t="str">
        <f>IFERROR(F14/$E$14,"")</f>
        <v/>
      </c>
      <c r="G15" s="56" t="str">
        <f t="shared" ref="G15:P15" si="1">IFERROR(G14/$E$14,"")</f>
        <v/>
      </c>
      <c r="H15" s="56" t="str">
        <f t="shared" si="1"/>
        <v/>
      </c>
      <c r="I15" s="56" t="str">
        <f t="shared" si="1"/>
        <v/>
      </c>
      <c r="J15" s="56" t="str">
        <f t="shared" si="1"/>
        <v/>
      </c>
      <c r="K15" s="56" t="str">
        <f t="shared" si="1"/>
        <v/>
      </c>
      <c r="L15" s="56" t="str">
        <f t="shared" si="1"/>
        <v/>
      </c>
      <c r="M15" s="56" t="str">
        <f t="shared" si="1"/>
        <v/>
      </c>
      <c r="N15" s="56" t="str">
        <f t="shared" si="1"/>
        <v/>
      </c>
      <c r="O15" s="56" t="str">
        <f t="shared" si="1"/>
        <v/>
      </c>
      <c r="P15" s="57" t="str">
        <f t="shared" si="1"/>
        <v/>
      </c>
      <c r="Q15" s="97"/>
    </row>
    <row r="16" spans="1:17" ht="17.25" customHeight="1" x14ac:dyDescent="0.4">
      <c r="A16" s="75"/>
      <c r="B16" s="91"/>
      <c r="C16" s="259" t="s">
        <v>23</v>
      </c>
      <c r="D16" s="90" t="s">
        <v>52</v>
      </c>
      <c r="E16" s="25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7"/>
      <c r="Q16" s="61">
        <f>ROUND(SUM(E16:P16)/12,0)</f>
        <v>0</v>
      </c>
    </row>
    <row r="17" spans="1:17" ht="17.25" customHeight="1" thickBot="1" x14ac:dyDescent="0.45">
      <c r="A17" s="75"/>
      <c r="B17" s="92"/>
      <c r="C17" s="260"/>
      <c r="D17" s="93" t="s">
        <v>53</v>
      </c>
      <c r="E17" s="100"/>
      <c r="F17" s="58" t="str">
        <f>IFERROR(F16/$E$16,"")</f>
        <v/>
      </c>
      <c r="G17" s="58" t="str">
        <f t="shared" ref="G17:P17" si="2">IFERROR(G16/$E$16,"")</f>
        <v/>
      </c>
      <c r="H17" s="58" t="str">
        <f t="shared" si="2"/>
        <v/>
      </c>
      <c r="I17" s="58" t="str">
        <f t="shared" si="2"/>
        <v/>
      </c>
      <c r="J17" s="58" t="str">
        <f t="shared" si="2"/>
        <v/>
      </c>
      <c r="K17" s="58" t="str">
        <f t="shared" si="2"/>
        <v/>
      </c>
      <c r="L17" s="58" t="str">
        <f t="shared" si="2"/>
        <v/>
      </c>
      <c r="M17" s="58" t="str">
        <f t="shared" si="2"/>
        <v/>
      </c>
      <c r="N17" s="58" t="str">
        <f t="shared" si="2"/>
        <v/>
      </c>
      <c r="O17" s="58" t="str">
        <f t="shared" si="2"/>
        <v/>
      </c>
      <c r="P17" s="59" t="str">
        <f t="shared" si="2"/>
        <v/>
      </c>
      <c r="Q17" s="98"/>
    </row>
    <row r="18" spans="1:17" ht="17.25" customHeight="1" thickTop="1" thickBot="1" x14ac:dyDescent="0.45">
      <c r="A18" s="75"/>
      <c r="B18" s="216" t="s">
        <v>5</v>
      </c>
      <c r="C18" s="217"/>
      <c r="D18" s="94"/>
      <c r="E18" s="60">
        <f>SUM(E12,E14)</f>
        <v>0</v>
      </c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6"/>
      <c r="Q18" s="62">
        <f>SUM(Q12,Q14)</f>
        <v>0</v>
      </c>
    </row>
    <row r="19" spans="1:17" ht="17.25" customHeight="1" x14ac:dyDescent="0.4">
      <c r="A19" s="75"/>
      <c r="B19" s="75"/>
      <c r="C19" s="101"/>
      <c r="D19" s="101"/>
      <c r="E19" s="102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4"/>
    </row>
    <row r="20" spans="1:17" ht="17.25" customHeight="1" x14ac:dyDescent="0.4">
      <c r="A20" s="75"/>
      <c r="B20" s="75"/>
      <c r="C20" s="101"/>
      <c r="D20" s="101"/>
      <c r="E20" s="102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4"/>
    </row>
    <row r="21" spans="1:17" ht="17.25" customHeight="1" thickBot="1" x14ac:dyDescent="0.45">
      <c r="A21" s="105" t="s">
        <v>56</v>
      </c>
      <c r="B21" s="105"/>
      <c r="C21" s="75"/>
      <c r="D21" s="106"/>
      <c r="E21" s="107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4"/>
    </row>
    <row r="22" spans="1:17" ht="17.25" customHeight="1" x14ac:dyDescent="0.4">
      <c r="A22" s="75"/>
      <c r="B22" s="223" t="s">
        <v>57</v>
      </c>
      <c r="C22" s="224"/>
      <c r="D22" s="225"/>
      <c r="E22" s="108">
        <v>4</v>
      </c>
      <c r="F22" s="85">
        <v>5</v>
      </c>
      <c r="G22" s="86">
        <v>6</v>
      </c>
      <c r="H22" s="109">
        <v>7</v>
      </c>
      <c r="I22" s="86">
        <v>8</v>
      </c>
      <c r="J22" s="86">
        <v>9</v>
      </c>
      <c r="K22" s="109">
        <v>10</v>
      </c>
      <c r="L22" s="86">
        <v>11</v>
      </c>
      <c r="M22" s="86">
        <v>12</v>
      </c>
      <c r="N22" s="86">
        <v>1</v>
      </c>
      <c r="O22" s="86">
        <v>2</v>
      </c>
      <c r="P22" s="87">
        <v>3</v>
      </c>
      <c r="Q22" s="233" t="s">
        <v>49</v>
      </c>
    </row>
    <row r="23" spans="1:17" ht="17.25" customHeight="1" x14ac:dyDescent="0.4">
      <c r="A23" s="75"/>
      <c r="B23" s="226"/>
      <c r="C23" s="227"/>
      <c r="D23" s="228"/>
      <c r="E23" s="110" t="s">
        <v>50</v>
      </c>
      <c r="F23" s="235" t="s">
        <v>58</v>
      </c>
      <c r="G23" s="231"/>
      <c r="H23" s="231"/>
      <c r="I23" s="231"/>
      <c r="J23" s="231"/>
      <c r="K23" s="231"/>
      <c r="L23" s="231"/>
      <c r="M23" s="231"/>
      <c r="N23" s="231"/>
      <c r="O23" s="231"/>
      <c r="P23" s="232"/>
      <c r="Q23" s="234"/>
    </row>
    <row r="24" spans="1:17" ht="17.25" customHeight="1" x14ac:dyDescent="0.4">
      <c r="A24" s="75"/>
      <c r="B24" s="213" t="s">
        <v>51</v>
      </c>
      <c r="C24" s="214"/>
      <c r="D24" s="76" t="s">
        <v>52</v>
      </c>
      <c r="E24" s="28"/>
      <c r="F24" s="67" t="str">
        <f>IFERROR($E$24*F13,"")</f>
        <v/>
      </c>
      <c r="G24" s="63" t="str">
        <f>IFERROR($E$24*G13,"")</f>
        <v/>
      </c>
      <c r="H24" s="63" t="str">
        <f>IFERROR($E$24*H13,"")</f>
        <v/>
      </c>
      <c r="I24" s="63" t="str">
        <f t="shared" ref="I24:K24" si="3">IFERROR($E$24*I13,"")</f>
        <v/>
      </c>
      <c r="J24" s="64" t="str">
        <f t="shared" si="3"/>
        <v/>
      </c>
      <c r="K24" s="65" t="str">
        <f t="shared" si="3"/>
        <v/>
      </c>
      <c r="L24" s="63" t="str">
        <f>IFERROR($E$24*L13,"")</f>
        <v/>
      </c>
      <c r="M24" s="63" t="str">
        <f t="shared" ref="M24:P24" si="4">IFERROR($E$24*M13,"")</f>
        <v/>
      </c>
      <c r="N24" s="63" t="str">
        <f>IFERROR($E$24*N13,"")</f>
        <v/>
      </c>
      <c r="O24" s="63" t="str">
        <f t="shared" si="4"/>
        <v/>
      </c>
      <c r="P24" s="66" t="str">
        <f t="shared" si="4"/>
        <v/>
      </c>
      <c r="Q24" s="29">
        <f>ROUND(SUM(E24:P24)/12,0)</f>
        <v>0</v>
      </c>
    </row>
    <row r="25" spans="1:17" ht="17.25" customHeight="1" x14ac:dyDescent="0.4">
      <c r="A25" s="75"/>
      <c r="B25" s="215" t="s">
        <v>55</v>
      </c>
      <c r="C25" s="214"/>
      <c r="D25" s="76" t="s">
        <v>52</v>
      </c>
      <c r="E25" s="28"/>
      <c r="F25" s="67" t="str">
        <f>IFERROR($E$25*F15,"")</f>
        <v/>
      </c>
      <c r="G25" s="63" t="str">
        <f>IFERROR($E$25*G15,"")</f>
        <v/>
      </c>
      <c r="H25" s="63" t="str">
        <f t="shared" ref="H25:K25" si="5">IFERROR($E$25*H15,"")</f>
        <v/>
      </c>
      <c r="I25" s="63" t="str">
        <f t="shared" si="5"/>
        <v/>
      </c>
      <c r="J25" s="64" t="str">
        <f t="shared" si="5"/>
        <v/>
      </c>
      <c r="K25" s="65" t="str">
        <f t="shared" si="5"/>
        <v/>
      </c>
      <c r="L25" s="63" t="str">
        <f>IFERROR($E$25*L15,"")</f>
        <v/>
      </c>
      <c r="M25" s="63" t="str">
        <f>IFERROR($E$25*M15,"")</f>
        <v/>
      </c>
      <c r="N25" s="63" t="str">
        <f t="shared" ref="N25:P25" si="6">IFERROR($E$25*N15,"")</f>
        <v/>
      </c>
      <c r="O25" s="63" t="str">
        <f t="shared" si="6"/>
        <v/>
      </c>
      <c r="P25" s="66" t="str">
        <f t="shared" si="6"/>
        <v/>
      </c>
      <c r="Q25" s="29">
        <f>ROUND(SUM(E25:P25)/12,0)</f>
        <v>0</v>
      </c>
    </row>
    <row r="26" spans="1:17" ht="17.25" customHeight="1" thickBot="1" x14ac:dyDescent="0.45">
      <c r="A26" s="75"/>
      <c r="B26" s="77"/>
      <c r="C26" s="78" t="s">
        <v>59</v>
      </c>
      <c r="D26" s="79" t="s">
        <v>52</v>
      </c>
      <c r="E26" s="30"/>
      <c r="F26" s="68" t="str">
        <f>IFERROR($E$26*F17,"")</f>
        <v/>
      </c>
      <c r="G26" s="69" t="str">
        <f t="shared" ref="G26:P26" si="7">IFERROR($E$26*G17,"")</f>
        <v/>
      </c>
      <c r="H26" s="69" t="str">
        <f t="shared" si="7"/>
        <v/>
      </c>
      <c r="I26" s="69" t="str">
        <f t="shared" si="7"/>
        <v/>
      </c>
      <c r="J26" s="70" t="str">
        <f t="shared" si="7"/>
        <v/>
      </c>
      <c r="K26" s="71" t="str">
        <f t="shared" si="7"/>
        <v/>
      </c>
      <c r="L26" s="69" t="str">
        <f t="shared" si="7"/>
        <v/>
      </c>
      <c r="M26" s="69" t="str">
        <f t="shared" si="7"/>
        <v/>
      </c>
      <c r="N26" s="69" t="str">
        <f t="shared" si="7"/>
        <v/>
      </c>
      <c r="O26" s="69" t="str">
        <f t="shared" si="7"/>
        <v/>
      </c>
      <c r="P26" s="72" t="str">
        <f t="shared" si="7"/>
        <v/>
      </c>
      <c r="Q26" s="31">
        <f>ROUND(SUM(E26:P26)/12,0)</f>
        <v>0</v>
      </c>
    </row>
    <row r="27" spans="1:17" ht="17.25" customHeight="1" thickTop="1" thickBot="1" x14ac:dyDescent="0.45">
      <c r="A27" s="75"/>
      <c r="B27" s="221" t="s">
        <v>5</v>
      </c>
      <c r="C27" s="222"/>
      <c r="D27" s="80"/>
      <c r="E27" s="73">
        <f>SUM(E24,E25)</f>
        <v>0</v>
      </c>
      <c r="F27" s="32"/>
      <c r="G27" s="33"/>
      <c r="H27" s="34"/>
      <c r="I27" s="33"/>
      <c r="J27" s="34"/>
      <c r="K27" s="33"/>
      <c r="L27" s="111"/>
      <c r="M27" s="112"/>
      <c r="N27" s="112"/>
      <c r="O27" s="112"/>
      <c r="P27" s="113"/>
      <c r="Q27" s="35">
        <f>SUM(Q24,Q25)</f>
        <v>0</v>
      </c>
    </row>
    <row r="28" spans="1:17" ht="17.25" customHeight="1" x14ac:dyDescent="0.4">
      <c r="A28" s="75"/>
      <c r="B28" s="75"/>
      <c r="C28" s="114" t="s">
        <v>60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</row>
    <row r="29" spans="1:17" ht="17.25" customHeight="1" x14ac:dyDescent="0.4">
      <c r="A29" s="75"/>
      <c r="B29" s="75"/>
      <c r="C29" s="102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</row>
    <row r="30" spans="1:17" ht="17.25" customHeight="1" x14ac:dyDescent="0.4">
      <c r="A30" s="75"/>
      <c r="B30" s="75"/>
      <c r="C30" s="102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</row>
    <row r="31" spans="1:17" ht="17.25" customHeight="1" x14ac:dyDescent="0.4">
      <c r="A31" s="75"/>
      <c r="B31" s="75"/>
      <c r="C31" s="102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</row>
    <row r="32" spans="1:17" ht="17.25" customHeight="1" x14ac:dyDescent="0.4">
      <c r="A32" s="75"/>
      <c r="B32" s="75"/>
      <c r="C32" s="102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</row>
    <row r="33" spans="1:17" ht="17.25" customHeight="1" x14ac:dyDescent="0.4">
      <c r="A33" s="75"/>
      <c r="B33" s="75"/>
      <c r="C33" s="106"/>
      <c r="D33" s="106"/>
      <c r="E33" s="102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7.25" customHeight="1" thickBot="1" x14ac:dyDescent="0.45">
      <c r="A34" s="105" t="s">
        <v>61</v>
      </c>
      <c r="B34" s="105"/>
      <c r="C34" s="75"/>
      <c r="D34" s="106"/>
      <c r="E34" s="107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7.25" customHeight="1" x14ac:dyDescent="0.4">
      <c r="A35" s="75"/>
      <c r="B35" s="223" t="s">
        <v>57</v>
      </c>
      <c r="C35" s="224"/>
      <c r="D35" s="225"/>
      <c r="E35" s="115">
        <v>4</v>
      </c>
      <c r="F35" s="116">
        <v>5</v>
      </c>
      <c r="G35" s="86">
        <v>6</v>
      </c>
      <c r="H35" s="109">
        <v>7</v>
      </c>
      <c r="I35" s="86">
        <v>8</v>
      </c>
      <c r="J35" s="86">
        <v>9</v>
      </c>
      <c r="K35" s="109">
        <v>10</v>
      </c>
      <c r="L35" s="86">
        <v>11</v>
      </c>
      <c r="M35" s="86">
        <v>12</v>
      </c>
      <c r="N35" s="86">
        <v>1</v>
      </c>
      <c r="O35" s="86">
        <v>2</v>
      </c>
      <c r="P35" s="87">
        <v>3</v>
      </c>
      <c r="Q35" s="229" t="s">
        <v>49</v>
      </c>
    </row>
    <row r="36" spans="1:17" ht="17.25" customHeight="1" x14ac:dyDescent="0.4">
      <c r="A36" s="75"/>
      <c r="B36" s="226"/>
      <c r="C36" s="227"/>
      <c r="D36" s="228"/>
      <c r="E36" s="117" t="s">
        <v>50</v>
      </c>
      <c r="F36" s="231" t="s">
        <v>62</v>
      </c>
      <c r="G36" s="231"/>
      <c r="H36" s="231"/>
      <c r="I36" s="231"/>
      <c r="J36" s="231"/>
      <c r="K36" s="231"/>
      <c r="L36" s="231"/>
      <c r="M36" s="231"/>
      <c r="N36" s="231"/>
      <c r="O36" s="231"/>
      <c r="P36" s="232"/>
      <c r="Q36" s="230"/>
    </row>
    <row r="37" spans="1:17" ht="17.25" customHeight="1" x14ac:dyDescent="0.4">
      <c r="A37" s="75"/>
      <c r="B37" s="213" t="s">
        <v>51</v>
      </c>
      <c r="C37" s="214"/>
      <c r="D37" s="76" t="s">
        <v>52</v>
      </c>
      <c r="E37" s="118">
        <f>E24</f>
        <v>0</v>
      </c>
      <c r="F37" s="36"/>
      <c r="G37" s="37"/>
      <c r="H37" s="37"/>
      <c r="I37" s="37"/>
      <c r="J37" s="38"/>
      <c r="K37" s="37"/>
      <c r="L37" s="36"/>
      <c r="M37" s="37"/>
      <c r="N37" s="37"/>
      <c r="O37" s="37"/>
      <c r="P37" s="39"/>
      <c r="Q37" s="29">
        <f>ROUND(SUM(E37:P37)/12,0)</f>
        <v>0</v>
      </c>
    </row>
    <row r="38" spans="1:17" ht="17.25" customHeight="1" x14ac:dyDescent="0.4">
      <c r="A38" s="75"/>
      <c r="B38" s="215" t="s">
        <v>55</v>
      </c>
      <c r="C38" s="214"/>
      <c r="D38" s="76" t="s">
        <v>52</v>
      </c>
      <c r="E38" s="118">
        <f>E25</f>
        <v>0</v>
      </c>
      <c r="F38" s="36"/>
      <c r="G38" s="37"/>
      <c r="H38" s="37"/>
      <c r="I38" s="37"/>
      <c r="J38" s="38"/>
      <c r="K38" s="37"/>
      <c r="L38" s="36"/>
      <c r="M38" s="37"/>
      <c r="N38" s="37"/>
      <c r="O38" s="37"/>
      <c r="P38" s="39"/>
      <c r="Q38" s="29">
        <f>ROUND(SUM(E38:P38)/12,0)</f>
        <v>0</v>
      </c>
    </row>
    <row r="39" spans="1:17" ht="17.25" customHeight="1" thickBot="1" x14ac:dyDescent="0.45">
      <c r="A39" s="75"/>
      <c r="B39" s="119"/>
      <c r="C39" s="120" t="s">
        <v>59</v>
      </c>
      <c r="D39" s="79" t="s">
        <v>52</v>
      </c>
      <c r="E39" s="121">
        <f>E26</f>
        <v>0</v>
      </c>
      <c r="F39" s="40"/>
      <c r="G39" s="41"/>
      <c r="H39" s="41"/>
      <c r="I39" s="41"/>
      <c r="J39" s="42"/>
      <c r="K39" s="41"/>
      <c r="L39" s="40"/>
      <c r="M39" s="41"/>
      <c r="N39" s="41"/>
      <c r="O39" s="41"/>
      <c r="P39" s="43"/>
      <c r="Q39" s="31">
        <f>ROUND(SUM(E39:P39)/12,0)</f>
        <v>0</v>
      </c>
    </row>
    <row r="40" spans="1:17" ht="17.25" customHeight="1" thickTop="1" thickBot="1" x14ac:dyDescent="0.45">
      <c r="A40" s="75"/>
      <c r="B40" s="216" t="s">
        <v>5</v>
      </c>
      <c r="C40" s="217"/>
      <c r="D40" s="122"/>
      <c r="E40" s="74">
        <f>SUM(E37,E38)</f>
        <v>0</v>
      </c>
      <c r="F40" s="126"/>
      <c r="G40" s="95"/>
      <c r="H40" s="95"/>
      <c r="I40" s="95"/>
      <c r="J40" s="127"/>
      <c r="K40" s="95"/>
      <c r="L40" s="126"/>
      <c r="M40" s="95"/>
      <c r="N40" s="95"/>
      <c r="O40" s="95"/>
      <c r="P40" s="96"/>
      <c r="Q40" s="35">
        <f>SUM(Q37,Q38)</f>
        <v>0</v>
      </c>
    </row>
    <row r="41" spans="1:17" ht="17.25" customHeight="1" x14ac:dyDescent="0.4">
      <c r="A41" s="75"/>
      <c r="B41" s="75"/>
      <c r="C41" s="114" t="s">
        <v>60</v>
      </c>
      <c r="D41" s="123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</row>
    <row r="42" spans="1:17" ht="17.25" customHeight="1" x14ac:dyDescent="0.4">
      <c r="A42" s="75"/>
      <c r="B42" s="75"/>
      <c r="C42" s="102"/>
      <c r="D42" s="123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</row>
    <row r="43" spans="1:17" ht="17.25" customHeight="1" thickBot="1" x14ac:dyDescent="0.45">
      <c r="A43" s="75"/>
      <c r="B43" s="75"/>
      <c r="C43" s="125" t="s">
        <v>97</v>
      </c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</row>
    <row r="44" spans="1:17" ht="94.5" customHeight="1" thickBot="1" x14ac:dyDescent="0.45">
      <c r="A44" s="75"/>
      <c r="B44" s="75"/>
      <c r="C44" s="218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20"/>
    </row>
    <row r="45" spans="1:17" ht="17.25" customHeight="1" x14ac:dyDescent="0.4"/>
    <row r="46" spans="1:17" ht="17.25" customHeight="1" x14ac:dyDescent="0.4"/>
    <row r="47" spans="1:17" ht="17.25" customHeight="1" x14ac:dyDescent="0.4"/>
    <row r="48" spans="1:17" ht="17.25" customHeight="1" x14ac:dyDescent="0.4"/>
    <row r="49" ht="17.25" customHeight="1" x14ac:dyDescent="0.4"/>
    <row r="50" ht="17.25" customHeight="1" x14ac:dyDescent="0.4"/>
    <row r="51" ht="17.25" customHeight="1" x14ac:dyDescent="0.4"/>
    <row r="52" ht="17.25" customHeight="1" x14ac:dyDescent="0.4"/>
    <row r="53" ht="17.25" customHeight="1" x14ac:dyDescent="0.4"/>
    <row r="54" ht="17.25" customHeight="1" x14ac:dyDescent="0.4"/>
    <row r="55" ht="17.25" customHeight="1" x14ac:dyDescent="0.4"/>
    <row r="56" ht="17.25" customHeight="1" x14ac:dyDescent="0.4"/>
    <row r="57" ht="17.25" customHeight="1" x14ac:dyDescent="0.4"/>
    <row r="58" ht="17.25" customHeight="1" x14ac:dyDescent="0.4"/>
    <row r="59" ht="17.25" customHeight="1" x14ac:dyDescent="0.4"/>
    <row r="60" ht="17.25" customHeight="1" x14ac:dyDescent="0.4"/>
    <row r="61" ht="17.25" customHeight="1" x14ac:dyDescent="0.4"/>
    <row r="62" ht="17.25" customHeight="1" x14ac:dyDescent="0.4"/>
    <row r="63" ht="17.25" customHeight="1" x14ac:dyDescent="0.4"/>
    <row r="64" ht="17.25" customHeight="1" x14ac:dyDescent="0.4"/>
    <row r="65" ht="17.25" customHeight="1" x14ac:dyDescent="0.4"/>
    <row r="66" ht="17.25" customHeight="1" x14ac:dyDescent="0.4"/>
    <row r="67" ht="17.25" customHeight="1" x14ac:dyDescent="0.4"/>
    <row r="68" ht="17.25" customHeight="1" x14ac:dyDescent="0.4"/>
    <row r="69" ht="17.25" customHeight="1" x14ac:dyDescent="0.4"/>
    <row r="70" ht="17.25" customHeight="1" x14ac:dyDescent="0.4"/>
    <row r="71" ht="17.25" customHeight="1" x14ac:dyDescent="0.4"/>
    <row r="72" ht="17.25" customHeight="1" x14ac:dyDescent="0.4"/>
    <row r="73" ht="17.25" customHeight="1" x14ac:dyDescent="0.4"/>
    <row r="74" ht="17.25" customHeight="1" x14ac:dyDescent="0.4"/>
    <row r="75" ht="17.25" customHeight="1" x14ac:dyDescent="0.4"/>
    <row r="76" ht="17.25" customHeight="1" x14ac:dyDescent="0.4"/>
    <row r="77" ht="17.25" customHeight="1" x14ac:dyDescent="0.4"/>
    <row r="78" ht="17.25" customHeight="1" x14ac:dyDescent="0.4"/>
    <row r="79" ht="17.25" customHeight="1" x14ac:dyDescent="0.4"/>
    <row r="80" ht="17.25" customHeight="1" x14ac:dyDescent="0.4"/>
    <row r="81" ht="17.25" customHeight="1" x14ac:dyDescent="0.4"/>
    <row r="82" ht="17.25" customHeight="1" x14ac:dyDescent="0.4"/>
    <row r="83" ht="17.25" customHeight="1" x14ac:dyDescent="0.4"/>
  </sheetData>
  <sheetProtection algorithmName="SHA-512" hashValue="n66+cyq+oGjv1FuH1VDOUA0I0cK7N1i3KJ1mnvaT3N5aVUMVIaCt+cFaT5FRdivkkPVFwm1aWi8oqwBxTs1Yfw==" saltValue="TxdrHOgqXiGmelqRIuuGZQ==" spinCount="100000" sheet="1" objects="1" scenarios="1"/>
  <mergeCells count="24">
    <mergeCell ref="Q22:Q23"/>
    <mergeCell ref="F23:P23"/>
    <mergeCell ref="A1:Q1"/>
    <mergeCell ref="H3:L3"/>
    <mergeCell ref="M3:Q3"/>
    <mergeCell ref="B10:D11"/>
    <mergeCell ref="Q10:Q11"/>
    <mergeCell ref="E11:P11"/>
    <mergeCell ref="B6:Q7"/>
    <mergeCell ref="B12:C13"/>
    <mergeCell ref="B14:C15"/>
    <mergeCell ref="C16:C17"/>
    <mergeCell ref="B18:C18"/>
    <mergeCell ref="B22:D23"/>
    <mergeCell ref="B37:C37"/>
    <mergeCell ref="B38:C38"/>
    <mergeCell ref="B40:C40"/>
    <mergeCell ref="C44:Q44"/>
    <mergeCell ref="B24:C24"/>
    <mergeCell ref="B25:C25"/>
    <mergeCell ref="B27:C27"/>
    <mergeCell ref="B35:D36"/>
    <mergeCell ref="Q35:Q36"/>
    <mergeCell ref="F36:P36"/>
  </mergeCells>
  <phoneticPr fontId="1"/>
  <pageMargins left="0.61" right="0.27559055118110237" top="0.55118110236220474" bottom="0.19685039370078741" header="0.31496062992125984" footer="0.19685039370078741"/>
  <pageSetup paperSize="9" scale="74" fitToHeight="0" orientation="portrait" r:id="rId1"/>
  <ignoredErrors>
    <ignoredError sqref="M3 E37:E3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8"/>
  <sheetViews>
    <sheetView view="pageBreakPreview" zoomScale="85" zoomScaleNormal="85" zoomScaleSheetLayoutView="85" workbookViewId="0">
      <selection activeCell="H2" sqref="H2:I2"/>
    </sheetView>
  </sheetViews>
  <sheetFormatPr defaultColWidth="9" defaultRowHeight="18.75" x14ac:dyDescent="0.4"/>
  <cols>
    <col min="1" max="1" width="2.875" style="6" customWidth="1"/>
    <col min="2" max="2" width="3" style="4" customWidth="1"/>
    <col min="3" max="3" width="14.625" style="4" customWidth="1"/>
    <col min="4" max="4" width="32.625" style="4" customWidth="1"/>
    <col min="5" max="5" width="12" style="4" customWidth="1"/>
    <col min="6" max="6" width="10.25" style="4" customWidth="1"/>
    <col min="7" max="7" width="12.625" style="5" customWidth="1"/>
    <col min="8" max="8" width="9.625" style="5" customWidth="1"/>
    <col min="9" max="9" width="9.625" style="6" customWidth="1"/>
    <col min="10" max="10" width="10.625" style="6" customWidth="1"/>
    <col min="11" max="11" width="5.625" style="6" customWidth="1"/>
    <col min="12" max="16384" width="9" style="6"/>
  </cols>
  <sheetData>
    <row r="1" spans="1:11" ht="19.5" thickBot="1" x14ac:dyDescent="0.45">
      <c r="A1" s="128"/>
      <c r="B1" s="129"/>
      <c r="C1" s="129"/>
      <c r="D1" s="129"/>
      <c r="E1" s="129"/>
      <c r="F1" s="130"/>
      <c r="G1" s="130"/>
      <c r="H1" s="130"/>
      <c r="I1" s="128"/>
      <c r="J1" s="128"/>
    </row>
    <row r="2" spans="1:11" x14ac:dyDescent="0.4">
      <c r="A2" s="128"/>
      <c r="B2" s="270" t="s">
        <v>87</v>
      </c>
      <c r="C2" s="271"/>
      <c r="D2" s="129"/>
      <c r="E2" s="276" t="s">
        <v>82</v>
      </c>
      <c r="F2" s="277"/>
      <c r="G2" s="131" t="s">
        <v>69</v>
      </c>
      <c r="H2" s="278"/>
      <c r="I2" s="279"/>
      <c r="J2" s="132" t="s">
        <v>70</v>
      </c>
    </row>
    <row r="3" spans="1:11" x14ac:dyDescent="0.4">
      <c r="A3" s="128"/>
      <c r="B3" s="272"/>
      <c r="C3" s="273"/>
      <c r="D3" s="129"/>
      <c r="E3" s="262" t="s">
        <v>83</v>
      </c>
      <c r="F3" s="263"/>
      <c r="G3" s="280" t="s">
        <v>87</v>
      </c>
      <c r="H3" s="280"/>
      <c r="I3" s="280"/>
      <c r="J3" s="281"/>
    </row>
    <row r="4" spans="1:11" ht="19.5" thickBot="1" x14ac:dyDescent="0.45">
      <c r="A4" s="128"/>
      <c r="B4" s="274"/>
      <c r="C4" s="275"/>
      <c r="D4" s="129"/>
      <c r="E4" s="262" t="s">
        <v>84</v>
      </c>
      <c r="F4" s="263"/>
      <c r="G4" s="282"/>
      <c r="H4" s="282"/>
      <c r="I4" s="282"/>
      <c r="J4" s="283"/>
    </row>
    <row r="5" spans="1:11" ht="33" customHeight="1" x14ac:dyDescent="0.4">
      <c r="A5" s="128"/>
      <c r="B5" s="129"/>
      <c r="C5" s="129"/>
      <c r="D5" s="129"/>
      <c r="E5" s="262" t="s">
        <v>85</v>
      </c>
      <c r="F5" s="263"/>
      <c r="G5" s="264"/>
      <c r="H5" s="264"/>
      <c r="I5" s="264"/>
      <c r="J5" s="265"/>
    </row>
    <row r="6" spans="1:11" ht="19.5" thickBot="1" x14ac:dyDescent="0.45">
      <c r="A6" s="128"/>
      <c r="B6" s="129"/>
      <c r="C6" s="129"/>
      <c r="D6" s="129"/>
      <c r="E6" s="266" t="s">
        <v>86</v>
      </c>
      <c r="F6" s="267"/>
      <c r="G6" s="268"/>
      <c r="H6" s="268"/>
      <c r="I6" s="268"/>
      <c r="J6" s="269"/>
    </row>
    <row r="7" spans="1:11" x14ac:dyDescent="0.4">
      <c r="A7" s="128"/>
      <c r="B7" s="129"/>
      <c r="C7" s="129"/>
      <c r="D7" s="129"/>
      <c r="E7" s="129"/>
      <c r="F7" s="130"/>
      <c r="G7" s="130"/>
      <c r="H7" s="130"/>
      <c r="I7" s="128"/>
      <c r="J7" s="128"/>
    </row>
    <row r="8" spans="1:11" s="3" customFormat="1" ht="23.25" customHeight="1" x14ac:dyDescent="0.4">
      <c r="A8" s="261" t="s">
        <v>43</v>
      </c>
      <c r="B8" s="261"/>
      <c r="C8" s="261"/>
      <c r="D8" s="261"/>
      <c r="E8" s="261"/>
      <c r="F8" s="261"/>
      <c r="G8" s="261"/>
      <c r="H8" s="261"/>
      <c r="I8" s="261"/>
      <c r="J8" s="261"/>
      <c r="K8" s="46"/>
    </row>
    <row r="9" spans="1:11" ht="19.5" customHeight="1" x14ac:dyDescent="0.4">
      <c r="A9" s="129"/>
      <c r="B9" s="129"/>
      <c r="C9" s="133"/>
      <c r="D9" s="133"/>
      <c r="E9" s="134"/>
      <c r="F9" s="134"/>
      <c r="G9" s="134"/>
      <c r="H9" s="130"/>
      <c r="I9" s="128"/>
      <c r="J9" s="128"/>
    </row>
    <row r="10" spans="1:11" ht="19.5" customHeight="1" thickBot="1" x14ac:dyDescent="0.45">
      <c r="A10" s="135" t="s">
        <v>20</v>
      </c>
      <c r="B10" s="129"/>
      <c r="C10" s="133"/>
      <c r="D10" s="133"/>
      <c r="E10" s="134"/>
      <c r="F10" s="134"/>
      <c r="G10" s="134"/>
      <c r="H10" s="130"/>
      <c r="I10" s="128"/>
      <c r="J10" s="128"/>
    </row>
    <row r="11" spans="1:11" ht="19.5" customHeight="1" x14ac:dyDescent="0.4">
      <c r="A11" s="136"/>
      <c r="B11" s="300"/>
      <c r="C11" s="301"/>
      <c r="D11" s="301"/>
      <c r="E11" s="301"/>
      <c r="F11" s="139" t="s">
        <v>24</v>
      </c>
      <c r="G11" s="134"/>
      <c r="H11" s="134"/>
      <c r="I11" s="128"/>
      <c r="J11" s="128"/>
    </row>
    <row r="12" spans="1:11" ht="19.5" customHeight="1" x14ac:dyDescent="0.4">
      <c r="A12" s="135"/>
      <c r="B12" s="298" t="s">
        <v>21</v>
      </c>
      <c r="C12" s="299"/>
      <c r="D12" s="299"/>
      <c r="E12" s="299"/>
      <c r="F12" s="13"/>
      <c r="G12" s="134"/>
      <c r="H12" s="134"/>
      <c r="I12" s="128"/>
      <c r="J12" s="128"/>
    </row>
    <row r="13" spans="1:11" ht="19.5" customHeight="1" x14ac:dyDescent="0.4">
      <c r="A13" s="135"/>
      <c r="B13" s="296" t="s">
        <v>0</v>
      </c>
      <c r="C13" s="297"/>
      <c r="D13" s="297"/>
      <c r="E13" s="297"/>
      <c r="F13" s="15">
        <f>F14+F15</f>
        <v>0</v>
      </c>
      <c r="G13" s="134"/>
      <c r="H13" s="134"/>
      <c r="I13" s="128"/>
      <c r="J13" s="128"/>
    </row>
    <row r="14" spans="1:11" ht="19.5" customHeight="1" x14ac:dyDescent="0.4">
      <c r="A14" s="135"/>
      <c r="B14" s="137"/>
      <c r="C14" s="302" t="s">
        <v>22</v>
      </c>
      <c r="D14" s="303"/>
      <c r="E14" s="303"/>
      <c r="F14" s="9"/>
      <c r="G14" s="134"/>
      <c r="H14" s="134"/>
      <c r="I14" s="128"/>
      <c r="J14" s="128"/>
    </row>
    <row r="15" spans="1:11" ht="19.5" customHeight="1" x14ac:dyDescent="0.4">
      <c r="A15" s="135"/>
      <c r="B15" s="137"/>
      <c r="C15" s="302" t="s">
        <v>28</v>
      </c>
      <c r="D15" s="303"/>
      <c r="E15" s="303"/>
      <c r="F15" s="9"/>
      <c r="G15" s="134"/>
      <c r="H15" s="134"/>
      <c r="I15" s="128"/>
      <c r="J15" s="128"/>
    </row>
    <row r="16" spans="1:11" ht="19.5" customHeight="1" thickBot="1" x14ac:dyDescent="0.45">
      <c r="A16" s="135"/>
      <c r="B16" s="138"/>
      <c r="C16" s="305" t="s">
        <v>23</v>
      </c>
      <c r="D16" s="306"/>
      <c r="E16" s="306"/>
      <c r="F16" s="10"/>
      <c r="G16" s="134"/>
      <c r="H16" s="134"/>
      <c r="I16" s="128"/>
      <c r="J16" s="128"/>
    </row>
    <row r="17" spans="1:10" ht="22.5" customHeight="1" x14ac:dyDescent="0.4">
      <c r="A17" s="135"/>
      <c r="B17" s="140" t="s">
        <v>29</v>
      </c>
      <c r="C17" s="309" t="s">
        <v>88</v>
      </c>
      <c r="D17" s="309"/>
      <c r="E17" s="309"/>
      <c r="F17" s="309"/>
      <c r="G17" s="309"/>
      <c r="H17" s="134"/>
      <c r="I17" s="128"/>
      <c r="J17" s="128"/>
    </row>
    <row r="18" spans="1:10" ht="22.5" customHeight="1" x14ac:dyDescent="0.4">
      <c r="A18" s="129"/>
      <c r="B18" s="141"/>
      <c r="C18" s="309"/>
      <c r="D18" s="309"/>
      <c r="E18" s="309"/>
      <c r="F18" s="309"/>
      <c r="G18" s="309"/>
      <c r="H18" s="130"/>
      <c r="I18" s="128"/>
      <c r="J18" s="128"/>
    </row>
    <row r="19" spans="1:10" ht="24" customHeight="1" x14ac:dyDescent="0.4">
      <c r="A19" s="142"/>
      <c r="B19" s="143"/>
      <c r="C19" s="144"/>
      <c r="D19" s="144"/>
      <c r="E19" s="144"/>
      <c r="F19" s="145"/>
      <c r="G19" s="146"/>
      <c r="H19" s="145"/>
      <c r="I19" s="128"/>
      <c r="J19" s="128"/>
    </row>
    <row r="20" spans="1:10" ht="19.5" customHeight="1" thickBot="1" x14ac:dyDescent="0.45">
      <c r="A20" s="135" t="s">
        <v>41</v>
      </c>
      <c r="B20" s="129"/>
      <c r="C20" s="129"/>
      <c r="D20" s="129"/>
      <c r="E20" s="129"/>
      <c r="F20" s="130"/>
      <c r="G20" s="130"/>
      <c r="H20" s="130"/>
      <c r="I20" s="128"/>
      <c r="J20" s="128"/>
    </row>
    <row r="21" spans="1:10" ht="33.75" customHeight="1" x14ac:dyDescent="0.4">
      <c r="A21" s="128"/>
      <c r="B21" s="147"/>
      <c r="C21" s="310"/>
      <c r="D21" s="311"/>
      <c r="E21" s="148" t="s">
        <v>14</v>
      </c>
      <c r="F21" s="149" t="s">
        <v>13</v>
      </c>
      <c r="G21" s="16" t="s">
        <v>16</v>
      </c>
      <c r="H21" s="128"/>
      <c r="I21" s="128"/>
      <c r="J21" s="128"/>
    </row>
    <row r="22" spans="1:10" ht="24" customHeight="1" x14ac:dyDescent="0.4">
      <c r="A22" s="142"/>
      <c r="B22" s="150" t="s">
        <v>6</v>
      </c>
      <c r="C22" s="299" t="s">
        <v>7</v>
      </c>
      <c r="D22" s="304"/>
      <c r="E22" s="151"/>
      <c r="F22" s="152"/>
      <c r="G22" s="47">
        <f>G26*1.1</f>
        <v>0</v>
      </c>
      <c r="H22" s="128"/>
      <c r="I22" s="128"/>
      <c r="J22" s="128"/>
    </row>
    <row r="23" spans="1:10" ht="24" customHeight="1" x14ac:dyDescent="0.4">
      <c r="A23" s="142"/>
      <c r="B23" s="153"/>
      <c r="C23" s="312" t="s">
        <v>27</v>
      </c>
      <c r="D23" s="308"/>
      <c r="E23" s="154"/>
      <c r="F23" s="155"/>
      <c r="G23" s="17">
        <f>ROUNDDOWN($F$14*1/30,1)</f>
        <v>0</v>
      </c>
      <c r="H23" s="128"/>
      <c r="I23" s="128"/>
      <c r="J23" s="128"/>
    </row>
    <row r="24" spans="1:10" ht="24" customHeight="1" x14ac:dyDescent="0.4">
      <c r="A24" s="142"/>
      <c r="B24" s="153"/>
      <c r="C24" s="315" t="s">
        <v>26</v>
      </c>
      <c r="D24" s="316"/>
      <c r="E24" s="14" t="s">
        <v>4</v>
      </c>
      <c r="F24" s="174"/>
      <c r="G24" s="313">
        <f>IF($E$24="あり",IF($E$25="あり",ROUNDDOWN(($F$15-$F$16)*1/15,1)+ROUNDDOWN($F$16*1/6,1),ROUNDDOWN($F$15*1/15,1)),IF($E$25="あり",ROUNDDOWN(($F$15-$F$16)*1/20,1)+ROUNDDOWN($F$16*1/6,1),ROUNDDOWN($F$15*1/20,1)))</f>
        <v>0</v>
      </c>
      <c r="H24" s="128"/>
      <c r="I24" s="128"/>
      <c r="J24" s="128"/>
    </row>
    <row r="25" spans="1:10" ht="24" customHeight="1" thickBot="1" x14ac:dyDescent="0.45">
      <c r="A25" s="142"/>
      <c r="B25" s="156"/>
      <c r="C25" s="284" t="s">
        <v>25</v>
      </c>
      <c r="D25" s="285"/>
      <c r="E25" s="23" t="s">
        <v>4</v>
      </c>
      <c r="F25" s="175"/>
      <c r="G25" s="314"/>
      <c r="H25" s="128"/>
      <c r="I25" s="128"/>
      <c r="J25" s="128"/>
    </row>
    <row r="26" spans="1:10" ht="24" customHeight="1" thickTop="1" x14ac:dyDescent="0.4">
      <c r="A26" s="142"/>
      <c r="B26" s="157"/>
      <c r="C26" s="289" t="s">
        <v>45</v>
      </c>
      <c r="D26" s="290"/>
      <c r="E26" s="173"/>
      <c r="F26" s="176"/>
      <c r="G26" s="20">
        <f>ROUND(SUM($G$23:$G$25),0)</f>
        <v>0</v>
      </c>
      <c r="H26" s="128"/>
      <c r="I26" s="128"/>
      <c r="J26" s="128"/>
    </row>
    <row r="27" spans="1:10" ht="24" customHeight="1" thickBot="1" x14ac:dyDescent="0.45">
      <c r="A27" s="142"/>
      <c r="B27" s="158" t="s">
        <v>8</v>
      </c>
      <c r="C27" s="286" t="s">
        <v>33</v>
      </c>
      <c r="D27" s="287"/>
      <c r="E27" s="2" t="s">
        <v>4</v>
      </c>
      <c r="F27" s="177"/>
      <c r="G27" s="48">
        <f>IF(E27="あり",0.7,0)</f>
        <v>0</v>
      </c>
      <c r="H27" s="128"/>
      <c r="I27" s="128"/>
      <c r="J27" s="128"/>
    </row>
    <row r="28" spans="1:10" ht="33" customHeight="1" thickBot="1" x14ac:dyDescent="0.45">
      <c r="A28" s="142"/>
      <c r="B28" s="158" t="s">
        <v>9</v>
      </c>
      <c r="C28" s="288" t="s">
        <v>90</v>
      </c>
      <c r="D28" s="287"/>
      <c r="E28" s="11" t="s">
        <v>4</v>
      </c>
      <c r="F28" s="1"/>
      <c r="G28" s="48">
        <f>IF(E28="あり",F28*1.1,0)</f>
        <v>0</v>
      </c>
      <c r="H28" s="128"/>
      <c r="I28" s="128"/>
      <c r="J28" s="128"/>
    </row>
    <row r="29" spans="1:10" ht="24" customHeight="1" thickBot="1" x14ac:dyDescent="0.45">
      <c r="A29" s="142"/>
      <c r="B29" s="150" t="s">
        <v>10</v>
      </c>
      <c r="C29" s="286" t="s">
        <v>1</v>
      </c>
      <c r="D29" s="287"/>
      <c r="E29" s="19" t="s">
        <v>4</v>
      </c>
      <c r="F29" s="178"/>
      <c r="G29" s="49">
        <f>IF(E29="あり",IF(F12&gt;=151,1.3,0.7),0)</f>
        <v>0</v>
      </c>
      <c r="H29" s="128"/>
      <c r="I29" s="128"/>
      <c r="J29" s="128"/>
    </row>
    <row r="30" spans="1:10" ht="24" customHeight="1" thickBot="1" x14ac:dyDescent="0.45">
      <c r="A30" s="142"/>
      <c r="B30" s="150" t="s">
        <v>11</v>
      </c>
      <c r="C30" s="307" t="s">
        <v>91</v>
      </c>
      <c r="D30" s="308"/>
      <c r="E30" s="18" t="s">
        <v>4</v>
      </c>
      <c r="F30" s="54" t="s">
        <v>36</v>
      </c>
      <c r="G30" s="48">
        <f>IF(E30="あり",IF(F30="自園調理",IF(F12&gt;=151,2.7,1.8),IF(F30="外部搬入",IF(F12&gt;=151,0.5,0.3),0)),0)</f>
        <v>0</v>
      </c>
      <c r="H30" s="128"/>
      <c r="I30" s="128"/>
      <c r="J30" s="128"/>
    </row>
    <row r="31" spans="1:10" ht="24" customHeight="1" thickBot="1" x14ac:dyDescent="0.45">
      <c r="A31" s="142"/>
      <c r="B31" s="158" t="s">
        <v>12</v>
      </c>
      <c r="C31" s="286" t="s">
        <v>2</v>
      </c>
      <c r="D31" s="287"/>
      <c r="E31" s="2" t="s">
        <v>4</v>
      </c>
      <c r="F31" s="178"/>
      <c r="G31" s="48">
        <f>IF(E31="あり",0.8,0)</f>
        <v>0</v>
      </c>
      <c r="H31" s="128"/>
      <c r="I31" s="128"/>
      <c r="J31" s="128"/>
    </row>
    <row r="32" spans="1:10" ht="24" customHeight="1" thickBot="1" x14ac:dyDescent="0.45">
      <c r="A32" s="142"/>
      <c r="B32" s="158" t="s">
        <v>39</v>
      </c>
      <c r="C32" s="299" t="s">
        <v>92</v>
      </c>
      <c r="D32" s="304"/>
      <c r="E32" s="21" t="s">
        <v>4</v>
      </c>
      <c r="F32" s="54" t="s">
        <v>42</v>
      </c>
      <c r="G32" s="48">
        <f>IF(E32="あり",IF(F32="A",0.3,IF(F32="B",0.2,0)),0)</f>
        <v>0</v>
      </c>
      <c r="H32" s="128"/>
      <c r="I32" s="128"/>
      <c r="J32" s="128"/>
    </row>
    <row r="33" spans="1:10" ht="24" customHeight="1" x14ac:dyDescent="0.4">
      <c r="A33" s="142"/>
      <c r="B33" s="158" t="s">
        <v>34</v>
      </c>
      <c r="C33" s="286" t="s">
        <v>17</v>
      </c>
      <c r="D33" s="287"/>
      <c r="E33" s="2" t="s">
        <v>4</v>
      </c>
      <c r="F33" s="179"/>
      <c r="G33" s="48">
        <f>IF(E33="あり",0.7,0)</f>
        <v>0</v>
      </c>
      <c r="H33" s="128"/>
      <c r="I33" s="128"/>
      <c r="J33" s="128"/>
    </row>
    <row r="34" spans="1:10" ht="24" customHeight="1" x14ac:dyDescent="0.4">
      <c r="A34" s="142"/>
      <c r="B34" s="158" t="s">
        <v>31</v>
      </c>
      <c r="C34" s="286" t="s">
        <v>3</v>
      </c>
      <c r="D34" s="287"/>
      <c r="E34" s="2" t="s">
        <v>4</v>
      </c>
      <c r="F34" s="180"/>
      <c r="G34" s="48">
        <f>IF(E34="あり",0.6,0)</f>
        <v>0</v>
      </c>
      <c r="H34" s="128"/>
      <c r="I34" s="128"/>
      <c r="J34" s="128"/>
    </row>
    <row r="35" spans="1:10" ht="24" customHeight="1" x14ac:dyDescent="0.4">
      <c r="A35" s="142"/>
      <c r="B35" s="159" t="s">
        <v>38</v>
      </c>
      <c r="C35" s="286" t="s">
        <v>18</v>
      </c>
      <c r="D35" s="287"/>
      <c r="E35" s="2" t="s">
        <v>4</v>
      </c>
      <c r="F35" s="180"/>
      <c r="G35" s="48">
        <f>IF(E35="あり",0.6,0)</f>
        <v>0</v>
      </c>
      <c r="H35" s="128"/>
      <c r="I35" s="128"/>
      <c r="J35" s="128"/>
    </row>
    <row r="36" spans="1:10" ht="24" customHeight="1" thickBot="1" x14ac:dyDescent="0.45">
      <c r="A36" s="142"/>
      <c r="B36" s="159" t="s">
        <v>32</v>
      </c>
      <c r="C36" s="286" t="s">
        <v>89</v>
      </c>
      <c r="D36" s="287"/>
      <c r="E36" s="2" t="s">
        <v>4</v>
      </c>
      <c r="F36" s="181"/>
      <c r="G36" s="48">
        <f>IF(E36="あり",0.5,0)</f>
        <v>0</v>
      </c>
      <c r="H36" s="128"/>
      <c r="I36" s="128"/>
      <c r="J36" s="128"/>
    </row>
    <row r="37" spans="1:10" ht="33" customHeight="1" thickBot="1" x14ac:dyDescent="0.45">
      <c r="A37" s="142"/>
      <c r="B37" s="160" t="s">
        <v>44</v>
      </c>
      <c r="C37" s="294" t="s">
        <v>101</v>
      </c>
      <c r="D37" s="295"/>
      <c r="E37" s="22" t="s">
        <v>93</v>
      </c>
      <c r="F37" s="12"/>
      <c r="G37" s="50">
        <f>IF(E37="満たさない",-F37*1.1,0)</f>
        <v>0</v>
      </c>
      <c r="H37" s="128"/>
      <c r="I37" s="128"/>
      <c r="J37" s="128"/>
    </row>
    <row r="38" spans="1:10" ht="24" customHeight="1" thickBot="1" x14ac:dyDescent="0.45">
      <c r="A38" s="142"/>
      <c r="B38" s="291" t="s">
        <v>35</v>
      </c>
      <c r="C38" s="292"/>
      <c r="D38" s="293"/>
      <c r="E38" s="169"/>
      <c r="F38" s="169"/>
      <c r="G38" s="51">
        <f>IF(F12&lt;=35,2.4,IF(F12&lt;=300,3.5,2.4))</f>
        <v>2.4</v>
      </c>
      <c r="H38" s="128"/>
      <c r="I38" s="128"/>
      <c r="J38" s="128"/>
    </row>
    <row r="39" spans="1:10" ht="24" customHeight="1" thickTop="1" thickBot="1" x14ac:dyDescent="0.45">
      <c r="A39" s="142"/>
      <c r="B39" s="161" t="s">
        <v>5</v>
      </c>
      <c r="C39" s="162"/>
      <c r="D39" s="162"/>
      <c r="E39" s="162"/>
      <c r="F39" s="170"/>
      <c r="G39" s="52">
        <f>SUM(G22,G27:G38)</f>
        <v>2.4</v>
      </c>
      <c r="H39" s="128"/>
      <c r="I39" s="128"/>
      <c r="J39" s="128"/>
    </row>
    <row r="40" spans="1:10" ht="24" customHeight="1" thickBot="1" x14ac:dyDescent="0.45">
      <c r="A40" s="142"/>
      <c r="B40" s="163" t="s">
        <v>40</v>
      </c>
      <c r="C40" s="164"/>
      <c r="D40" s="164"/>
      <c r="E40" s="164"/>
      <c r="F40" s="171"/>
      <c r="G40" s="53">
        <f>ROUND(G39,0)</f>
        <v>2</v>
      </c>
      <c r="H40" s="128"/>
      <c r="I40" s="128"/>
      <c r="J40" s="128"/>
    </row>
    <row r="41" spans="1:10" ht="24" customHeight="1" x14ac:dyDescent="0.4">
      <c r="A41" s="142"/>
      <c r="B41" s="165"/>
      <c r="C41" s="165"/>
      <c r="D41" s="165"/>
      <c r="E41" s="165"/>
      <c r="F41" s="165"/>
      <c r="G41" s="145"/>
      <c r="H41" s="128"/>
      <c r="I41" s="128"/>
      <c r="J41" s="128"/>
    </row>
    <row r="42" spans="1:10" ht="27" customHeight="1" thickBot="1" x14ac:dyDescent="0.45">
      <c r="A42" s="136" t="s">
        <v>19</v>
      </c>
      <c r="B42" s="144"/>
      <c r="C42" s="144"/>
      <c r="D42" s="144"/>
      <c r="E42" s="144"/>
      <c r="F42" s="145"/>
      <c r="G42" s="145"/>
      <c r="H42" s="145"/>
      <c r="I42" s="128"/>
      <c r="J42" s="128"/>
    </row>
    <row r="43" spans="1:10" ht="21" customHeight="1" thickBot="1" x14ac:dyDescent="0.45">
      <c r="A43" s="128"/>
      <c r="B43" s="166"/>
      <c r="C43" s="167">
        <v>11560</v>
      </c>
      <c r="D43" s="168" t="s">
        <v>37</v>
      </c>
      <c r="E43" s="168"/>
      <c r="F43" s="172"/>
      <c r="G43" s="55">
        <f>C43*G40</f>
        <v>23120</v>
      </c>
      <c r="H43" s="128"/>
      <c r="I43" s="128"/>
      <c r="J43" s="128"/>
    </row>
    <row r="44" spans="1:10" ht="33.75" customHeight="1" x14ac:dyDescent="0.4">
      <c r="B44" s="7"/>
      <c r="C44" s="7"/>
      <c r="D44" s="7"/>
      <c r="E44" s="7"/>
      <c r="F44" s="7"/>
      <c r="G44" s="8"/>
      <c r="H44" s="8"/>
    </row>
    <row r="45" spans="1:10" ht="33.75" customHeight="1" x14ac:dyDescent="0.4">
      <c r="B45" s="7"/>
      <c r="C45" s="7"/>
      <c r="D45" s="7"/>
      <c r="E45" s="7"/>
      <c r="F45" s="7"/>
      <c r="G45" s="8"/>
      <c r="H45" s="8"/>
    </row>
    <row r="46" spans="1:10" ht="33.75" customHeight="1" x14ac:dyDescent="0.4">
      <c r="B46" s="7"/>
      <c r="C46" s="7"/>
      <c r="D46" s="7"/>
      <c r="E46" s="7"/>
      <c r="F46" s="7"/>
      <c r="G46" s="8"/>
      <c r="H46" s="8"/>
    </row>
    <row r="47" spans="1:10" ht="33.75" customHeight="1" x14ac:dyDescent="0.4"/>
    <row r="48" spans="1:10" ht="33.75" customHeight="1" x14ac:dyDescent="0.4"/>
    <row r="49" ht="33.75" customHeight="1" x14ac:dyDescent="0.4"/>
    <row r="50" ht="33.75" customHeight="1" x14ac:dyDescent="0.4"/>
    <row r="51" ht="33.75" customHeight="1" x14ac:dyDescent="0.4"/>
    <row r="52" ht="33.75" customHeight="1" x14ac:dyDescent="0.4"/>
    <row r="53" ht="33.75" customHeight="1" x14ac:dyDescent="0.4"/>
    <row r="54" ht="33.75" customHeight="1" x14ac:dyDescent="0.4"/>
    <row r="55" ht="33.75" customHeight="1" x14ac:dyDescent="0.4"/>
    <row r="56" ht="33.75" customHeight="1" x14ac:dyDescent="0.4"/>
    <row r="57" ht="33.75" customHeight="1" x14ac:dyDescent="0.4"/>
    <row r="58" ht="20.25" customHeight="1" x14ac:dyDescent="0.4"/>
    <row r="59" ht="20.25" customHeight="1" x14ac:dyDescent="0.4"/>
    <row r="60" ht="20.25" customHeight="1" x14ac:dyDescent="0.4"/>
    <row r="61" ht="20.25" customHeight="1" x14ac:dyDescent="0.4"/>
    <row r="62" ht="20.25" customHeight="1" x14ac:dyDescent="0.4"/>
    <row r="63" ht="20.25" customHeight="1" x14ac:dyDescent="0.4"/>
    <row r="64" ht="20.25" customHeight="1" x14ac:dyDescent="0.4"/>
    <row r="65" ht="20.25" customHeight="1" x14ac:dyDescent="0.4"/>
    <row r="66" ht="20.25" customHeight="1" x14ac:dyDescent="0.4"/>
    <row r="67" ht="20.25" customHeight="1" x14ac:dyDescent="0.4"/>
    <row r="68" ht="20.25" customHeight="1" x14ac:dyDescent="0.4"/>
    <row r="69" ht="20.25" customHeight="1" x14ac:dyDescent="0.4"/>
    <row r="70" ht="20.25" customHeight="1" x14ac:dyDescent="0.4"/>
    <row r="71" ht="20.25" customHeight="1" x14ac:dyDescent="0.4"/>
    <row r="72" ht="20.25" customHeight="1" x14ac:dyDescent="0.4"/>
    <row r="73" ht="20.25" customHeight="1" x14ac:dyDescent="0.4"/>
    <row r="74" ht="20.25" customHeight="1" x14ac:dyDescent="0.4"/>
    <row r="75" ht="20.25" customHeight="1" x14ac:dyDescent="0.4"/>
    <row r="76" ht="20.25" customHeight="1" x14ac:dyDescent="0.4"/>
    <row r="77" ht="20.25" customHeight="1" x14ac:dyDescent="0.4"/>
    <row r="78" ht="20.25" customHeight="1" x14ac:dyDescent="0.4"/>
    <row r="79" ht="20.25" customHeight="1" x14ac:dyDescent="0.4"/>
    <row r="80" ht="20.25" customHeight="1" x14ac:dyDescent="0.4"/>
    <row r="81" ht="20.25" customHeight="1" x14ac:dyDescent="0.4"/>
    <row r="82" ht="20.25" customHeight="1" x14ac:dyDescent="0.4"/>
    <row r="83" ht="20.25" customHeight="1" x14ac:dyDescent="0.4"/>
    <row r="84" ht="20.25" customHeight="1" x14ac:dyDescent="0.4"/>
    <row r="85" ht="20.25" customHeight="1" x14ac:dyDescent="0.4"/>
    <row r="86" ht="20.25" customHeight="1" x14ac:dyDescent="0.4"/>
    <row r="87" ht="20.25" customHeight="1" x14ac:dyDescent="0.4"/>
    <row r="88" ht="20.25" customHeight="1" x14ac:dyDescent="0.4"/>
    <row r="89" ht="20.25" customHeight="1" x14ac:dyDescent="0.4"/>
    <row r="90" ht="20.25" customHeight="1" x14ac:dyDescent="0.4"/>
    <row r="91" ht="20.25" customHeight="1" x14ac:dyDescent="0.4"/>
    <row r="92" ht="20.25" customHeight="1" x14ac:dyDescent="0.4"/>
    <row r="93" ht="20.25" customHeight="1" x14ac:dyDescent="0.4"/>
    <row r="94" ht="20.25" customHeight="1" x14ac:dyDescent="0.4"/>
    <row r="95" ht="20.25" customHeight="1" x14ac:dyDescent="0.4"/>
    <row r="96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0.25" customHeight="1" x14ac:dyDescent="0.4"/>
    <row r="112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</sheetData>
  <sheetProtection algorithmName="SHA-512" hashValue="9eRaGycUKREy5P0ezFGW5NeHJ6+aiHJm6BrKBlLHs1QLqvg0enQ7E6nYl4WSXJJ1Wo3Aatcqp2Wb5CmvhlRTyg==" saltValue="Ssbr/qSgUs/GAVommivCjA==" spinCount="100000" sheet="1" objects="1" scenarios="1"/>
  <mergeCells count="38">
    <mergeCell ref="B13:E13"/>
    <mergeCell ref="B12:E12"/>
    <mergeCell ref="B11:E11"/>
    <mergeCell ref="C14:E14"/>
    <mergeCell ref="C32:D32"/>
    <mergeCell ref="C15:E15"/>
    <mergeCell ref="C16:E16"/>
    <mergeCell ref="C29:D29"/>
    <mergeCell ref="C30:D30"/>
    <mergeCell ref="C31:D31"/>
    <mergeCell ref="C17:G18"/>
    <mergeCell ref="C21:D21"/>
    <mergeCell ref="C22:D22"/>
    <mergeCell ref="C23:D23"/>
    <mergeCell ref="G24:G25"/>
    <mergeCell ref="C24:D24"/>
    <mergeCell ref="C25:D25"/>
    <mergeCell ref="C27:D27"/>
    <mergeCell ref="C28:D28"/>
    <mergeCell ref="C26:D26"/>
    <mergeCell ref="B38:D38"/>
    <mergeCell ref="C33:D33"/>
    <mergeCell ref="C34:D34"/>
    <mergeCell ref="C35:D35"/>
    <mergeCell ref="C36:D36"/>
    <mergeCell ref="C37:D37"/>
    <mergeCell ref="B2:C4"/>
    <mergeCell ref="E2:F2"/>
    <mergeCell ref="H2:I2"/>
    <mergeCell ref="E3:F3"/>
    <mergeCell ref="G3:J3"/>
    <mergeCell ref="E4:F4"/>
    <mergeCell ref="G4:J4"/>
    <mergeCell ref="A8:J8"/>
    <mergeCell ref="E5:F5"/>
    <mergeCell ref="G5:J5"/>
    <mergeCell ref="E6:F6"/>
    <mergeCell ref="G6:J6"/>
  </mergeCells>
  <phoneticPr fontId="1"/>
  <dataValidations count="5">
    <dataValidation type="list" allowBlank="1" showInputMessage="1" showErrorMessage="1" sqref="E37">
      <formula1>"満たす,満たさない"</formula1>
    </dataValidation>
    <dataValidation type="list" allowBlank="1" showInputMessage="1" showErrorMessage="1" sqref="F30">
      <formula1>"自園調理,外部搬入"</formula1>
    </dataValidation>
    <dataValidation type="list" allowBlank="1" showInputMessage="1" showErrorMessage="1" sqref="F32">
      <formula1>"A,B"</formula1>
    </dataValidation>
    <dataValidation type="list" allowBlank="1" showInputMessage="1" showErrorMessage="1" sqref="H2:I2">
      <formula1>"鶴見,神奈川,西,中,南,港南,保土ケ谷,旭,磯子,金沢,港北,緑,青葉,都筑,泉,栄,戸塚,瀬谷"</formula1>
    </dataValidation>
    <dataValidation type="list" allowBlank="1" showInputMessage="1" showErrorMessage="1" sqref="E27:E36 E24:E25">
      <formula1>"あり,なし"</formula1>
    </dataValidation>
  </dataValidations>
  <pageMargins left="0.92" right="0.56000000000000005" top="0.75" bottom="0.75" header="0.3" footer="0.3"/>
  <pageSetup paperSize="9" scale="67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showGridLines="0" showZeros="0" view="pageBreakPreview" zoomScale="85" zoomScaleNormal="100" zoomScaleSheetLayoutView="85" workbookViewId="0">
      <selection activeCell="AA17" sqref="AA17:AG18"/>
    </sheetView>
  </sheetViews>
  <sheetFormatPr defaultColWidth="9" defaultRowHeight="18" customHeight="1" x14ac:dyDescent="0.4"/>
  <cols>
    <col min="1" max="1" width="1.25" style="44" customWidth="1"/>
    <col min="2" max="33" width="3" style="44" customWidth="1"/>
    <col min="34" max="34" width="1.25" style="44" customWidth="1"/>
    <col min="35" max="36" width="3.125" style="44" customWidth="1"/>
    <col min="37" max="37" width="3.375" style="44" hidden="1" customWidth="1"/>
    <col min="38" max="38" width="7.5" style="44" hidden="1" customWidth="1"/>
    <col min="39" max="52" width="3.375" style="44" customWidth="1"/>
    <col min="53" max="16384" width="9" style="44"/>
  </cols>
  <sheetData>
    <row r="1" spans="1:38" ht="12.75" customHeight="1" x14ac:dyDescent="0.4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3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K1" s="44" t="s">
        <v>63</v>
      </c>
      <c r="AL1" s="44" t="s">
        <v>64</v>
      </c>
    </row>
    <row r="2" spans="1:38" ht="18" customHeight="1" x14ac:dyDescent="0.4">
      <c r="A2" s="182"/>
      <c r="B2" s="184" t="s">
        <v>104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L2" s="44" t="s">
        <v>65</v>
      </c>
    </row>
    <row r="3" spans="1:38" ht="18" customHeight="1" x14ac:dyDescent="0.4">
      <c r="A3" s="182"/>
      <c r="B3" s="349" t="s">
        <v>98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182"/>
    </row>
    <row r="4" spans="1:38" ht="18" customHeight="1" x14ac:dyDescent="0.4">
      <c r="A4" s="182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2"/>
    </row>
    <row r="5" spans="1:38" ht="17.25" customHeight="1" x14ac:dyDescent="0.4">
      <c r="A5" s="182"/>
      <c r="B5" s="186"/>
      <c r="C5" s="186"/>
      <c r="D5" s="186"/>
      <c r="E5" s="350" t="s">
        <v>66</v>
      </c>
      <c r="F5" s="350"/>
      <c r="G5" s="350"/>
      <c r="H5" s="350"/>
      <c r="I5" s="350"/>
      <c r="J5" s="350"/>
      <c r="K5" s="187"/>
      <c r="L5" s="187"/>
      <c r="M5" s="187"/>
      <c r="N5" s="187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2"/>
    </row>
    <row r="6" spans="1:38" ht="17.25" customHeight="1" thickBot="1" x14ac:dyDescent="0.45">
      <c r="A6" s="182"/>
      <c r="B6" s="182"/>
      <c r="C6" s="182"/>
      <c r="D6" s="182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2"/>
      <c r="Q6" s="182"/>
      <c r="R6" s="182"/>
      <c r="S6" s="182"/>
      <c r="T6" s="182"/>
      <c r="U6" s="189"/>
      <c r="V6" s="351" t="s">
        <v>67</v>
      </c>
      <c r="W6" s="351"/>
      <c r="X6" s="351"/>
      <c r="Y6" s="351"/>
      <c r="Z6" s="351"/>
      <c r="AA6" s="351"/>
      <c r="AB6" s="351"/>
      <c r="AC6" s="351"/>
      <c r="AD6" s="351"/>
      <c r="AE6" s="351"/>
      <c r="AF6" s="351"/>
      <c r="AG6" s="190"/>
      <c r="AH6" s="182"/>
    </row>
    <row r="7" spans="1:38" ht="17.25" customHeight="1" x14ac:dyDescent="0.4">
      <c r="A7" s="182"/>
      <c r="B7" s="182"/>
      <c r="C7" s="182"/>
      <c r="D7" s="182"/>
      <c r="E7" s="188"/>
      <c r="F7" s="188"/>
      <c r="G7" s="182"/>
      <c r="H7" s="182"/>
      <c r="I7" s="182"/>
      <c r="J7" s="182"/>
      <c r="K7" s="182"/>
      <c r="L7" s="182"/>
      <c r="M7" s="182"/>
      <c r="N7" s="188"/>
      <c r="O7" s="352" t="s">
        <v>68</v>
      </c>
      <c r="P7" s="353"/>
      <c r="Q7" s="353"/>
      <c r="R7" s="353"/>
      <c r="S7" s="353"/>
      <c r="T7" s="353"/>
      <c r="U7" s="354" t="s">
        <v>69</v>
      </c>
      <c r="V7" s="355"/>
      <c r="W7" s="355"/>
      <c r="X7" s="355"/>
      <c r="Y7" s="356">
        <f>②加算Ⅲ算定対象人数計算表!H2</f>
        <v>0</v>
      </c>
      <c r="Z7" s="357"/>
      <c r="AA7" s="357"/>
      <c r="AB7" s="357"/>
      <c r="AC7" s="357"/>
      <c r="AD7" s="355" t="s">
        <v>70</v>
      </c>
      <c r="AE7" s="355"/>
      <c r="AF7" s="355"/>
      <c r="AG7" s="358"/>
      <c r="AH7" s="182"/>
    </row>
    <row r="8" spans="1:38" ht="17.25" customHeight="1" x14ac:dyDescent="0.4">
      <c r="A8" s="182"/>
      <c r="B8" s="182"/>
      <c r="C8" s="182"/>
      <c r="D8" s="182"/>
      <c r="E8" s="188"/>
      <c r="F8" s="188"/>
      <c r="G8" s="182"/>
      <c r="H8" s="182"/>
      <c r="I8" s="182"/>
      <c r="J8" s="182"/>
      <c r="K8" s="182"/>
      <c r="L8" s="182"/>
      <c r="M8" s="182"/>
      <c r="N8" s="188"/>
      <c r="O8" s="341" t="s">
        <v>71</v>
      </c>
      <c r="P8" s="342"/>
      <c r="Q8" s="342"/>
      <c r="R8" s="342"/>
      <c r="S8" s="342"/>
      <c r="T8" s="342"/>
      <c r="U8" s="343" t="str">
        <f>②加算Ⅲ算定対象人数計算表!G3</f>
        <v>幼稚園</v>
      </c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3"/>
      <c r="AG8" s="344"/>
      <c r="AH8" s="182"/>
    </row>
    <row r="9" spans="1:38" ht="17.25" customHeight="1" x14ac:dyDescent="0.4">
      <c r="A9" s="182"/>
      <c r="B9" s="182"/>
      <c r="C9" s="182"/>
      <c r="D9" s="182"/>
      <c r="E9" s="188"/>
      <c r="F9" s="188"/>
      <c r="G9" s="182"/>
      <c r="H9" s="182"/>
      <c r="I9" s="182"/>
      <c r="J9" s="182"/>
      <c r="K9" s="182"/>
      <c r="L9" s="182"/>
      <c r="M9" s="182"/>
      <c r="N9" s="188"/>
      <c r="O9" s="341" t="s">
        <v>72</v>
      </c>
      <c r="P9" s="342"/>
      <c r="Q9" s="342"/>
      <c r="R9" s="342"/>
      <c r="S9" s="342"/>
      <c r="T9" s="342"/>
      <c r="U9" s="345">
        <f>②加算Ⅲ算定対象人数計算表!G4</f>
        <v>0</v>
      </c>
      <c r="V9" s="346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7"/>
      <c r="AH9" s="182"/>
    </row>
    <row r="10" spans="1:38" ht="17.25" customHeight="1" x14ac:dyDescent="0.4">
      <c r="A10" s="182"/>
      <c r="B10" s="182"/>
      <c r="C10" s="182"/>
      <c r="D10" s="182"/>
      <c r="E10" s="188"/>
      <c r="F10" s="188"/>
      <c r="G10" s="182"/>
      <c r="H10" s="182"/>
      <c r="I10" s="182"/>
      <c r="J10" s="182"/>
      <c r="K10" s="182"/>
      <c r="L10" s="182"/>
      <c r="M10" s="182"/>
      <c r="N10" s="188"/>
      <c r="O10" s="341" t="s">
        <v>73</v>
      </c>
      <c r="P10" s="342"/>
      <c r="Q10" s="342"/>
      <c r="R10" s="342"/>
      <c r="S10" s="342"/>
      <c r="T10" s="342"/>
      <c r="U10" s="348">
        <f>②加算Ⅲ算定対象人数計算表!G5</f>
        <v>0</v>
      </c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4"/>
      <c r="AH10" s="182"/>
    </row>
    <row r="11" spans="1:38" ht="18" customHeight="1" thickBot="1" x14ac:dyDescent="0.45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322" t="s">
        <v>74</v>
      </c>
      <c r="P11" s="323"/>
      <c r="Q11" s="323"/>
      <c r="R11" s="323"/>
      <c r="S11" s="323"/>
      <c r="T11" s="323"/>
      <c r="U11" s="324">
        <f>②加算Ⅲ算定対象人数計算表!G6</f>
        <v>0</v>
      </c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6"/>
      <c r="AH11" s="182"/>
    </row>
    <row r="12" spans="1:38" ht="18" customHeight="1" x14ac:dyDescent="0.4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91"/>
      <c r="P12" s="191"/>
      <c r="Q12" s="191"/>
      <c r="R12" s="191"/>
      <c r="S12" s="191"/>
      <c r="T12" s="191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82"/>
    </row>
    <row r="13" spans="1:38" ht="18" customHeight="1" x14ac:dyDescent="0.4">
      <c r="A13" s="182"/>
      <c r="B13" s="182" t="s">
        <v>75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91"/>
      <c r="P13" s="191"/>
      <c r="Q13" s="191"/>
      <c r="R13" s="191"/>
      <c r="S13" s="191"/>
      <c r="T13" s="191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82"/>
    </row>
    <row r="14" spans="1:38" ht="18" customHeight="1" x14ac:dyDescent="0.4">
      <c r="A14" s="182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92"/>
      <c r="P14" s="192"/>
      <c r="Q14" s="192"/>
      <c r="R14" s="192"/>
      <c r="S14" s="192"/>
      <c r="T14" s="192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82"/>
    </row>
    <row r="15" spans="1:38" ht="18" customHeight="1" thickBot="1" x14ac:dyDescent="0.45">
      <c r="A15" s="182"/>
      <c r="B15" s="182" t="s">
        <v>76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93"/>
      <c r="R15" s="193"/>
      <c r="S15" s="193"/>
      <c r="T15" s="193"/>
      <c r="U15" s="193"/>
      <c r="V15" s="193"/>
      <c r="W15" s="193"/>
      <c r="X15" s="193"/>
      <c r="Y15" s="193"/>
      <c r="Z15" s="182"/>
      <c r="AA15" s="182"/>
      <c r="AB15" s="182"/>
      <c r="AC15" s="182"/>
      <c r="AD15" s="182"/>
      <c r="AE15" s="182"/>
      <c r="AF15" s="182"/>
      <c r="AG15" s="182"/>
      <c r="AH15" s="182"/>
    </row>
    <row r="16" spans="1:38" ht="18" customHeight="1" thickBot="1" x14ac:dyDescent="0.45">
      <c r="A16" s="182"/>
      <c r="B16" s="327" t="s">
        <v>77</v>
      </c>
      <c r="C16" s="328"/>
      <c r="D16" s="328"/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328"/>
      <c r="Z16" s="328"/>
      <c r="AA16" s="328"/>
      <c r="AB16" s="328"/>
      <c r="AC16" s="328"/>
      <c r="AD16" s="328"/>
      <c r="AE16" s="328"/>
      <c r="AF16" s="328"/>
      <c r="AG16" s="329"/>
      <c r="AH16" s="182"/>
    </row>
    <row r="17" spans="1:35" ht="18" customHeight="1" thickTop="1" x14ac:dyDescent="0.4">
      <c r="A17" s="182"/>
      <c r="B17" s="330"/>
      <c r="C17" s="332" t="s">
        <v>78</v>
      </c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5" t="s">
        <v>30</v>
      </c>
      <c r="AB17" s="336"/>
      <c r="AC17" s="336"/>
      <c r="AD17" s="336"/>
      <c r="AE17" s="336"/>
      <c r="AF17" s="336"/>
      <c r="AG17" s="337"/>
    </row>
    <row r="18" spans="1:35" ht="18" customHeight="1" thickBot="1" x14ac:dyDescent="0.45">
      <c r="A18" s="182"/>
      <c r="B18" s="331"/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  <c r="Y18" s="334"/>
      <c r="Z18" s="334"/>
      <c r="AA18" s="338"/>
      <c r="AB18" s="339"/>
      <c r="AC18" s="339"/>
      <c r="AD18" s="339"/>
      <c r="AE18" s="339"/>
      <c r="AF18" s="339"/>
      <c r="AG18" s="340"/>
      <c r="AH18" s="182"/>
    </row>
    <row r="19" spans="1:35" ht="9" customHeight="1" x14ac:dyDescent="0.4">
      <c r="A19" s="182"/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93"/>
      <c r="R19" s="193"/>
      <c r="S19" s="193"/>
      <c r="T19" s="193"/>
      <c r="U19" s="193"/>
      <c r="V19" s="193"/>
      <c r="W19" s="193"/>
      <c r="X19" s="193"/>
      <c r="Y19" s="193"/>
      <c r="Z19" s="182"/>
      <c r="AA19" s="182"/>
      <c r="AB19" s="182"/>
      <c r="AC19" s="182"/>
      <c r="AD19" s="182"/>
      <c r="AE19" s="182"/>
      <c r="AF19" s="182"/>
      <c r="AG19" s="182"/>
      <c r="AH19" s="182"/>
    </row>
    <row r="20" spans="1:35" ht="21.75" customHeight="1" thickBot="1" x14ac:dyDescent="0.45">
      <c r="B20" s="182" t="s">
        <v>79</v>
      </c>
      <c r="C20" s="196"/>
      <c r="D20" s="196"/>
      <c r="E20" s="196"/>
      <c r="F20" s="196"/>
      <c r="G20" s="193"/>
      <c r="H20" s="193"/>
      <c r="I20" s="193"/>
      <c r="J20" s="197"/>
      <c r="K20" s="197"/>
      <c r="L20" s="197"/>
      <c r="M20" s="197"/>
      <c r="N20" s="197"/>
      <c r="O20" s="197"/>
      <c r="P20" s="197"/>
      <c r="Q20" s="197"/>
      <c r="R20" s="197"/>
      <c r="S20" s="193"/>
      <c r="T20" s="193"/>
      <c r="U20" s="193"/>
      <c r="V20" s="197"/>
      <c r="W20" s="197"/>
      <c r="X20" s="197"/>
      <c r="Y20" s="197"/>
      <c r="Z20" s="197"/>
      <c r="AA20" s="197"/>
      <c r="AB20" s="197"/>
      <c r="AC20" s="197"/>
      <c r="AD20" s="197"/>
      <c r="AE20" s="193"/>
      <c r="AF20" s="193"/>
      <c r="AG20" s="193"/>
      <c r="AH20" s="182"/>
    </row>
    <row r="21" spans="1:35" s="45" customFormat="1" ht="28.5" customHeight="1" thickTop="1" thickBot="1" x14ac:dyDescent="0.45">
      <c r="A21" s="198"/>
      <c r="B21" s="199" t="s">
        <v>103</v>
      </c>
      <c r="C21" s="200"/>
      <c r="D21" s="200"/>
      <c r="E21" s="200"/>
      <c r="F21" s="200"/>
      <c r="G21" s="200"/>
      <c r="H21" s="200"/>
      <c r="I21" s="200"/>
      <c r="J21" s="200"/>
      <c r="K21" s="201"/>
      <c r="L21" s="201"/>
      <c r="M21" s="201"/>
      <c r="N21" s="201"/>
      <c r="O21" s="201"/>
      <c r="P21" s="201"/>
      <c r="Q21" s="201"/>
      <c r="R21" s="201"/>
      <c r="S21" s="202"/>
      <c r="T21" s="202"/>
      <c r="U21" s="202"/>
      <c r="V21" s="201"/>
      <c r="W21" s="201"/>
      <c r="X21" s="201"/>
      <c r="Y21" s="201"/>
      <c r="Z21" s="201"/>
      <c r="AA21" s="317">
        <f>②加算Ⅲ算定対象人数計算表!G40</f>
        <v>2</v>
      </c>
      <c r="AB21" s="318"/>
      <c r="AC21" s="318"/>
      <c r="AD21" s="318"/>
      <c r="AE21" s="318"/>
      <c r="AF21" s="318"/>
      <c r="AG21" s="211" t="s">
        <v>80</v>
      </c>
      <c r="AH21" s="198"/>
    </row>
    <row r="22" spans="1:35" ht="9" customHeight="1" x14ac:dyDescent="0.4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93"/>
      <c r="R22" s="193"/>
      <c r="S22" s="193"/>
      <c r="T22" s="193"/>
      <c r="U22" s="193"/>
      <c r="V22" s="193"/>
      <c r="W22" s="193"/>
      <c r="X22" s="193"/>
      <c r="Y22" s="193"/>
      <c r="Z22" s="182"/>
      <c r="AA22" s="182"/>
      <c r="AB22" s="182"/>
      <c r="AC22" s="182"/>
      <c r="AD22" s="182"/>
      <c r="AE22" s="182"/>
      <c r="AF22" s="182"/>
      <c r="AG22" s="182"/>
      <c r="AH22" s="182"/>
    </row>
    <row r="23" spans="1:35" ht="18" customHeight="1" x14ac:dyDescent="0.4">
      <c r="A23" s="182"/>
      <c r="B23" s="203" t="s">
        <v>102</v>
      </c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182"/>
    </row>
    <row r="24" spans="1:35" ht="18" customHeight="1" thickBot="1" x14ac:dyDescent="0.45">
      <c r="A24" s="182"/>
      <c r="B24" s="203" t="s">
        <v>99</v>
      </c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182"/>
    </row>
    <row r="25" spans="1:35" ht="28.5" customHeight="1" thickTop="1" thickBot="1" x14ac:dyDescent="0.45">
      <c r="A25" s="182"/>
      <c r="B25" s="205" t="s">
        <v>100</v>
      </c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7"/>
      <c r="AA25" s="319"/>
      <c r="AB25" s="320"/>
      <c r="AC25" s="320"/>
      <c r="AD25" s="320"/>
      <c r="AE25" s="320"/>
      <c r="AF25" s="320"/>
      <c r="AG25" s="321"/>
      <c r="AH25" s="182"/>
    </row>
    <row r="26" spans="1:35" ht="18" customHeight="1" x14ac:dyDescent="0.4">
      <c r="A26" s="182"/>
      <c r="B26" s="208" t="s">
        <v>29</v>
      </c>
      <c r="C26" s="208" t="s">
        <v>81</v>
      </c>
      <c r="D26" s="197"/>
      <c r="E26" s="197"/>
      <c r="F26" s="209"/>
      <c r="G26" s="209"/>
      <c r="H26" s="182"/>
      <c r="I26" s="182"/>
      <c r="J26" s="182"/>
      <c r="K26" s="197"/>
      <c r="L26" s="197"/>
      <c r="M26" s="197"/>
      <c r="N26" s="197"/>
      <c r="O26" s="197"/>
      <c r="P26" s="197"/>
      <c r="Q26" s="197"/>
      <c r="R26" s="197"/>
      <c r="S26" s="193"/>
      <c r="T26" s="193"/>
      <c r="U26" s="193"/>
      <c r="V26" s="197"/>
      <c r="W26" s="197"/>
      <c r="X26" s="197"/>
      <c r="Y26" s="197"/>
      <c r="Z26" s="197"/>
      <c r="AA26" s="197"/>
      <c r="AB26" s="197"/>
      <c r="AC26" s="197"/>
      <c r="AD26" s="197"/>
      <c r="AE26" s="212"/>
      <c r="AF26" s="212"/>
      <c r="AG26" s="212"/>
      <c r="AH26" s="182"/>
      <c r="AI26" s="182"/>
    </row>
    <row r="27" spans="1:35" ht="15" customHeight="1" x14ac:dyDescent="0.4">
      <c r="A27" s="182"/>
      <c r="B27" s="210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</row>
  </sheetData>
  <sheetProtection algorithmName="SHA-512" hashValue="kCTb40MRsngxRrxQWe9ZZE5w60edBZKdmzt2TBsC/0btf26+n1FGJtTPU0NkkNNry/g4DO7ZcJH5vOUX4h5BIw==" saltValue="uhc4YtK1qrFUt2KV/aq+Gg==" spinCount="100000" sheet="1" objects="1" scenarios="1"/>
  <dataConsolidate/>
  <mergeCells count="21">
    <mergeCell ref="B3:AG3"/>
    <mergeCell ref="E5:J5"/>
    <mergeCell ref="V6:AF6"/>
    <mergeCell ref="O7:T7"/>
    <mergeCell ref="U7:X7"/>
    <mergeCell ref="Y7:AC7"/>
    <mergeCell ref="AD7:AG7"/>
    <mergeCell ref="O8:T8"/>
    <mergeCell ref="U8:AG8"/>
    <mergeCell ref="O9:T9"/>
    <mergeCell ref="U9:AG9"/>
    <mergeCell ref="O10:T10"/>
    <mergeCell ref="U10:AG10"/>
    <mergeCell ref="AA21:AF21"/>
    <mergeCell ref="AA25:AG25"/>
    <mergeCell ref="O11:T11"/>
    <mergeCell ref="U11:AG11"/>
    <mergeCell ref="B16:AG16"/>
    <mergeCell ref="B17:B18"/>
    <mergeCell ref="C17:Z18"/>
    <mergeCell ref="AA17:AG18"/>
  </mergeCells>
  <phoneticPr fontId="1"/>
  <dataValidations count="1">
    <dataValidation type="list" allowBlank="1" showInputMessage="1" showErrorMessage="1" sqref="AA17:AG18">
      <formula1>"該当,非該当"</formula1>
    </dataValidation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73" fitToHeight="2" orientation="portrait" r:id="rId1"/>
  <headerFooter alignWithMargins="0"/>
  <ignoredErrors>
    <ignoredError sqref="Y7 U8:U11 AA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①平均年齢別児童数計算表</vt:lpstr>
      <vt:lpstr>②加算Ⅲ算定対象人数計算表</vt:lpstr>
      <vt:lpstr>③第８号様式</vt:lpstr>
      <vt:lpstr>①平均年齢別児童数計算表!Print_Area</vt:lpstr>
      <vt:lpstr>②加算Ⅲ算定対象人数計算表!Print_Area</vt:lpstr>
      <vt:lpstr>③第８号様式!Print_Area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2023-06-09T02:43:55Z</dcterms:created>
  <dcterms:modified xsi:type="dcterms:W3CDTF">2023-08-21T00:41:08Z</dcterms:modified>
</cp:coreProperties>
</file>