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mz124dREvVTYFx32I1B9d/mKE6X11yJ8sxjccbVyF+sA13RBXoDJMgwqkeIldRaPSiueZ+Rpi5ygRYfMq52egQ==" workbookSaltValue="CLQDoDT7s5zgb6gHCgB5sg==" workbookSpinCount="100000" lockStructure="1"/>
  <bookViews>
    <workbookView xWindow="-120" yWindow="-120" windowWidth="20730" windowHeight="11040"/>
  </bookViews>
  <sheets>
    <sheet name="①平均年齢別児童数計算表" sheetId="8" r:id="rId1"/>
    <sheet name="②加算Ⅲ算定対象人数計算表" sheetId="7" r:id="rId2"/>
    <sheet name="③第８号様式" sheetId="9" r:id="rId3"/>
  </sheets>
  <definedNames>
    <definedName name="_xlnm.Print_Area" localSheetId="0">①平均年齢別児童数計算表!$A$1:$Q$53</definedName>
    <definedName name="_xlnm.Print_Area" localSheetId="1">②加算Ⅲ算定対象人数計算表!$A$1:$L$31</definedName>
    <definedName name="_xlnm.Print_Area" localSheetId="2">③第８号様式!$A$1:$AH$27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9" l="1"/>
  <c r="U10" i="9"/>
  <c r="U9" i="9"/>
  <c r="U8" i="9"/>
  <c r="Y7" i="9"/>
  <c r="M3" i="8" l="1"/>
  <c r="E48" i="8" l="1"/>
  <c r="Q48" i="8" s="1"/>
  <c r="E47" i="8"/>
  <c r="Q47" i="8" s="1"/>
  <c r="E46" i="8"/>
  <c r="Q46" i="8" s="1"/>
  <c r="Q45" i="8"/>
  <c r="E45" i="8"/>
  <c r="E44" i="8"/>
  <c r="E49" i="8" s="1"/>
  <c r="E34" i="8"/>
  <c r="H33" i="8"/>
  <c r="P32" i="8"/>
  <c r="P31" i="8"/>
  <c r="L31" i="8"/>
  <c r="L30" i="8"/>
  <c r="H30" i="8"/>
  <c r="E23" i="8"/>
  <c r="P22" i="8"/>
  <c r="P33" i="8" s="1"/>
  <c r="O22" i="8"/>
  <c r="O33" i="8" s="1"/>
  <c r="N22" i="8"/>
  <c r="N33" i="8" s="1"/>
  <c r="M22" i="8"/>
  <c r="M33" i="8" s="1"/>
  <c r="L22" i="8"/>
  <c r="L33" i="8" s="1"/>
  <c r="K22" i="8"/>
  <c r="K33" i="8" s="1"/>
  <c r="J22" i="8"/>
  <c r="J33" i="8" s="1"/>
  <c r="I22" i="8"/>
  <c r="I33" i="8" s="1"/>
  <c r="H22" i="8"/>
  <c r="G22" i="8"/>
  <c r="G33" i="8" s="1"/>
  <c r="F22" i="8"/>
  <c r="F33" i="8" s="1"/>
  <c r="Q21" i="8"/>
  <c r="P20" i="8"/>
  <c r="O20" i="8"/>
  <c r="O32" i="8" s="1"/>
  <c r="N20" i="8"/>
  <c r="N32" i="8" s="1"/>
  <c r="M20" i="8"/>
  <c r="M32" i="8" s="1"/>
  <c r="L20" i="8"/>
  <c r="L32" i="8" s="1"/>
  <c r="K20" i="8"/>
  <c r="K32" i="8" s="1"/>
  <c r="J20" i="8"/>
  <c r="J32" i="8" s="1"/>
  <c r="I20" i="8"/>
  <c r="I32" i="8" s="1"/>
  <c r="H20" i="8"/>
  <c r="H32" i="8" s="1"/>
  <c r="G20" i="8"/>
  <c r="G32" i="8" s="1"/>
  <c r="F20" i="8"/>
  <c r="F32" i="8" s="1"/>
  <c r="Q19" i="8"/>
  <c r="P18" i="8"/>
  <c r="O18" i="8"/>
  <c r="O31" i="8" s="1"/>
  <c r="N18" i="8"/>
  <c r="N31" i="8" s="1"/>
  <c r="M18" i="8"/>
  <c r="M31" i="8" s="1"/>
  <c r="L18" i="8"/>
  <c r="K18" i="8"/>
  <c r="K31" i="8" s="1"/>
  <c r="J18" i="8"/>
  <c r="J31" i="8" s="1"/>
  <c r="I18" i="8"/>
  <c r="I31" i="8" s="1"/>
  <c r="H18" i="8"/>
  <c r="H31" i="8" s="1"/>
  <c r="G18" i="8"/>
  <c r="G31" i="8" s="1"/>
  <c r="F18" i="8"/>
  <c r="F31" i="8" s="1"/>
  <c r="Q17" i="8"/>
  <c r="P16" i="8"/>
  <c r="P30" i="8" s="1"/>
  <c r="O16" i="8"/>
  <c r="O30" i="8" s="1"/>
  <c r="N16" i="8"/>
  <c r="N30" i="8" s="1"/>
  <c r="M16" i="8"/>
  <c r="M30" i="8" s="1"/>
  <c r="L16" i="8"/>
  <c r="K16" i="8"/>
  <c r="K30" i="8" s="1"/>
  <c r="J16" i="8"/>
  <c r="J30" i="8" s="1"/>
  <c r="I16" i="8"/>
  <c r="I30" i="8" s="1"/>
  <c r="H16" i="8"/>
  <c r="G16" i="8"/>
  <c r="G30" i="8" s="1"/>
  <c r="F16" i="8"/>
  <c r="F30" i="8" s="1"/>
  <c r="Q15" i="8"/>
  <c r="P14" i="8"/>
  <c r="P29" i="8" s="1"/>
  <c r="O14" i="8"/>
  <c r="O29" i="8" s="1"/>
  <c r="N14" i="8"/>
  <c r="N29" i="8" s="1"/>
  <c r="M14" i="8"/>
  <c r="M29" i="8" s="1"/>
  <c r="L14" i="8"/>
  <c r="L29" i="8" s="1"/>
  <c r="K14" i="8"/>
  <c r="K29" i="8" s="1"/>
  <c r="J14" i="8"/>
  <c r="J29" i="8" s="1"/>
  <c r="I14" i="8"/>
  <c r="I29" i="8" s="1"/>
  <c r="H14" i="8"/>
  <c r="H29" i="8" s="1"/>
  <c r="G14" i="8"/>
  <c r="G29" i="8" s="1"/>
  <c r="F14" i="8"/>
  <c r="F29" i="8" s="1"/>
  <c r="Q13" i="8"/>
  <c r="Q23" i="8" s="1"/>
  <c r="Q29" i="8" l="1"/>
  <c r="Q30" i="8"/>
  <c r="Q31" i="8"/>
  <c r="Q32" i="8"/>
  <c r="Q33" i="8"/>
  <c r="Q44" i="8"/>
  <c r="Q49" i="8" s="1"/>
  <c r="Q34" i="8" l="1"/>
  <c r="G21" i="7" l="1"/>
  <c r="H21" i="7" l="1"/>
  <c r="G17" i="7"/>
  <c r="H25" i="7" l="1"/>
  <c r="H24" i="7"/>
  <c r="H22" i="7"/>
  <c r="H17" i="7"/>
  <c r="G13" i="7"/>
  <c r="H23" i="7" l="1"/>
  <c r="G16" i="7" l="1"/>
  <c r="G15" i="7"/>
  <c r="G14" i="7"/>
  <c r="H14" i="7" s="1"/>
  <c r="H13" i="7"/>
  <c r="H20" i="7" l="1"/>
  <c r="H16" i="7"/>
  <c r="H15" i="7"/>
  <c r="H19" i="7" s="1"/>
  <c r="H12" i="7" s="1"/>
  <c r="H27" i="7" l="1"/>
  <c r="H28" i="7" s="1"/>
  <c r="H31" i="7" l="1"/>
  <c r="AA21" i="9"/>
</calcChain>
</file>

<file path=xl/sharedStrings.xml><?xml version="1.0" encoding="utf-8"?>
<sst xmlns="http://schemas.openxmlformats.org/spreadsheetml/2006/main" count="154" uniqueCount="107">
  <si>
    <t>合計</t>
    <rPh sb="0" eb="2">
      <t>ゴウケイ</t>
    </rPh>
    <phoneticPr fontId="1"/>
  </si>
  <si>
    <t>ａ</t>
    <phoneticPr fontId="1"/>
  </si>
  <si>
    <t>年齢別配置基準による職員数</t>
    <rPh sb="0" eb="3">
      <t>ネンレイベツ</t>
    </rPh>
    <rPh sb="3" eb="7">
      <t>ハイキ</t>
    </rPh>
    <rPh sb="10" eb="13">
      <t>ショクインスウ</t>
    </rPh>
    <phoneticPr fontId="1"/>
  </si>
  <si>
    <t>保育標準時間認定の児童</t>
    <rPh sb="0" eb="2">
      <t>ホイク</t>
    </rPh>
    <rPh sb="2" eb="4">
      <t>ヒョウジュン</t>
    </rPh>
    <rPh sb="4" eb="6">
      <t>ジカン</t>
    </rPh>
    <rPh sb="6" eb="8">
      <t>ニンテイ</t>
    </rPh>
    <rPh sb="9" eb="11">
      <t>ジドウ</t>
    </rPh>
    <phoneticPr fontId="1"/>
  </si>
  <si>
    <t>ｂ</t>
    <phoneticPr fontId="1"/>
  </si>
  <si>
    <t>ｃ</t>
    <phoneticPr fontId="1"/>
  </si>
  <si>
    <t>入力
項目</t>
    <rPh sb="0" eb="2">
      <t>ニュウリョク</t>
    </rPh>
    <rPh sb="3" eb="5">
      <t>コウモク</t>
    </rPh>
    <phoneticPr fontId="1"/>
  </si>
  <si>
    <t>選択
項目</t>
    <rPh sb="0" eb="2">
      <t>センタク</t>
    </rPh>
    <rPh sb="3" eb="5">
      <t>コウモク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</si>
  <si>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</si>
  <si>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職員数
（自動計算）</t>
    <rPh sb="0" eb="3">
      <t>ショクインスウ</t>
    </rPh>
    <rPh sb="5" eb="7">
      <t>ジドウ</t>
    </rPh>
    <rPh sb="7" eb="9">
      <t>ケイサン</t>
    </rPh>
    <phoneticPr fontId="1"/>
  </si>
  <si>
    <t>小計（小数点第一位四捨五入）</t>
    <rPh sb="0" eb="2">
      <t>ショウケイ</t>
    </rPh>
    <rPh sb="3" eb="6">
      <t>ショウスウテン</t>
    </rPh>
    <rPh sb="6" eb="7">
      <t>ダイ</t>
    </rPh>
    <rPh sb="7" eb="9">
      <t>イチイ</t>
    </rPh>
    <rPh sb="9" eb="13">
      <t>シシャゴニュウ</t>
    </rPh>
    <phoneticPr fontId="1"/>
  </si>
  <si>
    <t>d</t>
    <phoneticPr fontId="1"/>
  </si>
  <si>
    <t>調整</t>
    <rPh sb="0" eb="2">
      <t>チョウセイ</t>
    </rPh>
    <phoneticPr fontId="1"/>
  </si>
  <si>
    <t>加算</t>
    <rPh sb="0" eb="2">
      <t>カサン</t>
    </rPh>
    <phoneticPr fontId="1"/>
  </si>
  <si>
    <t>障害児（障害児保育加算ありの場合）</t>
    <rPh sb="0" eb="3">
      <t>ショウガイジ</t>
    </rPh>
    <rPh sb="4" eb="7">
      <t>ショウガイジ</t>
    </rPh>
    <rPh sb="7" eb="9">
      <t>ホイク</t>
    </rPh>
    <rPh sb="9" eb="11">
      <t>カサン</t>
    </rPh>
    <rPh sb="14" eb="16">
      <t>バアイ</t>
    </rPh>
    <phoneticPr fontId="1"/>
  </si>
  <si>
    <t>（参考）加算見込額（円）</t>
    <rPh sb="1" eb="3">
      <t>サンコウ</t>
    </rPh>
    <rPh sb="4" eb="6">
      <t>カサン</t>
    </rPh>
    <rPh sb="6" eb="8">
      <t>ミコ</t>
    </rPh>
    <rPh sb="8" eb="9">
      <t>ガク</t>
    </rPh>
    <rPh sb="10" eb="11">
      <t>エン</t>
    </rPh>
    <phoneticPr fontId="1"/>
  </si>
  <si>
    <t>食事の提供について自園調理又は連携施設
からの搬入以外に方法による減算</t>
    <rPh sb="0" eb="2">
      <t>ショクジ</t>
    </rPh>
    <rPh sb="3" eb="5">
      <t>テイキョウ</t>
    </rPh>
    <rPh sb="9" eb="10">
      <t>ジ</t>
    </rPh>
    <rPh sb="10" eb="11">
      <t>エン</t>
    </rPh>
    <rPh sb="11" eb="13">
      <t>チョウリ</t>
    </rPh>
    <rPh sb="13" eb="14">
      <t>マタ</t>
    </rPh>
    <rPh sb="15" eb="17">
      <t>レンケイ</t>
    </rPh>
    <rPh sb="17" eb="19">
      <t>シセツ</t>
    </rPh>
    <rPh sb="23" eb="25">
      <t>ハンニュウ</t>
    </rPh>
    <rPh sb="25" eb="27">
      <t>イガイ</t>
    </rPh>
    <rPh sb="28" eb="30">
      <t>ホウホウ</t>
    </rPh>
    <rPh sb="33" eb="35">
      <t>ゲンサン</t>
    </rPh>
    <phoneticPr fontId="1"/>
  </si>
  <si>
    <r>
      <t xml:space="preserve">０歳児
</t>
    </r>
    <r>
      <rPr>
        <sz val="10"/>
        <color theme="1"/>
        <rFont val="HG丸ｺﾞｼｯｸM-PRO"/>
        <family val="3"/>
        <charset val="128"/>
      </rPr>
      <t>※障害児保育加算ありの場合障害児を除いた数</t>
    </r>
    <rPh sb="1" eb="3">
      <t>サイジ</t>
    </rPh>
    <phoneticPr fontId="1"/>
  </si>
  <si>
    <r>
      <t xml:space="preserve">１，２歳児
</t>
    </r>
    <r>
      <rPr>
        <sz val="10"/>
        <color theme="1"/>
        <rFont val="HG丸ｺﾞｼｯｸM-PRO"/>
        <family val="3"/>
        <charset val="128"/>
      </rPr>
      <t>※障害児保育加算ありの場合障害児を除いた数</t>
    </r>
    <rPh sb="3" eb="5">
      <t>サイジ</t>
    </rPh>
    <rPh sb="7" eb="10">
      <t>ショウガイジ</t>
    </rPh>
    <rPh sb="10" eb="12">
      <t>ホイク</t>
    </rPh>
    <rPh sb="12" eb="14">
      <t>カサン</t>
    </rPh>
    <rPh sb="17" eb="19">
      <t>バアイ</t>
    </rPh>
    <rPh sb="19" eb="22">
      <t>ショウガイジ</t>
    </rPh>
    <rPh sb="23" eb="24">
      <t>ノゾ</t>
    </rPh>
    <rPh sb="26" eb="27">
      <t>カズ</t>
    </rPh>
    <phoneticPr fontId="16"/>
  </si>
  <si>
    <r>
      <t>４歳以上児</t>
    </r>
    <r>
      <rPr>
        <sz val="11"/>
        <color indexed="10"/>
        <rFont val="HG丸ｺﾞｼｯｸM-PRO"/>
        <family val="3"/>
        <charset val="128"/>
      </rPr>
      <t>（特例給付対象児童）</t>
    </r>
    <r>
      <rPr>
        <sz val="11"/>
        <color indexed="8"/>
        <rFont val="HG丸ｺﾞｼｯｸM-PRO"/>
        <family val="3"/>
        <charset val="128"/>
      </rPr>
      <t xml:space="preserve">
</t>
    </r>
    <r>
      <rPr>
        <sz val="10"/>
        <color indexed="8"/>
        <rFont val="HG丸ｺﾞｼｯｸM-PRO"/>
        <family val="3"/>
        <charset val="128"/>
      </rPr>
      <t>※障害児保育加算ありの場合障害児を除いた数</t>
    </r>
    <rPh sb="1" eb="4">
      <t>サイイジョウ</t>
    </rPh>
    <rPh sb="4" eb="5">
      <t>ジ</t>
    </rPh>
    <rPh sb="6" eb="8">
      <t>トクレイ</t>
    </rPh>
    <rPh sb="8" eb="10">
      <t>キュウフ</t>
    </rPh>
    <rPh sb="10" eb="12">
      <t>タイショウ</t>
    </rPh>
    <rPh sb="12" eb="14">
      <t>ジドウ</t>
    </rPh>
    <rPh sb="17" eb="20">
      <t>ショウガイジ</t>
    </rPh>
    <rPh sb="20" eb="22">
      <t>ホイク</t>
    </rPh>
    <rPh sb="22" eb="24">
      <t>カサン</t>
    </rPh>
    <rPh sb="27" eb="29">
      <t>バアイ</t>
    </rPh>
    <rPh sb="29" eb="32">
      <t>ショウガイジ</t>
    </rPh>
    <rPh sb="33" eb="34">
      <t>ノゾ</t>
    </rPh>
    <rPh sb="36" eb="37">
      <t>カズ</t>
    </rPh>
    <phoneticPr fontId="16"/>
  </si>
  <si>
    <r>
      <t>３歳児</t>
    </r>
    <r>
      <rPr>
        <sz val="11"/>
        <color indexed="10"/>
        <rFont val="HG丸ｺﾞｼｯｸM-PRO"/>
        <family val="3"/>
        <charset val="128"/>
      </rPr>
      <t>（特例給付対象児童）</t>
    </r>
    <r>
      <rPr>
        <sz val="11"/>
        <color indexed="8"/>
        <rFont val="HG丸ｺﾞｼｯｸM-PRO"/>
        <family val="3"/>
        <charset val="128"/>
      </rPr>
      <t xml:space="preserve">
</t>
    </r>
    <r>
      <rPr>
        <sz val="10"/>
        <color indexed="8"/>
        <rFont val="HG丸ｺﾞｼｯｸM-PRO"/>
        <family val="3"/>
        <charset val="128"/>
      </rPr>
      <t>※障害児保育加算ありの場合障害児を除いた数</t>
    </r>
    <rPh sb="1" eb="3">
      <t>サイジ</t>
    </rPh>
    <rPh sb="4" eb="6">
      <t>トクレイ</t>
    </rPh>
    <rPh sb="6" eb="8">
      <t>キュウフ</t>
    </rPh>
    <rPh sb="8" eb="10">
      <t>タイショウ</t>
    </rPh>
    <rPh sb="10" eb="12">
      <t>ジドウ</t>
    </rPh>
    <rPh sb="15" eb="18">
      <t>ショウガイジ</t>
    </rPh>
    <rPh sb="18" eb="20">
      <t>ホイク</t>
    </rPh>
    <rPh sb="20" eb="22">
      <t>カサン</t>
    </rPh>
    <rPh sb="25" eb="27">
      <t>バアイ</t>
    </rPh>
    <rPh sb="27" eb="30">
      <t>ショウガイジ</t>
    </rPh>
    <rPh sb="31" eb="32">
      <t>ノゾ</t>
    </rPh>
    <rPh sb="34" eb="35">
      <t>カズ</t>
    </rPh>
    <phoneticPr fontId="16"/>
  </si>
  <si>
    <t>e</t>
    <phoneticPr fontId="1"/>
  </si>
  <si>
    <t>f</t>
    <phoneticPr fontId="1"/>
  </si>
  <si>
    <t>g</t>
    <phoneticPr fontId="1"/>
  </si>
  <si>
    <t>加算Ⅲ算定対象人数（1人未満端数　四捨五入）</t>
    <rPh sb="0" eb="2">
      <t>カサン</t>
    </rPh>
    <rPh sb="3" eb="5">
      <t>サンテイ</t>
    </rPh>
    <rPh sb="5" eb="7">
      <t>タイショウ</t>
    </rPh>
    <rPh sb="7" eb="9">
      <t>ニンズウ</t>
    </rPh>
    <rPh sb="11" eb="12">
      <t>ニン</t>
    </rPh>
    <rPh sb="12" eb="14">
      <t>ミマン</t>
    </rPh>
    <rPh sb="14" eb="16">
      <t>ハスウ</t>
    </rPh>
    <rPh sb="17" eb="21">
      <t>シシャゴニュウ</t>
    </rPh>
    <phoneticPr fontId="1"/>
  </si>
  <si>
    <t>円　×　加算Ⅲ算定対象人数</t>
    <rPh sb="0" eb="1">
      <t>エン</t>
    </rPh>
    <rPh sb="4" eb="6">
      <t>カサン</t>
    </rPh>
    <rPh sb="7" eb="9">
      <t>サンテイ</t>
    </rPh>
    <rPh sb="9" eb="11">
      <t>タイショウ</t>
    </rPh>
    <rPh sb="11" eb="13">
      <t>ニンズウ</t>
    </rPh>
    <phoneticPr fontId="1"/>
  </si>
  <si>
    <t>１．加算Ⅲの加算算定対象人数（人）</t>
    <rPh sb="2" eb="4">
      <t>カサン</t>
    </rPh>
    <rPh sb="6" eb="8">
      <t>カサン</t>
    </rPh>
    <rPh sb="8" eb="10">
      <t>サンテイ</t>
    </rPh>
    <rPh sb="10" eb="12">
      <t>タイショウ</t>
    </rPh>
    <rPh sb="12" eb="14">
      <t>ニンズウ</t>
    </rPh>
    <rPh sb="15" eb="16">
      <t>ニン</t>
    </rPh>
    <phoneticPr fontId="1"/>
  </si>
  <si>
    <t>夜間保育加算</t>
    <rPh sb="0" eb="2">
      <t>ヤカン</t>
    </rPh>
    <rPh sb="2" eb="4">
      <t>ホイク</t>
    </rPh>
    <rPh sb="4" eb="6">
      <t>カサン</t>
    </rPh>
    <phoneticPr fontId="1"/>
  </si>
  <si>
    <t>管理者を配置していない場合</t>
    <rPh sb="0" eb="3">
      <t>カンリシャ</t>
    </rPh>
    <rPh sb="4" eb="6">
      <t>ハイチ</t>
    </rPh>
    <rPh sb="11" eb="13">
      <t>バアイ</t>
    </rPh>
    <phoneticPr fontId="1"/>
  </si>
  <si>
    <t>～210人</t>
    <rPh sb="4" eb="5">
      <t>ニン</t>
    </rPh>
    <phoneticPr fontId="1"/>
  </si>
  <si>
    <t>211人～279人</t>
    <rPh sb="3" eb="4">
      <t>ニン</t>
    </rPh>
    <rPh sb="8" eb="9">
      <t>ニン</t>
    </rPh>
    <phoneticPr fontId="1"/>
  </si>
  <si>
    <t>280人～349人</t>
    <rPh sb="3" eb="4">
      <t>ニン</t>
    </rPh>
    <rPh sb="8" eb="9">
      <t>ニン</t>
    </rPh>
    <phoneticPr fontId="1"/>
  </si>
  <si>
    <t>350人～419人</t>
    <rPh sb="3" eb="4">
      <t>ニン</t>
    </rPh>
    <rPh sb="8" eb="9">
      <t>ニン</t>
    </rPh>
    <phoneticPr fontId="1"/>
  </si>
  <si>
    <t>420人～489人</t>
    <rPh sb="3" eb="4">
      <t>ニン</t>
    </rPh>
    <rPh sb="8" eb="9">
      <t>ニン</t>
    </rPh>
    <phoneticPr fontId="1"/>
  </si>
  <si>
    <t>490人～559人</t>
    <rPh sb="3" eb="4">
      <t>ニン</t>
    </rPh>
    <rPh sb="8" eb="9">
      <t>ニン</t>
    </rPh>
    <phoneticPr fontId="1"/>
  </si>
  <si>
    <t>560人～629人</t>
    <rPh sb="3" eb="4">
      <t>ニン</t>
    </rPh>
    <rPh sb="8" eb="9">
      <t>ニン</t>
    </rPh>
    <phoneticPr fontId="1"/>
  </si>
  <si>
    <t>630人～699人</t>
    <rPh sb="3" eb="4">
      <t>ニン</t>
    </rPh>
    <rPh sb="8" eb="9">
      <t>ニン</t>
    </rPh>
    <phoneticPr fontId="1"/>
  </si>
  <si>
    <t>700人～769人</t>
    <rPh sb="3" eb="4">
      <t>ニン</t>
    </rPh>
    <rPh sb="8" eb="9">
      <t>ニン</t>
    </rPh>
    <phoneticPr fontId="1"/>
  </si>
  <si>
    <t>770人～839人</t>
    <rPh sb="3" eb="4">
      <t>ニン</t>
    </rPh>
    <rPh sb="8" eb="9">
      <t>ニン</t>
    </rPh>
    <phoneticPr fontId="1"/>
  </si>
  <si>
    <t>840人～909人</t>
    <rPh sb="3" eb="4">
      <t>ニン</t>
    </rPh>
    <rPh sb="8" eb="9">
      <t>ニン</t>
    </rPh>
    <phoneticPr fontId="1"/>
  </si>
  <si>
    <t>910人～979人</t>
    <rPh sb="3" eb="4">
      <t>ニン</t>
    </rPh>
    <rPh sb="8" eb="9">
      <t>ニン</t>
    </rPh>
    <phoneticPr fontId="1"/>
  </si>
  <si>
    <t>980人～1,049人</t>
    <rPh sb="3" eb="4">
      <t>ニン</t>
    </rPh>
    <rPh sb="10" eb="11">
      <t>ニン</t>
    </rPh>
    <phoneticPr fontId="1"/>
  </si>
  <si>
    <t>1,050人～</t>
    <rPh sb="5" eb="6">
      <t>ニン</t>
    </rPh>
    <phoneticPr fontId="1"/>
  </si>
  <si>
    <t>休日保育加算を受けている場合</t>
    <rPh sb="0" eb="2">
      <t>キュウジツ</t>
    </rPh>
    <rPh sb="2" eb="4">
      <t>ホイク</t>
    </rPh>
    <rPh sb="4" eb="6">
      <t>カサン</t>
    </rPh>
    <rPh sb="7" eb="8">
      <t>ウ</t>
    </rPh>
    <rPh sb="12" eb="14">
      <t>バアイ</t>
    </rPh>
    <phoneticPr fontId="1"/>
  </si>
  <si>
    <t>処遇改善等加算Ⅲ　加算Ⅲ算定対象人数計算表</t>
    <rPh sb="0" eb="2">
      <t>ショグウ</t>
    </rPh>
    <rPh sb="2" eb="4">
      <t>カイゼン</t>
    </rPh>
    <rPh sb="4" eb="5">
      <t>トウ</t>
    </rPh>
    <rPh sb="5" eb="7">
      <t>カサン</t>
    </rPh>
    <rPh sb="9" eb="11">
      <t>カサン</t>
    </rPh>
    <rPh sb="12" eb="14">
      <t>サンテイ</t>
    </rPh>
    <rPh sb="14" eb="16">
      <t>タイショウ</t>
    </rPh>
    <rPh sb="16" eb="18">
      <t>ニンズウ</t>
    </rPh>
    <rPh sb="18" eb="20">
      <t>ケイサン</t>
    </rPh>
    <rPh sb="20" eb="21">
      <t>オモテ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</si>
  <si>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</si>
  <si>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・</t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</si>
  <si>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</si>
  <si>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小規模保育所、事業所内保育事業所については、１，２歳児、０歳児欄に入力すること。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ニュウリョク</t>
    </rPh>
    <phoneticPr fontId="1"/>
  </si>
  <si>
    <t>令和５年度に新規開設し、令和４年度実績がない施設・事業所は、この計算表を使用せずに４月の実績数を「②加算Ⅲ算定対象人数計算表」に入力することとする。</t>
    <rPh sb="0" eb="2">
      <t>レイワ</t>
    </rPh>
    <rPh sb="3" eb="5">
      <t>ネンド</t>
    </rPh>
    <rPh sb="6" eb="8">
      <t>シンキ</t>
    </rPh>
    <rPh sb="8" eb="10">
      <t>カイセツ</t>
    </rPh>
    <rPh sb="12" eb="14">
      <t>レイワ</t>
    </rPh>
    <rPh sb="15" eb="17">
      <t>ネンド</t>
    </rPh>
    <rPh sb="17" eb="19">
      <t>ジッセキ</t>
    </rPh>
    <rPh sb="22" eb="24">
      <t>シセツ</t>
    </rPh>
    <rPh sb="25" eb="28">
      <t>ジギョウショ</t>
    </rPh>
    <rPh sb="32" eb="34">
      <t>ケイサン</t>
    </rPh>
    <rPh sb="34" eb="35">
      <t>ヒョウ</t>
    </rPh>
    <rPh sb="36" eb="38">
      <t>シヨウ</t>
    </rPh>
    <rPh sb="42" eb="43">
      <t>ガツ</t>
    </rPh>
    <rPh sb="44" eb="46">
      <t>ジッセキ</t>
    </rPh>
    <rPh sb="46" eb="47">
      <t>スウ</t>
    </rPh>
    <rPh sb="50" eb="52">
      <t>カサン</t>
    </rPh>
    <rPh sb="53" eb="55">
      <t>サンテイ</t>
    </rPh>
    <rPh sb="55" eb="57">
      <t>タイショウ</t>
    </rPh>
    <rPh sb="57" eb="59">
      <t>ニンズウ</t>
    </rPh>
    <rPh sb="59" eb="61">
      <t>ケイサン</t>
    </rPh>
    <rPh sb="61" eb="62">
      <t>ヒョウ</t>
    </rPh>
    <rPh sb="64" eb="66">
      <t>ニュウリョク</t>
    </rPh>
    <phoneticPr fontId="1"/>
  </si>
  <si>
    <t>（１）令和４年度実績</t>
    <phoneticPr fontId="1"/>
  </si>
  <si>
    <t>４年度</t>
    <rPh sb="1" eb="3">
      <t>ネンド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</si>
  <si>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</si>
  <si>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</si>
  <si>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</si>
  <si>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</si>
  <si>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</si>
  <si>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</si>
  <si>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</si>
  <si>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r>
      <t xml:space="preserve">うち満３歳児
</t>
    </r>
    <r>
      <rPr>
        <sz val="8"/>
        <color theme="1"/>
        <rFont val="游ゴシック"/>
        <family val="3"/>
        <charset val="128"/>
        <scheme val="minor"/>
      </rPr>
      <t>(認定こども園のみ)</t>
    </r>
    <rPh sb="2" eb="3">
      <t>マン</t>
    </rPh>
    <rPh sb="4" eb="6">
      <t>サイジ</t>
    </rPh>
    <rPh sb="8" eb="10">
      <t>ニン</t>
    </rPh>
    <phoneticPr fontId="1"/>
  </si>
  <si>
    <t>１，２歳児</t>
    <rPh sb="3" eb="5">
      <t>サイジ</t>
    </rPh>
    <phoneticPr fontId="1"/>
  </si>
  <si>
    <t>０歳児</t>
    <rPh sb="1" eb="3">
      <t>サイジ</t>
    </rPh>
    <phoneticPr fontId="1"/>
  </si>
  <si>
    <t>（２）前年実績による令和５年度見込み年齢別平均児童数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</si>
  <si>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５年度</t>
    <rPh sb="1" eb="3">
      <t>ネンド</t>
    </rPh>
    <phoneticPr fontId="1"/>
  </si>
  <si>
    <t>見込み（４月実績×（１）で算出された伸び率）</t>
    <phoneticPr fontId="1"/>
  </si>
  <si>
    <r>
      <t xml:space="preserve">うち満３歳児
</t>
    </r>
    <r>
      <rPr>
        <sz val="8"/>
        <color theme="1"/>
        <rFont val="游ゴシック"/>
        <family val="3"/>
        <charset val="128"/>
        <scheme val="minor"/>
      </rPr>
      <t>(認定こども園のみ)</t>
    </r>
    <rPh sb="2" eb="3">
      <t>マン</t>
    </rPh>
    <rPh sb="4" eb="6">
      <t>サイジ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</si>
  <si>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</si>
  <si>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</si>
  <si>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</si>
  <si>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t>前年度実績による見込みによりがたい場合、その理由を入力　※（３）の算出結果を使用する場合は入力必須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5" eb="27">
      <t>ニュウリョク</t>
    </rPh>
    <rPh sb="33" eb="35">
      <t>サンシュツ</t>
    </rPh>
    <rPh sb="35" eb="37">
      <t>ケッカ</t>
    </rPh>
    <rPh sb="38" eb="40">
      <t>シヨウ</t>
    </rPh>
    <rPh sb="42" eb="44">
      <t>バアイ</t>
    </rPh>
    <rPh sb="45" eb="47">
      <t>ニュウリョク</t>
    </rPh>
    <rPh sb="47" eb="49">
      <t>ヒッス</t>
    </rPh>
    <phoneticPr fontId="1"/>
  </si>
  <si>
    <t>〇</t>
    <phoneticPr fontId="30"/>
  </si>
  <si>
    <t>有</t>
    <rPh sb="0" eb="1">
      <t>ア</t>
    </rPh>
    <phoneticPr fontId="30"/>
  </si>
  <si>
    <t>無</t>
    <rPh sb="0" eb="1">
      <t>ナシ</t>
    </rPh>
    <phoneticPr fontId="30"/>
  </si>
  <si>
    <t>令和５年度　加算算定対象人数等認定申請書（処遇改善等加算Ⅲ及び向上支援費加算Ⅲ）</t>
    <rPh sb="0" eb="2">
      <t>レイワ</t>
    </rPh>
    <rPh sb="3" eb="4">
      <t>ネン</t>
    </rPh>
    <rPh sb="4" eb="5">
      <t>ド</t>
    </rPh>
    <rPh sb="6" eb="8">
      <t>カサン</t>
    </rPh>
    <rPh sb="8" eb="10">
      <t>サンテイ</t>
    </rPh>
    <rPh sb="10" eb="12">
      <t>タイショウ</t>
    </rPh>
    <rPh sb="12" eb="14">
      <t>ニンズウ</t>
    </rPh>
    <rPh sb="14" eb="15">
      <t>トウ</t>
    </rPh>
    <rPh sb="15" eb="17">
      <t>ニンテイ</t>
    </rPh>
    <rPh sb="17" eb="20">
      <t>シンセイショ</t>
    </rPh>
    <rPh sb="21" eb="23">
      <t>ショグウ</t>
    </rPh>
    <rPh sb="23" eb="25">
      <t>カイゼン</t>
    </rPh>
    <rPh sb="25" eb="26">
      <t>トウ</t>
    </rPh>
    <rPh sb="26" eb="28">
      <t>カサン</t>
    </rPh>
    <phoneticPr fontId="30"/>
  </si>
  <si>
    <t>横浜市長</t>
    <rPh sb="0" eb="3">
      <t>ヨコハマシ</t>
    </rPh>
    <rPh sb="3" eb="4">
      <t>チョウ</t>
    </rPh>
    <phoneticPr fontId="30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</si>
  <si>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</si>
  <si>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市町村名</t>
    <rPh sb="0" eb="3">
      <t>シチョウソン</t>
    </rPh>
    <rPh sb="3" eb="4">
      <t>メイ</t>
    </rPh>
    <phoneticPr fontId="30"/>
  </si>
  <si>
    <t>横浜市</t>
    <rPh sb="0" eb="3">
      <t>ヨコハマシ</t>
    </rPh>
    <phoneticPr fontId="1"/>
  </si>
  <si>
    <t>区</t>
    <rPh sb="0" eb="1">
      <t>ク</t>
    </rPh>
    <phoneticPr fontId="1"/>
  </si>
  <si>
    <t>施設・事業種別</t>
    <rPh sb="0" eb="2">
      <t>シセツ</t>
    </rPh>
    <rPh sb="3" eb="5">
      <t>ジギョウ</t>
    </rPh>
    <rPh sb="5" eb="7">
      <t>シュベツ</t>
    </rPh>
    <phoneticPr fontId="30"/>
  </si>
  <si>
    <t>施設・事業所番号</t>
    <rPh sb="0" eb="2">
      <t>シセツ</t>
    </rPh>
    <rPh sb="3" eb="6">
      <t>ジギョウショ</t>
    </rPh>
    <rPh sb="6" eb="8">
      <t>バンゴウ</t>
    </rPh>
    <phoneticPr fontId="30"/>
  </si>
  <si>
    <t>施設・事業所名</t>
    <rPh sb="0" eb="2">
      <t>シセツ</t>
    </rPh>
    <rPh sb="3" eb="6">
      <t>ジギョウショ</t>
    </rPh>
    <rPh sb="6" eb="7">
      <t>メイ</t>
    </rPh>
    <phoneticPr fontId="30"/>
  </si>
  <si>
    <t>代表者職・氏名</t>
    <rPh sb="0" eb="4">
      <t>ダイヒョウシャショク</t>
    </rPh>
    <rPh sb="5" eb="7">
      <t>シメイ</t>
    </rPh>
    <phoneticPr fontId="30"/>
  </si>
  <si>
    <t>当該年度の処遇改善等加算Ⅲに係る加算算定対象人数等の認定について、次のとおり申請します。</t>
    <rPh sb="0" eb="2">
      <t>トウガイ</t>
    </rPh>
    <rPh sb="2" eb="4">
      <t>ネンド</t>
    </rPh>
    <rPh sb="5" eb="10">
      <t>ショグウカイゼントウ</t>
    </rPh>
    <rPh sb="10" eb="12">
      <t>カサン</t>
    </rPh>
    <rPh sb="14" eb="15">
      <t>カカ</t>
    </rPh>
    <rPh sb="16" eb="18">
      <t>カサン</t>
    </rPh>
    <rPh sb="18" eb="20">
      <t>サンテイ</t>
    </rPh>
    <rPh sb="20" eb="22">
      <t>タイショウ</t>
    </rPh>
    <rPh sb="22" eb="24">
      <t>ニンズウ</t>
    </rPh>
    <rPh sb="24" eb="25">
      <t>トウ</t>
    </rPh>
    <rPh sb="26" eb="28">
      <t>ニンテイ</t>
    </rPh>
    <rPh sb="33" eb="34">
      <t>ツギ</t>
    </rPh>
    <rPh sb="38" eb="40">
      <t>シンセイ</t>
    </rPh>
    <phoneticPr fontId="1"/>
  </si>
  <si>
    <t>(1) 処遇改善等加算Ⅲの要件について</t>
    <rPh sb="4" eb="9">
      <t>ショグウカイゼントウ</t>
    </rPh>
    <rPh sb="9" eb="11">
      <t>カサン</t>
    </rPh>
    <rPh sb="13" eb="15">
      <t>ヨウケン</t>
    </rPh>
    <phoneticPr fontId="30"/>
  </si>
  <si>
    <t>次の内容について、「該当」「非該当」のいずれかを選択してください。</t>
    <rPh sb="0" eb="1">
      <t>ツギ</t>
    </rPh>
    <rPh sb="2" eb="4">
      <t>ナイヨウ</t>
    </rPh>
    <rPh sb="10" eb="12">
      <t>ガイトウ</t>
    </rPh>
    <rPh sb="14" eb="17">
      <t>ヒガイトウ</t>
    </rPh>
    <rPh sb="24" eb="26">
      <t>センタク</t>
    </rPh>
    <phoneticPr fontId="30"/>
  </si>
  <si>
    <t>処遇改善等加算Ⅲによる賃金改善に係る計画の具体的内容を職員に周知している</t>
    <phoneticPr fontId="30"/>
  </si>
  <si>
    <t>該当</t>
  </si>
  <si>
    <t>加算額の算定に用いる職員数について</t>
    <rPh sb="0" eb="3">
      <t>カサンガク</t>
    </rPh>
    <rPh sb="4" eb="6">
      <t>サンテイ</t>
    </rPh>
    <rPh sb="7" eb="8">
      <t>モチ</t>
    </rPh>
    <rPh sb="10" eb="12">
      <t>ショクイン</t>
    </rPh>
    <rPh sb="12" eb="13">
      <t>スウ</t>
    </rPh>
    <phoneticPr fontId="30"/>
  </si>
  <si>
    <t>人</t>
    <rPh sb="0" eb="1">
      <t>ニン</t>
    </rPh>
    <phoneticPr fontId="30"/>
  </si>
  <si>
    <t>(2) 向上支援費加算Ⅲの適用について</t>
    <rPh sb="4" eb="6">
      <t>コウジョウ</t>
    </rPh>
    <rPh sb="6" eb="9">
      <t>シエンピ</t>
    </rPh>
    <rPh sb="9" eb="11">
      <t>カサン</t>
    </rPh>
    <rPh sb="13" eb="15">
      <t>テキヨウ</t>
    </rPh>
    <phoneticPr fontId="30"/>
  </si>
  <si>
    <t>　【保育所、認定こども園（２・３号）、小規模保育事業Ａ・Ｂ型、事業所内保育事業Ａ型のみ】</t>
    <rPh sb="2" eb="4">
      <t>ホイク</t>
    </rPh>
    <rPh sb="4" eb="5">
      <t>ジョ</t>
    </rPh>
    <rPh sb="6" eb="8">
      <t>ニンテイ</t>
    </rPh>
    <rPh sb="11" eb="12">
      <t>エン</t>
    </rPh>
    <rPh sb="16" eb="17">
      <t>ゴウ</t>
    </rPh>
    <rPh sb="19" eb="22">
      <t>ショウキボ</t>
    </rPh>
    <rPh sb="22" eb="24">
      <t>ホイク</t>
    </rPh>
    <rPh sb="24" eb="26">
      <t>ジギョウ</t>
    </rPh>
    <rPh sb="29" eb="30">
      <t>ガタ</t>
    </rPh>
    <rPh sb="31" eb="34">
      <t>ジギョウショ</t>
    </rPh>
    <rPh sb="34" eb="35">
      <t>ナイ</t>
    </rPh>
    <rPh sb="35" eb="37">
      <t>ホイク</t>
    </rPh>
    <rPh sb="37" eb="39">
      <t>ジギョウ</t>
    </rPh>
    <rPh sb="40" eb="41">
      <t>カタ</t>
    </rPh>
    <phoneticPr fontId="30"/>
  </si>
  <si>
    <t>向上支援費加算Ⅲの適用</t>
    <rPh sb="0" eb="2">
      <t>コウジョウ</t>
    </rPh>
    <rPh sb="2" eb="5">
      <t>シエンピ</t>
    </rPh>
    <rPh sb="5" eb="7">
      <t>カサン</t>
    </rPh>
    <rPh sb="9" eb="11">
      <t>テキヨウ</t>
    </rPh>
    <phoneticPr fontId="30"/>
  </si>
  <si>
    <t>※</t>
    <phoneticPr fontId="1"/>
  </si>
  <si>
    <t>(1)の要件が「非該当」の場合、(2)の適用については選択できません。</t>
    <phoneticPr fontId="1"/>
  </si>
  <si>
    <t>市町村名</t>
    <rPh sb="0" eb="3">
      <t>シチョウソン</t>
    </rPh>
    <rPh sb="3" eb="4">
      <t>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</si>
  <si>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</si>
  <si>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施設・事業所番号</t>
    <rPh sb="0" eb="2">
      <t>シセツ</t>
    </rPh>
    <rPh sb="3" eb="6">
      <t>ジギョウショ</t>
    </rPh>
    <rPh sb="6" eb="8">
      <t>バンゴウ</t>
    </rPh>
    <phoneticPr fontId="1"/>
  </si>
  <si>
    <t>施設・事業所名</t>
    <rPh sb="0" eb="2">
      <t>シセツ</t>
    </rPh>
    <rPh sb="3" eb="7">
      <t>ジギョウショメイ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</si>
  <si>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</si>
  <si>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※年齢別児童数には、
　「①平均年齢別児童数計算表」により
　計算した平均児童数を入力すること。</t>
    <phoneticPr fontId="1"/>
  </si>
  <si>
    <t>休日保育加算
※休日保育の年間延べ利用子ども数を選択</t>
    <rPh sb="0" eb="2">
      <t>キュウジツ</t>
    </rPh>
    <rPh sb="2" eb="4">
      <t>ホイク</t>
    </rPh>
    <rPh sb="4" eb="6">
      <t>カサン</t>
    </rPh>
    <phoneticPr fontId="1"/>
  </si>
  <si>
    <t>栄養管理加算（Ａ：配置）</t>
    <rPh sb="0" eb="2">
      <t>エイヨウ</t>
    </rPh>
    <rPh sb="2" eb="4">
      <t>カンリ</t>
    </rPh>
    <rPh sb="4" eb="6">
      <t>カサン</t>
    </rPh>
    <phoneticPr fontId="1"/>
  </si>
  <si>
    <t>なし</t>
  </si>
  <si>
    <t>小規模保育事業
Ａ型・Ｂ型
事業所内保育事業</t>
    <rPh sb="0" eb="7">
      <t>ショウキボホイクジギョウ</t>
    </rPh>
    <rPh sb="9" eb="10">
      <t>カタ</t>
    </rPh>
    <rPh sb="14" eb="18">
      <t>ジギョウショナイ</t>
    </rPh>
    <rPh sb="18" eb="22">
      <t>ホイクジギョウ</t>
    </rPh>
    <phoneticPr fontId="1"/>
  </si>
  <si>
    <t>加算Ⅲ算定対象人数</t>
    <rPh sb="0" eb="2">
      <t>カサン</t>
    </rPh>
    <rPh sb="3" eb="5">
      <t>サンテイ</t>
    </rPh>
    <rPh sb="5" eb="7">
      <t>タイショウ</t>
    </rPh>
    <rPh sb="7" eb="9">
      <t>ニンズウ</t>
    </rPh>
    <phoneticPr fontId="30"/>
  </si>
  <si>
    <t>第８号様式</t>
    <rPh sb="0" eb="1">
      <t>ダイ</t>
    </rPh>
    <rPh sb="2" eb="3">
      <t>ゴウ</t>
    </rPh>
    <rPh sb="3" eb="5">
      <t>ヨウシキ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</si>
</sst>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_);[Red]\(0.0\)"/>
    <numFmt numFmtId="178" formatCode="0.00_);[Red]\(0.00\)"/>
    <numFmt numFmtId="179" formatCode="0.000_);[Red]\(0.000\)"/>
    <numFmt numFmtId="180" formatCode="0.0_ ;[Red]\-0.0\ "/>
    <numFmt numFmtId="181" formatCode="#,##0&quot;月&quot;\ "/>
    <numFmt numFmtId="182" formatCode="#,##0&quot;人&quot;\ "/>
    <numFmt numFmtId="183" formatCode="0.00_ "/>
    <numFmt numFmtId="184" formatCode="#,##0.0&quot;人&quot;\ 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2" tint="-0.24997711111789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6"/>
      <name val="游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HGｺﾞｼｯｸE"/>
      <family val="3"/>
      <charset val="128"/>
    </font>
    <font>
      <b/>
      <sz val="12"/>
      <name val="HGｺﾞｼｯｸM"/>
      <family val="3"/>
      <charset val="128"/>
    </font>
    <font>
      <u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0FF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FE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36">
    <xf numFmtId="0" fontId="0" fillId="0" borderId="0" xfId="0">
      <alignment vertical="center"/>
    </xf>
    <xf numFmtId="176" fontId="3" fillId="5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3" fillId="0" borderId="23" xfId="0" applyNumberFormat="1" applyFont="1" applyBorder="1" applyProtection="1">
      <alignment vertical="center"/>
    </xf>
    <xf numFmtId="178" fontId="7" fillId="2" borderId="29" xfId="0" applyNumberFormat="1" applyFont="1" applyFill="1" applyBorder="1" applyProtection="1">
      <alignment vertical="center"/>
    </xf>
    <xf numFmtId="179" fontId="7" fillId="0" borderId="24" xfId="0" applyNumberFormat="1" applyFont="1" applyFill="1" applyBorder="1" applyProtection="1">
      <alignment vertical="center"/>
    </xf>
    <xf numFmtId="176" fontId="7" fillId="0" borderId="22" xfId="0" applyNumberFormat="1" applyFont="1" applyBorder="1" applyProtection="1">
      <alignment vertical="center"/>
    </xf>
    <xf numFmtId="176" fontId="3" fillId="0" borderId="41" xfId="0" applyNumberFormat="1" applyFont="1" applyFill="1" applyBorder="1" applyProtection="1">
      <alignment vertical="center"/>
    </xf>
    <xf numFmtId="176" fontId="7" fillId="0" borderId="15" xfId="0" applyNumberFormat="1" applyFont="1" applyBorder="1" applyProtection="1">
      <alignment vertical="center"/>
    </xf>
    <xf numFmtId="176" fontId="12" fillId="0" borderId="8" xfId="0" applyNumberFormat="1" applyFont="1" applyBorder="1" applyProtection="1">
      <alignment vertical="center"/>
    </xf>
    <xf numFmtId="178" fontId="7" fillId="2" borderId="26" xfId="0" applyNumberFormat="1" applyFont="1" applyFill="1" applyBorder="1" applyProtection="1">
      <alignment vertical="center"/>
    </xf>
    <xf numFmtId="177" fontId="3" fillId="0" borderId="36" xfId="0" applyNumberFormat="1" applyFont="1" applyFill="1" applyBorder="1" applyProtection="1">
      <alignment vertical="center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179" fontId="7" fillId="0" borderId="34" xfId="0" applyNumberFormat="1" applyFont="1" applyFill="1" applyBorder="1" applyProtection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76" fontId="7" fillId="0" borderId="23" xfId="0" applyNumberFormat="1" applyFont="1" applyBorder="1" applyProtection="1">
      <alignment vertical="center"/>
    </xf>
    <xf numFmtId="177" fontId="7" fillId="6" borderId="22" xfId="0" applyNumberFormat="1" applyFont="1" applyFill="1" applyBorder="1" applyProtection="1">
      <alignment vertical="center"/>
    </xf>
    <xf numFmtId="177" fontId="9" fillId="2" borderId="30" xfId="0" applyNumberFormat="1" applyFont="1" applyFill="1" applyBorder="1" applyProtection="1">
      <alignment vertical="center"/>
    </xf>
    <xf numFmtId="177" fontId="5" fillId="2" borderId="18" xfId="0" applyNumberFormat="1" applyFont="1" applyFill="1" applyBorder="1" applyProtection="1">
      <alignment vertical="center"/>
    </xf>
    <xf numFmtId="177" fontId="9" fillId="2" borderId="27" xfId="0" applyNumberFormat="1" applyFont="1" applyFill="1" applyBorder="1" applyProtection="1">
      <alignment vertical="center"/>
    </xf>
    <xf numFmtId="177" fontId="9" fillId="2" borderId="35" xfId="0" applyNumberFormat="1" applyFont="1" applyFill="1" applyBorder="1" applyProtection="1">
      <alignment vertical="center"/>
    </xf>
    <xf numFmtId="0" fontId="21" fillId="0" borderId="0" xfId="0" applyFont="1" applyProtection="1">
      <alignment vertical="center"/>
      <protection locked="0"/>
    </xf>
    <xf numFmtId="182" fontId="21" fillId="8" borderId="52" xfId="0" applyNumberFormat="1" applyFont="1" applyFill="1" applyBorder="1" applyProtection="1">
      <alignment vertical="center"/>
      <protection locked="0"/>
    </xf>
    <xf numFmtId="182" fontId="21" fillId="8" borderId="53" xfId="0" applyNumberFormat="1" applyFont="1" applyFill="1" applyBorder="1" applyProtection="1">
      <alignment vertical="center"/>
      <protection locked="0"/>
    </xf>
    <xf numFmtId="182" fontId="21" fillId="8" borderId="54" xfId="0" applyNumberFormat="1" applyFont="1" applyFill="1" applyBorder="1" applyProtection="1">
      <alignment vertical="center"/>
      <protection locked="0"/>
    </xf>
    <xf numFmtId="182" fontId="24" fillId="7" borderId="27" xfId="0" applyNumberFormat="1" applyFont="1" applyFill="1" applyBorder="1" applyProtection="1">
      <alignment vertical="center"/>
    </xf>
    <xf numFmtId="183" fontId="21" fillId="7" borderId="57" xfId="0" applyNumberFormat="1" applyFont="1" applyFill="1" applyBorder="1" applyProtection="1">
      <alignment vertical="center"/>
    </xf>
    <xf numFmtId="183" fontId="21" fillId="7" borderId="58" xfId="0" applyNumberFormat="1" applyFont="1" applyFill="1" applyBorder="1" applyProtection="1">
      <alignment vertical="center"/>
    </xf>
    <xf numFmtId="183" fontId="21" fillId="7" borderId="67" xfId="0" applyNumberFormat="1" applyFont="1" applyFill="1" applyBorder="1" applyProtection="1">
      <alignment vertical="center"/>
    </xf>
    <xf numFmtId="183" fontId="21" fillId="7" borderId="68" xfId="0" applyNumberFormat="1" applyFont="1" applyFill="1" applyBorder="1" applyProtection="1">
      <alignment vertical="center"/>
    </xf>
    <xf numFmtId="182" fontId="21" fillId="7" borderId="73" xfId="0" applyNumberFormat="1" applyFont="1" applyFill="1" applyBorder="1" applyProtection="1">
      <alignment vertical="center"/>
    </xf>
    <xf numFmtId="182" fontId="24" fillId="7" borderId="76" xfId="0" applyNumberFormat="1" applyFont="1" applyFill="1" applyBorder="1" applyProtection="1">
      <alignment vertical="center"/>
    </xf>
    <xf numFmtId="182" fontId="21" fillId="7" borderId="9" xfId="0" applyNumberFormat="1" applyFont="1" applyFill="1" applyBorder="1" applyProtection="1">
      <alignment vertical="center"/>
    </xf>
    <xf numFmtId="182" fontId="21" fillId="7" borderId="2" xfId="0" applyNumberFormat="1" applyFont="1" applyFill="1" applyBorder="1" applyProtection="1">
      <alignment vertical="center"/>
    </xf>
    <xf numFmtId="182" fontId="21" fillId="7" borderId="84" xfId="0" applyNumberFormat="1" applyFont="1" applyFill="1" applyBorder="1" applyProtection="1">
      <alignment vertical="center"/>
    </xf>
    <xf numFmtId="182" fontId="24" fillId="3" borderId="82" xfId="0" applyNumberFormat="1" applyFont="1" applyFill="1" applyBorder="1" applyProtection="1">
      <alignment vertical="center"/>
    </xf>
    <xf numFmtId="182" fontId="21" fillId="7" borderId="85" xfId="0" applyNumberFormat="1" applyFont="1" applyFill="1" applyBorder="1" applyProtection="1">
      <alignment vertical="center"/>
    </xf>
    <xf numFmtId="182" fontId="21" fillId="7" borderId="42" xfId="0" applyNumberFormat="1" applyFont="1" applyFill="1" applyBorder="1" applyProtection="1">
      <alignment vertical="center"/>
    </xf>
    <xf numFmtId="182" fontId="21" fillId="7" borderId="86" xfId="0" applyNumberFormat="1" applyFont="1" applyFill="1" applyBorder="1" applyProtection="1">
      <alignment vertical="center"/>
    </xf>
    <xf numFmtId="182" fontId="24" fillId="3" borderId="87" xfId="0" applyNumberFormat="1" applyFont="1" applyFill="1" applyBorder="1" applyProtection="1">
      <alignment vertical="center"/>
    </xf>
    <xf numFmtId="182" fontId="21" fillId="7" borderId="90" xfId="0" applyNumberFormat="1" applyFont="1" applyFill="1" applyBorder="1" applyProtection="1">
      <alignment vertical="center"/>
    </xf>
    <xf numFmtId="182" fontId="24" fillId="7" borderId="91" xfId="0" applyNumberFormat="1" applyFont="1" applyFill="1" applyBorder="1" applyProtection="1">
      <alignment vertical="center"/>
    </xf>
    <xf numFmtId="182" fontId="24" fillId="7" borderId="22" xfId="0" applyNumberFormat="1" applyFont="1" applyFill="1" applyBorder="1" applyProtection="1">
      <alignment vertical="center"/>
    </xf>
    <xf numFmtId="182" fontId="21" fillId="8" borderId="93" xfId="0" applyNumberFormat="1" applyFont="1" applyFill="1" applyBorder="1" applyProtection="1">
      <alignment vertical="center"/>
      <protection locked="0"/>
    </xf>
    <xf numFmtId="182" fontId="21" fillId="8" borderId="2" xfId="0" applyNumberFormat="1" applyFont="1" applyFill="1" applyBorder="1" applyProtection="1">
      <alignment vertical="center"/>
      <protection locked="0"/>
    </xf>
    <xf numFmtId="182" fontId="21" fillId="8" borderId="84" xfId="0" applyNumberFormat="1" applyFont="1" applyFill="1" applyBorder="1" applyProtection="1">
      <alignment vertical="center"/>
      <protection locked="0"/>
    </xf>
    <xf numFmtId="182" fontId="24" fillId="7" borderId="41" xfId="0" applyNumberFormat="1" applyFont="1" applyFill="1" applyBorder="1" applyProtection="1">
      <alignment vertical="center"/>
    </xf>
    <xf numFmtId="182" fontId="21" fillId="8" borderId="94" xfId="0" applyNumberFormat="1" applyFont="1" applyFill="1" applyBorder="1" applyProtection="1">
      <alignment vertical="center"/>
      <protection locked="0"/>
    </xf>
    <xf numFmtId="182" fontId="21" fillId="8" borderId="42" xfId="0" applyNumberFormat="1" applyFont="1" applyFill="1" applyBorder="1" applyProtection="1">
      <alignment vertical="center"/>
      <protection locked="0"/>
    </xf>
    <xf numFmtId="182" fontId="21" fillId="8" borderId="86" xfId="0" applyNumberFormat="1" applyFont="1" applyFill="1" applyBorder="1" applyProtection="1">
      <alignment vertical="center"/>
      <protection locked="0"/>
    </xf>
    <xf numFmtId="182" fontId="24" fillId="7" borderId="88" xfId="0" applyNumberFormat="1" applyFont="1" applyFill="1" applyBorder="1" applyProtection="1">
      <alignment vertical="center"/>
    </xf>
    <xf numFmtId="0" fontId="28" fillId="0" borderId="0" xfId="2" applyFont="1">
      <alignment vertical="center"/>
    </xf>
    <xf numFmtId="0" fontId="28" fillId="0" borderId="0" xfId="0" applyFont="1">
      <alignment vertical="center"/>
    </xf>
    <xf numFmtId="176" fontId="3" fillId="0" borderId="0" xfId="0" applyNumberFormat="1" applyFont="1" applyBorder="1" applyAlignment="1" applyProtection="1">
      <alignment vertical="center" wrapText="1"/>
      <protection locked="0"/>
    </xf>
    <xf numFmtId="176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77" fontId="5" fillId="2" borderId="17" xfId="0" applyNumberFormat="1" applyFont="1" applyFill="1" applyBorder="1" applyProtection="1">
      <alignment vertical="center"/>
    </xf>
    <xf numFmtId="177" fontId="3" fillId="2" borderId="16" xfId="0" applyNumberFormat="1" applyFont="1" applyFill="1" applyBorder="1" applyProtection="1">
      <alignment vertical="center"/>
    </xf>
    <xf numFmtId="180" fontId="3" fillId="2" borderId="16" xfId="0" applyNumberFormat="1" applyFont="1" applyFill="1" applyBorder="1" applyProtection="1">
      <alignment vertical="center"/>
    </xf>
    <xf numFmtId="177" fontId="5" fillId="2" borderId="12" xfId="0" applyNumberFormat="1" applyFont="1" applyFill="1" applyBorder="1" applyProtection="1">
      <alignment vertical="center"/>
    </xf>
    <xf numFmtId="176" fontId="10" fillId="2" borderId="7" xfId="0" applyNumberFormat="1" applyFont="1" applyFill="1" applyBorder="1" applyProtection="1">
      <alignment vertical="center"/>
    </xf>
    <xf numFmtId="38" fontId="13" fillId="0" borderId="1" xfId="1" applyFont="1" applyFill="1" applyBorder="1" applyAlignment="1" applyProtection="1">
      <alignment vertical="center"/>
    </xf>
    <xf numFmtId="182" fontId="38" fillId="8" borderId="82" xfId="0" applyNumberFormat="1" applyFont="1" applyFill="1" applyBorder="1" applyProtection="1">
      <alignment vertical="center"/>
      <protection locked="0"/>
    </xf>
    <xf numFmtId="182" fontId="38" fillId="8" borderId="87" xfId="0" applyNumberFormat="1" applyFont="1" applyFill="1" applyBorder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181" fontId="21" fillId="0" borderId="47" xfId="0" applyNumberFormat="1" applyFont="1" applyBorder="1" applyAlignment="1" applyProtection="1">
      <alignment horizontal="center" vertical="center"/>
    </xf>
    <xf numFmtId="181" fontId="21" fillId="0" borderId="48" xfId="0" applyNumberFormat="1" applyFont="1" applyBorder="1" applyAlignment="1" applyProtection="1">
      <alignment horizontal="center" vertical="center"/>
    </xf>
    <xf numFmtId="181" fontId="21" fillId="0" borderId="49" xfId="0" applyNumberFormat="1" applyFont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center" vertical="center"/>
    </xf>
    <xf numFmtId="0" fontId="21" fillId="0" borderId="55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72" xfId="0" applyFont="1" applyBorder="1" applyAlignment="1" applyProtection="1">
      <alignment horizontal="center" vertical="center"/>
    </xf>
    <xf numFmtId="182" fontId="24" fillId="0" borderId="59" xfId="0" applyNumberFormat="1" applyFont="1" applyBorder="1" applyProtection="1">
      <alignment vertical="center"/>
    </xf>
    <xf numFmtId="182" fontId="24" fillId="0" borderId="69" xfId="0" applyNumberFormat="1" applyFont="1" applyBorder="1" applyProtection="1">
      <alignment vertical="center"/>
    </xf>
    <xf numFmtId="182" fontId="21" fillId="0" borderId="74" xfId="0" applyNumberFormat="1" applyFont="1" applyFill="1" applyBorder="1" applyProtection="1">
      <alignment vertical="center"/>
    </xf>
    <xf numFmtId="182" fontId="21" fillId="0" borderId="75" xfId="0" applyNumberFormat="1" applyFont="1" applyFill="1" applyBorder="1" applyProtection="1">
      <alignment vertical="center"/>
    </xf>
    <xf numFmtId="0" fontId="21" fillId="0" borderId="56" xfId="0" applyFont="1" applyBorder="1" applyProtection="1">
      <alignment vertical="center"/>
    </xf>
    <xf numFmtId="0" fontId="21" fillId="0" borderId="66" xfId="0" applyFont="1" applyBorder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>
      <alignment vertical="center"/>
    </xf>
    <xf numFmtId="183" fontId="21" fillId="0" borderId="0" xfId="0" applyNumberFormat="1" applyFont="1" applyFill="1" applyBorder="1" applyProtection="1">
      <alignment vertical="center"/>
    </xf>
    <xf numFmtId="0" fontId="23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77" xfId="0" applyFont="1" applyFill="1" applyBorder="1" applyAlignment="1" applyProtection="1">
      <alignment horizontal="center" vertical="center"/>
    </xf>
    <xf numFmtId="181" fontId="21" fillId="0" borderId="78" xfId="0" applyNumberFormat="1" applyFont="1" applyBorder="1" applyAlignment="1" applyProtection="1">
      <alignment horizontal="center" vertical="center"/>
    </xf>
    <xf numFmtId="181" fontId="21" fillId="0" borderId="79" xfId="0" applyNumberFormat="1" applyFont="1" applyBorder="1" applyAlignment="1" applyProtection="1">
      <alignment horizontal="center" vertical="center"/>
    </xf>
    <xf numFmtId="181" fontId="21" fillId="0" borderId="80" xfId="0" applyNumberFormat="1" applyFont="1" applyBorder="1" applyAlignment="1" applyProtection="1">
      <alignment horizontal="center" vertical="center"/>
    </xf>
    <xf numFmtId="0" fontId="21" fillId="9" borderId="82" xfId="0" applyFont="1" applyFill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</xf>
    <xf numFmtId="0" fontId="21" fillId="0" borderId="84" xfId="0" applyFont="1" applyBorder="1" applyAlignment="1" applyProtection="1">
      <alignment horizontal="center" vertical="center"/>
    </xf>
    <xf numFmtId="0" fontId="21" fillId="0" borderId="61" xfId="0" applyFont="1" applyBorder="1" applyProtection="1">
      <alignment vertical="center"/>
    </xf>
    <xf numFmtId="0" fontId="21" fillId="0" borderId="2" xfId="0" applyFont="1" applyBorder="1" applyAlignment="1" applyProtection="1">
      <alignment vertical="top" wrapText="1"/>
    </xf>
    <xf numFmtId="0" fontId="21" fillId="0" borderId="86" xfId="0" applyFont="1" applyBorder="1" applyAlignment="1" applyProtection="1">
      <alignment horizontal="center" vertical="center"/>
    </xf>
    <xf numFmtId="0" fontId="21" fillId="0" borderId="75" xfId="0" applyFont="1" applyBorder="1" applyProtection="1">
      <alignment vertical="center"/>
    </xf>
    <xf numFmtId="184" fontId="21" fillId="0" borderId="89" xfId="0" applyNumberFormat="1" applyFont="1" applyFill="1" applyBorder="1" applyProtection="1">
      <alignment vertical="center"/>
    </xf>
    <xf numFmtId="184" fontId="21" fillId="0" borderId="74" xfId="0" applyNumberFormat="1" applyFont="1" applyFill="1" applyBorder="1" applyProtection="1">
      <alignment vertical="center"/>
    </xf>
    <xf numFmtId="184" fontId="21" fillId="0" borderId="75" xfId="0" applyNumberFormat="1" applyFont="1" applyFill="1" applyBorder="1" applyProtection="1">
      <alignment vertical="center"/>
    </xf>
    <xf numFmtId="0" fontId="21" fillId="0" borderId="92" xfId="0" applyFont="1" applyFill="1" applyBorder="1" applyProtection="1">
      <alignment vertical="center"/>
    </xf>
    <xf numFmtId="181" fontId="21" fillId="0" borderId="21" xfId="0" applyNumberFormat="1" applyFont="1" applyBorder="1" applyAlignment="1" applyProtection="1">
      <alignment horizontal="center" vertical="center"/>
    </xf>
    <xf numFmtId="0" fontId="21" fillId="9" borderId="22" xfId="0" applyFont="1" applyFill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</xf>
    <xf numFmtId="0" fontId="21" fillId="0" borderId="72" xfId="0" applyFont="1" applyBorder="1" applyProtection="1">
      <alignment vertical="center"/>
    </xf>
    <xf numFmtId="182" fontId="21" fillId="0" borderId="73" xfId="0" applyNumberFormat="1" applyFont="1" applyFill="1" applyBorder="1" applyProtection="1">
      <alignment vertical="center"/>
    </xf>
    <xf numFmtId="182" fontId="21" fillId="0" borderId="0" xfId="0" applyNumberFormat="1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26" fillId="0" borderId="92" xfId="0" applyFont="1" applyFill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8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176" fontId="3" fillId="0" borderId="16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14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176" fontId="3" fillId="0" borderId="17" xfId="0" applyNumberFormat="1" applyFont="1" applyBorder="1" applyProtection="1">
      <alignment vertical="center"/>
    </xf>
    <xf numFmtId="0" fontId="3" fillId="0" borderId="20" xfId="0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9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8" xfId="0" applyFont="1" applyFill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38" fontId="10" fillId="0" borderId="10" xfId="1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176" fontId="3" fillId="0" borderId="36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Border="1" applyProtection="1">
      <alignment vertical="center"/>
    </xf>
    <xf numFmtId="176" fontId="8" fillId="0" borderId="7" xfId="0" applyNumberFormat="1" applyFont="1" applyBorder="1" applyAlignment="1" applyProtection="1">
      <alignment horizontal="left" vertical="center"/>
    </xf>
    <xf numFmtId="176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176" fontId="15" fillId="0" borderId="10" xfId="0" applyNumberFormat="1" applyFont="1" applyBorder="1" applyProtection="1">
      <alignment vertical="center"/>
    </xf>
    <xf numFmtId="0" fontId="3" fillId="0" borderId="33" xfId="0" applyFont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176" fontId="3" fillId="0" borderId="35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vertical="center"/>
    </xf>
    <xf numFmtId="176" fontId="4" fillId="0" borderId="18" xfId="0" applyNumberFormat="1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8" fillId="0" borderId="0" xfId="2" applyFont="1" applyProtection="1">
      <alignment vertical="center"/>
    </xf>
    <xf numFmtId="0" fontId="29" fillId="0" borderId="0" xfId="2" applyFont="1" applyAlignment="1" applyProtection="1">
      <alignment horizontal="center" vertical="center"/>
    </xf>
    <xf numFmtId="0" fontId="31" fillId="0" borderId="0" xfId="2" applyFont="1" applyProtection="1">
      <alignment vertical="center"/>
    </xf>
    <xf numFmtId="0" fontId="33" fillId="0" borderId="0" xfId="2" applyFont="1" applyFill="1" applyAlignment="1" applyProtection="1">
      <alignment horizontal="center" vertical="center"/>
    </xf>
    <xf numFmtId="0" fontId="28" fillId="0" borderId="0" xfId="2" applyFont="1" applyFill="1" applyProtection="1">
      <alignment vertical="center"/>
    </xf>
    <xf numFmtId="0" fontId="28" fillId="0" borderId="0" xfId="2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right" vertical="center"/>
    </xf>
    <xf numFmtId="58" fontId="28" fillId="0" borderId="95" xfId="2" applyNumberFormat="1" applyFont="1" applyBorder="1" applyAlignment="1" applyProtection="1">
      <alignment vertical="center"/>
    </xf>
    <xf numFmtId="0" fontId="28" fillId="0" borderId="95" xfId="2" applyFont="1" applyBorder="1" applyAlignment="1" applyProtection="1">
      <alignment vertical="center"/>
    </xf>
    <xf numFmtId="0" fontId="34" fillId="0" borderId="0" xfId="2" applyFont="1" applyBorder="1" applyAlignment="1" applyProtection="1">
      <alignment horizontal="distributed" vertical="center"/>
    </xf>
    <xf numFmtId="0" fontId="34" fillId="0" borderId="0" xfId="2" applyFont="1" applyAlignment="1" applyProtection="1">
      <alignment horizontal="distributed" vertical="center"/>
    </xf>
    <xf numFmtId="0" fontId="28" fillId="0" borderId="0" xfId="2" applyFont="1" applyAlignment="1" applyProtection="1">
      <alignment horizontal="distributed" vertical="center"/>
    </xf>
    <xf numFmtId="0" fontId="28" fillId="0" borderId="0" xfId="2" applyFont="1" applyFill="1" applyBorder="1" applyAlignment="1" applyProtection="1">
      <alignment vertical="center" shrinkToFit="1"/>
    </xf>
    <xf numFmtId="0" fontId="28" fillId="0" borderId="0" xfId="2" applyFont="1" applyAlignment="1" applyProtection="1">
      <alignment vertical="center" shrinkToFit="1"/>
    </xf>
    <xf numFmtId="0" fontId="28" fillId="0" borderId="0" xfId="2" applyFont="1" applyAlignment="1" applyProtection="1">
      <alignment horizontal="distributed" vertical="center" wrapText="1"/>
    </xf>
    <xf numFmtId="0" fontId="28" fillId="0" borderId="0" xfId="2" applyFont="1" applyAlignment="1" applyProtection="1">
      <alignment horizontal="center" vertical="center" wrapText="1"/>
    </xf>
    <xf numFmtId="0" fontId="28" fillId="0" borderId="0" xfId="0" applyFont="1" applyProtection="1">
      <alignment vertical="center"/>
    </xf>
    <xf numFmtId="0" fontId="28" fillId="0" borderId="8" xfId="0" applyFont="1" applyBorder="1" applyProtection="1">
      <alignment vertical="center"/>
    </xf>
    <xf numFmtId="0" fontId="28" fillId="0" borderId="10" xfId="0" applyFont="1" applyBorder="1" applyProtection="1">
      <alignment vertical="center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distributed" vertical="center"/>
    </xf>
    <xf numFmtId="0" fontId="28" fillId="0" borderId="0" xfId="2" applyFont="1" applyAlignment="1" applyProtection="1">
      <alignment vertical="center"/>
    </xf>
    <xf numFmtId="0" fontId="28" fillId="0" borderId="0" xfId="2" applyFont="1" applyAlignment="1" applyProtection="1">
      <alignment vertical="center" wrapText="1"/>
    </xf>
    <xf numFmtId="0" fontId="28" fillId="0" borderId="8" xfId="2" applyFont="1" applyBorder="1" applyAlignment="1" applyProtection="1">
      <alignment vertical="center"/>
    </xf>
    <xf numFmtId="0" fontId="35" fillId="0" borderId="10" xfId="2" applyFont="1" applyBorder="1" applyAlignment="1" applyProtection="1">
      <alignment vertical="center" wrapText="1"/>
    </xf>
    <xf numFmtId="0" fontId="35" fillId="0" borderId="109" xfId="2" applyFont="1" applyBorder="1" applyAlignment="1" applyProtection="1">
      <alignment vertical="center" wrapText="1"/>
    </xf>
    <xf numFmtId="0" fontId="34" fillId="0" borderId="0" xfId="2" applyFont="1" applyAlignment="1" applyProtection="1">
      <alignment vertical="center"/>
    </xf>
    <xf numFmtId="0" fontId="28" fillId="0" borderId="0" xfId="2" applyFont="1" applyAlignment="1" applyProtection="1">
      <alignment horizontal="center" vertical="center" textRotation="255" shrinkToFit="1"/>
    </xf>
    <xf numFmtId="0" fontId="35" fillId="0" borderId="0" xfId="2" applyFont="1" applyProtection="1">
      <alignment vertical="center"/>
    </xf>
    <xf numFmtId="0" fontId="34" fillId="0" borderId="108" xfId="0" applyFont="1" applyBorder="1" applyProtection="1">
      <alignment vertical="center"/>
    </xf>
    <xf numFmtId="0" fontId="28" fillId="0" borderId="0" xfId="2" applyFont="1" applyAlignment="1" applyProtection="1">
      <alignment horizontal="center" vertical="center"/>
    </xf>
    <xf numFmtId="181" fontId="21" fillId="0" borderId="13" xfId="0" applyNumberFormat="1" applyFont="1" applyBorder="1" applyAlignment="1" applyProtection="1">
      <alignment horizontal="center" vertical="center"/>
    </xf>
    <xf numFmtId="181" fontId="21" fillId="0" borderId="16" xfId="0" applyNumberFormat="1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left" vertical="center"/>
    </xf>
    <xf numFmtId="0" fontId="21" fillId="8" borderId="8" xfId="0" applyFont="1" applyFill="1" applyBorder="1" applyAlignment="1" applyProtection="1">
      <alignment horizontal="left" vertical="top"/>
      <protection locked="0"/>
    </xf>
    <xf numFmtId="0" fontId="21" fillId="8" borderId="10" xfId="0" applyFont="1" applyFill="1" applyBorder="1" applyAlignment="1" applyProtection="1">
      <alignment horizontal="left" vertical="top"/>
      <protection locked="0"/>
    </xf>
    <xf numFmtId="0" fontId="21" fillId="8" borderId="7" xfId="0" applyFont="1" applyFill="1" applyBorder="1" applyAlignment="1" applyProtection="1">
      <alignment horizontal="left" vertical="top"/>
      <protection locked="0"/>
    </xf>
    <xf numFmtId="0" fontId="21" fillId="0" borderId="41" xfId="0" applyFont="1" applyBorder="1" applyAlignment="1" applyProtection="1">
      <alignment horizontal="left" vertical="center"/>
    </xf>
    <xf numFmtId="0" fontId="21" fillId="0" borderId="85" xfId="0" applyFont="1" applyBorder="1" applyAlignment="1" applyProtection="1">
      <alignment horizontal="left" vertical="center"/>
    </xf>
    <xf numFmtId="0" fontId="21" fillId="0" borderId="88" xfId="0" applyFont="1" applyBorder="1" applyAlignment="1" applyProtection="1">
      <alignment horizontal="left" vertical="center"/>
    </xf>
    <xf numFmtId="0" fontId="21" fillId="0" borderId="89" xfId="0" applyFont="1" applyBorder="1" applyAlignment="1" applyProtection="1">
      <alignment horizontal="left" vertic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4" fillId="0" borderId="50" xfId="0" applyFont="1" applyBorder="1" applyAlignment="1" applyProtection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51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1" fillId="0" borderId="81" xfId="0" applyFont="1" applyBorder="1" applyAlignment="1" applyProtection="1">
      <alignment horizontal="center" vertical="center" wrapText="1"/>
    </xf>
    <xf numFmtId="0" fontId="21" fillId="0" borderId="83" xfId="0" applyFont="1" applyBorder="1" applyAlignment="1" applyProtection="1">
      <alignment horizontal="center" vertical="center" wrapText="1"/>
    </xf>
    <xf numFmtId="181" fontId="21" fillId="0" borderId="22" xfId="0" applyNumberFormat="1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70" xfId="0" applyFont="1" applyBorder="1" applyAlignment="1" applyProtection="1">
      <alignment horizontal="left" vertical="center"/>
    </xf>
    <xf numFmtId="0" fontId="21" fillId="0" borderId="71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64" xfId="0" applyFont="1" applyBorder="1" applyAlignment="1" applyProtection="1">
      <alignment horizontal="left" vertical="center"/>
    </xf>
    <xf numFmtId="0" fontId="21" fillId="0" borderId="34" xfId="0" applyFont="1" applyBorder="1" applyAlignment="1" applyProtection="1">
      <alignment horizontal="left" vertical="center"/>
    </xf>
    <xf numFmtId="0" fontId="21" fillId="0" borderId="65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49" fontId="21" fillId="7" borderId="8" xfId="0" applyNumberFormat="1" applyFont="1" applyFill="1" applyBorder="1" applyAlignment="1" applyProtection="1">
      <alignment horizontal="center" vertical="center" shrinkToFit="1"/>
      <protection locked="0"/>
    </xf>
    <xf numFmtId="0" fontId="21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21" fillId="7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vertical="center" wrapText="1"/>
    </xf>
    <xf numFmtId="0" fontId="24" fillId="0" borderId="45" xfId="0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21" fillId="0" borderId="50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51" xfId="0" applyFont="1" applyBorder="1" applyAlignment="1" applyProtection="1">
      <alignment horizontal="left" vertical="center"/>
    </xf>
    <xf numFmtId="0" fontId="21" fillId="0" borderId="60" xfId="0" applyFont="1" applyBorder="1" applyAlignment="1" applyProtection="1">
      <alignment horizontal="left" vertical="center"/>
    </xf>
    <xf numFmtId="0" fontId="21" fillId="0" borderId="61" xfId="0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62" xfId="0" applyFont="1" applyBorder="1" applyAlignment="1" applyProtection="1">
      <alignment horizontal="left" vertical="center"/>
    </xf>
    <xf numFmtId="0" fontId="21" fillId="0" borderId="63" xfId="0" applyFont="1" applyBorder="1" applyAlignment="1" applyProtection="1">
      <alignment horizontal="left" vertical="center"/>
    </xf>
    <xf numFmtId="0" fontId="37" fillId="0" borderId="45" xfId="0" applyFont="1" applyBorder="1" applyAlignment="1" applyProtection="1">
      <alignment horizontal="center" vertical="center" wrapText="1"/>
    </xf>
    <xf numFmtId="0" fontId="37" fillId="0" borderId="50" xfId="0" applyFont="1" applyBorder="1" applyAlignment="1" applyProtection="1">
      <alignment horizontal="center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37" fillId="0" borderId="12" xfId="0" applyFont="1" applyBorder="1" applyAlignment="1" applyProtection="1">
      <alignment horizontal="center" vertical="center" wrapText="1"/>
    </xf>
    <xf numFmtId="0" fontId="37" fillId="0" borderId="88" xfId="0" applyFont="1" applyBorder="1" applyAlignment="1" applyProtection="1">
      <alignment horizontal="center" vertical="center" wrapText="1"/>
    </xf>
    <xf numFmtId="0" fontId="37" fillId="0" borderId="76" xfId="0" applyFont="1" applyBorder="1" applyAlignment="1" applyProtection="1">
      <alignment horizontal="center" vertical="center" wrapText="1"/>
    </xf>
    <xf numFmtId="176" fontId="3" fillId="0" borderId="15" xfId="0" applyNumberFormat="1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vertical="center" wrapText="1"/>
    </xf>
    <xf numFmtId="176" fontId="3" fillId="0" borderId="93" xfId="0" applyNumberFormat="1" applyFont="1" applyBorder="1" applyAlignment="1" applyProtection="1">
      <alignment horizontal="distributed" vertical="center"/>
    </xf>
    <xf numFmtId="176" fontId="3" fillId="0" borderId="2" xfId="0" applyNumberFormat="1" applyFont="1" applyBorder="1" applyAlignment="1" applyProtection="1">
      <alignment horizontal="distributed" vertical="center"/>
    </xf>
    <xf numFmtId="176" fontId="3" fillId="0" borderId="3" xfId="0" applyNumberFormat="1" applyFont="1" applyBorder="1" applyAlignment="1" applyProtection="1">
      <alignment horizontal="distributed" vertical="center"/>
    </xf>
    <xf numFmtId="4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8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7" xfId="0" applyNumberFormat="1" applyFont="1" applyBorder="1" applyAlignment="1" applyProtection="1">
      <alignment horizontal="distributed" vertical="center"/>
    </xf>
    <xf numFmtId="176" fontId="3" fillId="0" borderId="98" xfId="0" applyNumberFormat="1" applyFont="1" applyBorder="1" applyAlignment="1" applyProtection="1">
      <alignment horizontal="distributed" vertical="center"/>
    </xf>
    <xf numFmtId="176" fontId="3" fillId="0" borderId="110" xfId="0" applyNumberFormat="1" applyFont="1" applyBorder="1" applyAlignment="1" applyProtection="1">
      <alignment horizontal="distributed" vertical="center"/>
    </xf>
    <xf numFmtId="49" fontId="3" fillId="5" borderId="98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99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/>
    </xf>
    <xf numFmtId="176" fontId="3" fillId="0" borderId="47" xfId="0" applyNumberFormat="1" applyFont="1" applyBorder="1" applyAlignment="1" applyProtection="1">
      <alignment horizontal="distributed" vertical="center"/>
    </xf>
    <xf numFmtId="176" fontId="3" fillId="0" borderId="48" xfId="0" applyNumberFormat="1" applyFont="1" applyBorder="1" applyAlignment="1" applyProtection="1">
      <alignment horizontal="distributed" vertical="center"/>
    </xf>
    <xf numFmtId="176" fontId="3" fillId="0" borderId="80" xfId="0" applyNumberFormat="1" applyFont="1" applyBorder="1" applyAlignment="1" applyProtection="1">
      <alignment horizontal="distributed" vertical="center"/>
    </xf>
    <xf numFmtId="49" fontId="3" fillId="4" borderId="79" xfId="0" applyNumberFormat="1" applyFont="1" applyFill="1" applyBorder="1" applyAlignment="1" applyProtection="1">
      <alignment horizontal="center" vertical="center"/>
      <protection locked="0"/>
    </xf>
    <xf numFmtId="49" fontId="3" fillId="4" borderId="80" xfId="0" applyNumberFormat="1" applyFont="1" applyFill="1" applyBorder="1" applyAlignment="1" applyProtection="1">
      <alignment horizontal="center" vertical="center"/>
      <protection locked="0"/>
    </xf>
    <xf numFmtId="176" fontId="3" fillId="4" borderId="2" xfId="0" applyNumberFormat="1" applyFont="1" applyFill="1" applyBorder="1" applyAlignment="1" applyProtection="1">
      <alignment horizontal="center" vertical="center"/>
      <protection locked="0"/>
    </xf>
    <xf numFmtId="176" fontId="3" fillId="4" borderId="84" xfId="0" applyNumberFormat="1" applyFont="1" applyFill="1" applyBorder="1" applyAlignment="1" applyProtection="1">
      <alignment horizontal="center" vertical="center"/>
      <protection locked="0"/>
    </xf>
    <xf numFmtId="176" fontId="3" fillId="5" borderId="2" xfId="0" applyNumberFormat="1" applyFont="1" applyFill="1" applyBorder="1" applyAlignment="1" applyProtection="1">
      <alignment horizontal="center" vertical="center"/>
      <protection locked="0"/>
    </xf>
    <xf numFmtId="176" fontId="3" fillId="5" borderId="84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176" fontId="3" fillId="0" borderId="21" xfId="0" applyNumberFormat="1" applyFont="1" applyFill="1" applyBorder="1" applyAlignment="1" applyProtection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28" fillId="10" borderId="106" xfId="0" applyFont="1" applyFill="1" applyBorder="1" applyAlignment="1" applyProtection="1">
      <alignment horizontal="center" vertical="center"/>
    </xf>
    <xf numFmtId="0" fontId="28" fillId="10" borderId="107" xfId="0" applyFont="1" applyFill="1" applyBorder="1" applyAlignment="1" applyProtection="1">
      <alignment horizontal="center" vertical="center"/>
    </xf>
    <xf numFmtId="0" fontId="34" fillId="11" borderId="106" xfId="2" applyFont="1" applyFill="1" applyBorder="1" applyAlignment="1" applyProtection="1">
      <alignment horizontal="center" vertical="center"/>
      <protection locked="0"/>
    </xf>
    <xf numFmtId="0" fontId="34" fillId="11" borderId="107" xfId="2" applyFont="1" applyFill="1" applyBorder="1" applyAlignment="1" applyProtection="1">
      <alignment horizontal="center" vertical="center"/>
      <protection locked="0"/>
    </xf>
    <xf numFmtId="0" fontId="34" fillId="11" borderId="108" xfId="2" applyFont="1" applyFill="1" applyBorder="1" applyAlignment="1" applyProtection="1">
      <alignment horizontal="center" vertical="center"/>
      <protection locked="0"/>
    </xf>
    <xf numFmtId="0" fontId="34" fillId="0" borderId="97" xfId="2" applyFont="1" applyBorder="1" applyAlignment="1" applyProtection="1">
      <alignment horizontal="distributed" vertical="center"/>
    </xf>
    <xf numFmtId="0" fontId="34" fillId="0" borderId="98" xfId="2" applyFont="1" applyBorder="1" applyAlignment="1" applyProtection="1">
      <alignment horizontal="distributed" vertical="center"/>
    </xf>
    <xf numFmtId="49" fontId="28" fillId="10" borderId="98" xfId="2" applyNumberFormat="1" applyFont="1" applyFill="1" applyBorder="1" applyAlignment="1" applyProtection="1">
      <alignment horizontal="center" vertical="center" shrinkToFit="1"/>
    </xf>
    <xf numFmtId="0" fontId="28" fillId="10" borderId="98" xfId="2" applyFont="1" applyFill="1" applyBorder="1" applyAlignment="1" applyProtection="1">
      <alignment horizontal="center" vertical="center" shrinkToFit="1"/>
    </xf>
    <xf numFmtId="0" fontId="28" fillId="10" borderId="99" xfId="2" applyFont="1" applyFill="1" applyBorder="1" applyAlignment="1" applyProtection="1">
      <alignment horizontal="center" vertical="center" shrinkToFit="1"/>
    </xf>
    <xf numFmtId="0" fontId="28" fillId="0" borderId="45" xfId="2" applyFont="1" applyBorder="1" applyAlignment="1" applyProtection="1">
      <alignment vertical="center"/>
    </xf>
    <xf numFmtId="0" fontId="27" fillId="0" borderId="46" xfId="2" applyBorder="1" applyAlignment="1" applyProtection="1">
      <alignment vertical="center"/>
    </xf>
    <xf numFmtId="0" fontId="27" fillId="0" borderId="50" xfId="2" applyBorder="1" applyAlignment="1" applyProtection="1">
      <alignment vertical="center"/>
    </xf>
    <xf numFmtId="0" fontId="27" fillId="0" borderId="77" xfId="2" applyBorder="1" applyAlignment="1" applyProtection="1">
      <alignment vertical="center"/>
    </xf>
    <xf numFmtId="0" fontId="27" fillId="0" borderId="91" xfId="2" applyBorder="1" applyAlignment="1" applyProtection="1">
      <alignment vertical="center"/>
    </xf>
    <xf numFmtId="0" fontId="35" fillId="0" borderId="46" xfId="2" applyFont="1" applyBorder="1" applyAlignment="1" applyProtection="1">
      <alignment vertical="center" wrapText="1"/>
    </xf>
    <xf numFmtId="0" fontId="27" fillId="0" borderId="46" xfId="2" applyBorder="1" applyAlignment="1" applyProtection="1">
      <alignment vertical="center" wrapText="1"/>
    </xf>
    <xf numFmtId="0" fontId="27" fillId="0" borderId="95" xfId="2" applyBorder="1" applyAlignment="1" applyProtection="1">
      <alignment vertical="center" wrapText="1"/>
    </xf>
    <xf numFmtId="0" fontId="34" fillId="11" borderId="100" xfId="2" applyFont="1" applyFill="1" applyBorder="1" applyAlignment="1" applyProtection="1">
      <alignment horizontal="center" vertical="center"/>
      <protection locked="0"/>
    </xf>
    <xf numFmtId="0" fontId="34" fillId="11" borderId="101" xfId="2" applyFont="1" applyFill="1" applyBorder="1" applyAlignment="1" applyProtection="1">
      <alignment horizontal="center" vertical="center"/>
      <protection locked="0"/>
    </xf>
    <xf numFmtId="0" fontId="34" fillId="11" borderId="102" xfId="2" applyFont="1" applyFill="1" applyBorder="1" applyAlignment="1" applyProtection="1">
      <alignment horizontal="center" vertical="center"/>
      <protection locked="0"/>
    </xf>
    <xf numFmtId="0" fontId="34" fillId="11" borderId="103" xfId="2" applyFont="1" applyFill="1" applyBorder="1" applyAlignment="1" applyProtection="1">
      <alignment horizontal="center" vertical="center"/>
      <protection locked="0"/>
    </xf>
    <xf numFmtId="0" fontId="34" fillId="11" borderId="104" xfId="2" applyFont="1" applyFill="1" applyBorder="1" applyAlignment="1" applyProtection="1">
      <alignment horizontal="center" vertical="center"/>
      <protection locked="0"/>
    </xf>
    <xf numFmtId="0" fontId="34" fillId="11" borderId="105" xfId="2" applyFont="1" applyFill="1" applyBorder="1" applyAlignment="1" applyProtection="1">
      <alignment horizontal="center" vertical="center"/>
      <protection locked="0"/>
    </xf>
    <xf numFmtId="0" fontId="34" fillId="0" borderId="93" xfId="2" applyFont="1" applyBorder="1" applyAlignment="1" applyProtection="1">
      <alignment horizontal="distributed" vertical="center"/>
    </xf>
    <xf numFmtId="0" fontId="34" fillId="0" borderId="2" xfId="2" applyFont="1" applyBorder="1" applyAlignment="1" applyProtection="1">
      <alignment horizontal="distributed" vertical="center"/>
    </xf>
    <xf numFmtId="0" fontId="28" fillId="10" borderId="2" xfId="2" applyFont="1" applyFill="1" applyBorder="1" applyAlignment="1" applyProtection="1">
      <alignment horizontal="center" vertical="center" shrinkToFit="1"/>
    </xf>
    <xf numFmtId="0" fontId="28" fillId="10" borderId="84" xfId="2" applyFont="1" applyFill="1" applyBorder="1" applyAlignment="1" applyProtection="1">
      <alignment horizontal="center" vertical="center" shrinkToFit="1"/>
    </xf>
    <xf numFmtId="176" fontId="34" fillId="10" borderId="3" xfId="2" applyNumberFormat="1" applyFont="1" applyFill="1" applyBorder="1" applyAlignment="1" applyProtection="1">
      <alignment horizontal="center" vertical="center"/>
    </xf>
    <xf numFmtId="176" fontId="34" fillId="10" borderId="13" xfId="2" applyNumberFormat="1" applyFont="1" applyFill="1" applyBorder="1" applyAlignment="1" applyProtection="1">
      <alignment horizontal="center" vertical="center"/>
    </xf>
    <xf numFmtId="176" fontId="34" fillId="10" borderId="16" xfId="2" applyNumberFormat="1" applyFont="1" applyFill="1" applyBorder="1" applyAlignment="1" applyProtection="1">
      <alignment horizontal="center" vertical="center"/>
    </xf>
    <xf numFmtId="49" fontId="28" fillId="10" borderId="2" xfId="2" applyNumberFormat="1" applyFont="1" applyFill="1" applyBorder="1" applyAlignment="1" applyProtection="1">
      <alignment horizontal="center" vertical="center" shrinkToFit="1"/>
    </xf>
    <xf numFmtId="0" fontId="32" fillId="0" borderId="0" xfId="2" applyFont="1" applyFill="1" applyAlignment="1" applyProtection="1">
      <alignment horizontal="center" vertical="center"/>
    </xf>
    <xf numFmtId="0" fontId="34" fillId="0" borderId="0" xfId="2" applyFont="1" applyFill="1" applyBorder="1" applyAlignment="1" applyProtection="1">
      <alignment horizontal="center" vertical="center" shrinkToFit="1"/>
    </xf>
    <xf numFmtId="49" fontId="28" fillId="0" borderId="95" xfId="2" applyNumberFormat="1" applyFont="1" applyBorder="1" applyAlignment="1" applyProtection="1">
      <alignment horizontal="right" vertical="center"/>
    </xf>
    <xf numFmtId="0" fontId="34" fillId="0" borderId="47" xfId="2" applyFont="1" applyBorder="1" applyAlignment="1" applyProtection="1">
      <alignment horizontal="distributed" vertical="center"/>
    </xf>
    <xf numFmtId="0" fontId="34" fillId="0" borderId="48" xfId="2" applyFont="1" applyBorder="1" applyAlignment="1" applyProtection="1">
      <alignment horizontal="distributed" vertical="center"/>
    </xf>
    <xf numFmtId="0" fontId="28" fillId="0" borderId="80" xfId="2" applyFont="1" applyFill="1" applyBorder="1" applyAlignment="1" applyProtection="1">
      <alignment horizontal="center" vertical="center" shrinkToFit="1"/>
    </xf>
    <xf numFmtId="0" fontId="28" fillId="0" borderId="96" xfId="2" applyFont="1" applyFill="1" applyBorder="1" applyAlignment="1" applyProtection="1">
      <alignment horizontal="center" vertical="center" shrinkToFit="1"/>
    </xf>
    <xf numFmtId="49" fontId="28" fillId="10" borderId="96" xfId="2" applyNumberFormat="1" applyFont="1" applyFill="1" applyBorder="1" applyAlignment="1" applyProtection="1">
      <alignment horizontal="center" vertical="center" shrinkToFit="1"/>
    </xf>
    <xf numFmtId="0" fontId="28" fillId="10" borderId="96" xfId="2" applyFont="1" applyFill="1" applyBorder="1" applyAlignment="1" applyProtection="1">
      <alignment horizontal="center" vertical="center" shrinkToFit="1"/>
    </xf>
    <xf numFmtId="0" fontId="28" fillId="0" borderId="19" xfId="2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0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23</xdr:row>
      <xdr:rowOff>42585</xdr:rowOff>
    </xdr:from>
    <xdr:to>
      <xdr:col>10</xdr:col>
      <xdr:colOff>206565</xdr:colOff>
      <xdr:row>24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98465" y="5462310"/>
          <a:ext cx="432525" cy="366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38</xdr:row>
      <xdr:rowOff>161924</xdr:rowOff>
    </xdr:from>
    <xdr:to>
      <xdr:col>10</xdr:col>
      <xdr:colOff>245305</xdr:colOff>
      <xdr:row>39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8155" y="90868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35</xdr:row>
      <xdr:rowOff>189136</xdr:rowOff>
    </xdr:from>
    <xdr:to>
      <xdr:col>15</xdr:col>
      <xdr:colOff>304799</xdr:colOff>
      <xdr:row>38</xdr:row>
      <xdr:rowOff>107911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3318" y="8456836"/>
          <a:ext cx="5700031" cy="57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25</xdr:col>
      <xdr:colOff>616612</xdr:colOff>
      <xdr:row>8</xdr:row>
      <xdr:rowOff>165779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971550"/>
          <a:ext cx="5417212" cy="1308779"/>
        </a:xfrm>
        <a:prstGeom prst="rect">
          <a:avLst/>
        </a:prstGeom>
        <a:solidFill>
          <a:schemeClr val="l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17</xdr:col>
      <xdr:colOff>165351</xdr:colOff>
      <xdr:row>6</xdr:row>
      <xdr:rowOff>64473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730250"/>
          <a:ext cx="2895851" cy="969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0</xdr:rowOff>
    </xdr:from>
    <xdr:to>
      <xdr:col>49</xdr:col>
      <xdr:colOff>60763</xdr:colOff>
      <xdr:row>7</xdr:row>
      <xdr:rowOff>72878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619125"/>
          <a:ext cx="2889688" cy="95870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="85" zoomScaleNormal="100" zoomScaleSheetLayoutView="85" workbookViewId="0">
      <selection activeCell="E13" sqref="E13"/>
    </sheetView>
  </sheetViews>
  <sheetFormatPr defaultColWidth="9" defaultRowHeight="18.75" x14ac:dyDescent="0.4"/>
  <cols>
    <col min="1" max="1" width="2.25" style="25" customWidth="1"/>
    <col min="2" max="2" width="1.625" style="25" customWidth="1"/>
    <col min="3" max="3" width="14.125" style="25" customWidth="1"/>
    <col min="4" max="4" width="6.875" style="25" customWidth="1"/>
    <col min="5" max="16" width="6.625" style="25" customWidth="1"/>
    <col min="17" max="17" width="7.5" style="25" customWidth="1"/>
    <col min="18" max="18" width="5.625" style="25" customWidth="1"/>
    <col min="19" max="16384" width="9" style="25"/>
  </cols>
  <sheetData>
    <row r="1" spans="1:17" ht="40.5" customHeight="1" x14ac:dyDescent="0.4">
      <c r="A1" s="223" t="s">
        <v>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18" customHeight="1" thickBot="1" x14ac:dyDescent="0.45">
      <c r="A2" s="67"/>
      <c r="B2" s="68"/>
      <c r="C2" s="68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8" customHeight="1" thickBot="1" x14ac:dyDescent="0.45">
      <c r="A3" s="67"/>
      <c r="B3" s="68"/>
      <c r="C3" s="68"/>
      <c r="D3" s="67"/>
      <c r="E3" s="67"/>
      <c r="F3" s="67"/>
      <c r="G3" s="67"/>
      <c r="H3" s="224" t="s">
        <v>8</v>
      </c>
      <c r="I3" s="225"/>
      <c r="J3" s="225"/>
      <c r="K3" s="225"/>
      <c r="L3" s="226"/>
      <c r="M3" s="227">
        <f>②加算Ⅲ算定対象人数計算表!I5</f>
        <v>0</v>
      </c>
      <c r="N3" s="228"/>
      <c r="O3" s="228"/>
      <c r="P3" s="228"/>
      <c r="Q3" s="229"/>
    </row>
    <row r="4" spans="1:17" ht="18" customHeight="1" x14ac:dyDescent="0.4">
      <c r="A4" s="67"/>
      <c r="B4" s="68"/>
      <c r="C4" s="68"/>
      <c r="D4" s="67"/>
      <c r="E4" s="67"/>
      <c r="F4" s="67"/>
      <c r="G4" s="67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8" customHeight="1" x14ac:dyDescent="0.4">
      <c r="A5" s="67" t="s">
        <v>46</v>
      </c>
      <c r="B5" s="67" t="s">
        <v>47</v>
      </c>
      <c r="C5" s="67"/>
      <c r="D5" s="67"/>
      <c r="E5" s="67"/>
      <c r="F5" s="67"/>
      <c r="G5" s="67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8" customHeight="1" x14ac:dyDescent="0.4">
      <c r="A6" s="67" t="s">
        <v>46</v>
      </c>
      <c r="B6" s="67" t="s">
        <v>48</v>
      </c>
      <c r="C6" s="70"/>
      <c r="D6" s="67"/>
      <c r="E6" s="67"/>
      <c r="F6" s="67"/>
      <c r="G6" s="67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8" customHeight="1" x14ac:dyDescent="0.4">
      <c r="A7" s="67" t="s">
        <v>46</v>
      </c>
      <c r="B7" s="230" t="s">
        <v>49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</row>
    <row r="8" spans="1:17" ht="18" customHeight="1" x14ac:dyDescent="0.4">
      <c r="A8" s="67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1:17" ht="18" customHeight="1" x14ac:dyDescent="0.4">
      <c r="A9" s="67"/>
      <c r="B9" s="70"/>
      <c r="C9" s="70"/>
      <c r="D9" s="67"/>
      <c r="E9" s="67"/>
      <c r="F9" s="67"/>
      <c r="G9" s="67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8" customHeight="1" thickBot="1" x14ac:dyDescent="0.45">
      <c r="A10" s="71" t="s">
        <v>50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7" ht="17.25" customHeight="1" x14ac:dyDescent="0.4">
      <c r="A11" s="67"/>
      <c r="B11" s="231" t="s">
        <v>51</v>
      </c>
      <c r="C11" s="232"/>
      <c r="D11" s="232"/>
      <c r="E11" s="72">
        <v>4</v>
      </c>
      <c r="F11" s="73">
        <v>5</v>
      </c>
      <c r="G11" s="73">
        <v>6</v>
      </c>
      <c r="H11" s="73">
        <v>7</v>
      </c>
      <c r="I11" s="73">
        <v>8</v>
      </c>
      <c r="J11" s="73">
        <v>9</v>
      </c>
      <c r="K11" s="73">
        <v>10</v>
      </c>
      <c r="L11" s="73">
        <v>11</v>
      </c>
      <c r="M11" s="73">
        <v>12</v>
      </c>
      <c r="N11" s="73">
        <v>1</v>
      </c>
      <c r="O11" s="73">
        <v>2</v>
      </c>
      <c r="P11" s="74">
        <v>3</v>
      </c>
      <c r="Q11" s="235" t="s">
        <v>52</v>
      </c>
    </row>
    <row r="12" spans="1:17" ht="17.25" customHeight="1" x14ac:dyDescent="0.4">
      <c r="A12" s="67"/>
      <c r="B12" s="233"/>
      <c r="C12" s="234"/>
      <c r="D12" s="234"/>
      <c r="E12" s="237" t="s">
        <v>53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236"/>
    </row>
    <row r="13" spans="1:17" ht="17.25" customHeight="1" x14ac:dyDescent="0.4">
      <c r="A13" s="67"/>
      <c r="B13" s="219" t="s">
        <v>54</v>
      </c>
      <c r="C13" s="240"/>
      <c r="D13" s="75" t="s">
        <v>55</v>
      </c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9">
        <f>ROUND(SUM(E13:P13)/12,0)</f>
        <v>0</v>
      </c>
    </row>
    <row r="14" spans="1:17" ht="17.25" customHeight="1" x14ac:dyDescent="0.4">
      <c r="A14" s="67"/>
      <c r="B14" s="241"/>
      <c r="C14" s="242"/>
      <c r="D14" s="76" t="s">
        <v>56</v>
      </c>
      <c r="E14" s="83"/>
      <c r="F14" s="30" t="str">
        <f>IFERROR(F13/$E$13,"")</f>
        <v/>
      </c>
      <c r="G14" s="30" t="str">
        <f t="shared" ref="G14:P14" si="0">IFERROR(G13/$E$13,"")</f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L14" s="30" t="str">
        <f t="shared" si="0"/>
        <v/>
      </c>
      <c r="M14" s="30" t="str">
        <f t="shared" si="0"/>
        <v/>
      </c>
      <c r="N14" s="30" t="str">
        <f t="shared" si="0"/>
        <v/>
      </c>
      <c r="O14" s="30" t="str">
        <f t="shared" si="0"/>
        <v/>
      </c>
      <c r="P14" s="31" t="str">
        <f t="shared" si="0"/>
        <v/>
      </c>
      <c r="Q14" s="79" t="s">
        <v>57</v>
      </c>
    </row>
    <row r="15" spans="1:17" ht="17.25" customHeight="1" x14ac:dyDescent="0.4">
      <c r="A15" s="67"/>
      <c r="B15" s="215" t="s">
        <v>58</v>
      </c>
      <c r="C15" s="216"/>
      <c r="D15" s="75" t="s">
        <v>55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9">
        <f>ROUND(SUM(E15:P15)/12,0)</f>
        <v>0</v>
      </c>
    </row>
    <row r="16" spans="1:17" ht="17.25" customHeight="1" x14ac:dyDescent="0.4">
      <c r="A16" s="67"/>
      <c r="B16" s="215"/>
      <c r="C16" s="216"/>
      <c r="D16" s="76" t="s">
        <v>56</v>
      </c>
      <c r="E16" s="83"/>
      <c r="F16" s="30" t="str">
        <f>IFERROR(F15/$E$15,"")</f>
        <v/>
      </c>
      <c r="G16" s="30" t="str">
        <f t="shared" ref="G16:P16" si="1">IFERROR(G15/$E$15,"")</f>
        <v/>
      </c>
      <c r="H16" s="30" t="str">
        <f t="shared" si="1"/>
        <v/>
      </c>
      <c r="I16" s="30" t="str">
        <f t="shared" si="1"/>
        <v/>
      </c>
      <c r="J16" s="30" t="str">
        <f t="shared" si="1"/>
        <v/>
      </c>
      <c r="K16" s="30" t="str">
        <f t="shared" si="1"/>
        <v/>
      </c>
      <c r="L16" s="30" t="str">
        <f t="shared" si="1"/>
        <v/>
      </c>
      <c r="M16" s="30" t="str">
        <f t="shared" si="1"/>
        <v/>
      </c>
      <c r="N16" s="30" t="str">
        <f t="shared" si="1"/>
        <v/>
      </c>
      <c r="O16" s="30" t="str">
        <f t="shared" si="1"/>
        <v/>
      </c>
      <c r="P16" s="31" t="str">
        <f t="shared" si="1"/>
        <v/>
      </c>
      <c r="Q16" s="79"/>
    </row>
    <row r="17" spans="1:17" ht="17.25" customHeight="1" x14ac:dyDescent="0.4">
      <c r="A17" s="67"/>
      <c r="B17" s="243"/>
      <c r="C17" s="245" t="s">
        <v>59</v>
      </c>
      <c r="D17" s="75" t="s">
        <v>55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9">
        <f>ROUND(SUM(E17:P17)/12,0)</f>
        <v>0</v>
      </c>
    </row>
    <row r="18" spans="1:17" ht="17.25" customHeight="1" x14ac:dyDescent="0.4">
      <c r="A18" s="67"/>
      <c r="B18" s="244"/>
      <c r="C18" s="246"/>
      <c r="D18" s="76" t="s">
        <v>56</v>
      </c>
      <c r="E18" s="83"/>
      <c r="F18" s="30" t="str">
        <f>IFERROR(F17/$E$17,"")</f>
        <v/>
      </c>
      <c r="G18" s="30" t="str">
        <f t="shared" ref="G18:P18" si="2">IFERROR(G17/$E$17,"")</f>
        <v/>
      </c>
      <c r="H18" s="30" t="str">
        <f t="shared" si="2"/>
        <v/>
      </c>
      <c r="I18" s="30" t="str">
        <f t="shared" si="2"/>
        <v/>
      </c>
      <c r="J18" s="30" t="str">
        <f t="shared" si="2"/>
        <v/>
      </c>
      <c r="K18" s="30" t="str">
        <f t="shared" si="2"/>
        <v/>
      </c>
      <c r="L18" s="30" t="str">
        <f t="shared" si="2"/>
        <v/>
      </c>
      <c r="M18" s="30" t="str">
        <f t="shared" si="2"/>
        <v/>
      </c>
      <c r="N18" s="30" t="str">
        <f t="shared" si="2"/>
        <v/>
      </c>
      <c r="O18" s="30" t="str">
        <f t="shared" si="2"/>
        <v/>
      </c>
      <c r="P18" s="31" t="str">
        <f t="shared" si="2"/>
        <v/>
      </c>
      <c r="Q18" s="79"/>
    </row>
    <row r="19" spans="1:17" ht="17.25" customHeight="1" x14ac:dyDescent="0.4">
      <c r="A19" s="67"/>
      <c r="B19" s="219" t="s">
        <v>60</v>
      </c>
      <c r="C19" s="240"/>
      <c r="D19" s="75" t="s">
        <v>55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>
        <f>ROUND(SUM(E19:P19)/12,0)</f>
        <v>0</v>
      </c>
    </row>
    <row r="20" spans="1:17" ht="17.25" customHeight="1" x14ac:dyDescent="0.4">
      <c r="A20" s="67"/>
      <c r="B20" s="241"/>
      <c r="C20" s="247"/>
      <c r="D20" s="76" t="s">
        <v>56</v>
      </c>
      <c r="E20" s="83"/>
      <c r="F20" s="30" t="str">
        <f>IFERROR(F19/$E$19,"")</f>
        <v/>
      </c>
      <c r="G20" s="30" t="str">
        <f t="shared" ref="G20:P20" si="3">IFERROR(G19/$E$19,"")</f>
        <v/>
      </c>
      <c r="H20" s="30" t="str">
        <f t="shared" si="3"/>
        <v/>
      </c>
      <c r="I20" s="30" t="str">
        <f t="shared" si="3"/>
        <v/>
      </c>
      <c r="J20" s="30" t="str">
        <f t="shared" si="3"/>
        <v/>
      </c>
      <c r="K20" s="30" t="str">
        <f t="shared" si="3"/>
        <v/>
      </c>
      <c r="L20" s="30" t="str">
        <f t="shared" si="3"/>
        <v/>
      </c>
      <c r="M20" s="30" t="str">
        <f t="shared" si="3"/>
        <v/>
      </c>
      <c r="N20" s="30" t="str">
        <f t="shared" si="3"/>
        <v/>
      </c>
      <c r="O20" s="30" t="str">
        <f t="shared" si="3"/>
        <v/>
      </c>
      <c r="P20" s="31" t="str">
        <f t="shared" si="3"/>
        <v/>
      </c>
      <c r="Q20" s="79"/>
    </row>
    <row r="21" spans="1:17" ht="17.25" customHeight="1" x14ac:dyDescent="0.4">
      <c r="A21" s="67"/>
      <c r="B21" s="219" t="s">
        <v>61</v>
      </c>
      <c r="C21" s="220"/>
      <c r="D21" s="75" t="s">
        <v>55</v>
      </c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9">
        <f>ROUND(SUM(E21:P21)/12,0)</f>
        <v>0</v>
      </c>
    </row>
    <row r="22" spans="1:17" ht="17.25" customHeight="1" thickBot="1" x14ac:dyDescent="0.45">
      <c r="A22" s="67"/>
      <c r="B22" s="221"/>
      <c r="C22" s="222"/>
      <c r="D22" s="77" t="s">
        <v>56</v>
      </c>
      <c r="E22" s="84"/>
      <c r="F22" s="32" t="str">
        <f>IFERROR(F21/$E$21,"")</f>
        <v/>
      </c>
      <c r="G22" s="32" t="str">
        <f t="shared" ref="G22:P22" si="4">IFERROR(G21/$E$21,"")</f>
        <v/>
      </c>
      <c r="H22" s="32" t="str">
        <f t="shared" si="4"/>
        <v/>
      </c>
      <c r="I22" s="32" t="str">
        <f t="shared" si="4"/>
        <v/>
      </c>
      <c r="J22" s="32" t="str">
        <f t="shared" si="4"/>
        <v/>
      </c>
      <c r="K22" s="32" t="str">
        <f t="shared" si="4"/>
        <v/>
      </c>
      <c r="L22" s="32" t="str">
        <f t="shared" si="4"/>
        <v/>
      </c>
      <c r="M22" s="32" t="str">
        <f t="shared" si="4"/>
        <v/>
      </c>
      <c r="N22" s="32" t="str">
        <f t="shared" si="4"/>
        <v/>
      </c>
      <c r="O22" s="32" t="str">
        <f t="shared" si="4"/>
        <v/>
      </c>
      <c r="P22" s="33" t="str">
        <f t="shared" si="4"/>
        <v/>
      </c>
      <c r="Q22" s="80"/>
    </row>
    <row r="23" spans="1:17" ht="17.25" customHeight="1" thickTop="1" thickBot="1" x14ac:dyDescent="0.45">
      <c r="A23" s="67"/>
      <c r="B23" s="217" t="s">
        <v>0</v>
      </c>
      <c r="C23" s="218"/>
      <c r="D23" s="78"/>
      <c r="E23" s="34">
        <f>SUM(E13,E15,E19,E21)</f>
        <v>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35">
        <f>SUM(Q13,Q15,Q19,Q21)</f>
        <v>0</v>
      </c>
    </row>
    <row r="24" spans="1:17" ht="17.25" customHeight="1" x14ac:dyDescent="0.4">
      <c r="A24" s="67"/>
      <c r="B24" s="85"/>
      <c r="C24" s="85"/>
      <c r="D24" s="85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67"/>
    </row>
    <row r="25" spans="1:17" ht="17.25" customHeight="1" x14ac:dyDescent="0.4">
      <c r="A25" s="67"/>
      <c r="B25" s="85"/>
      <c r="C25" s="85"/>
      <c r="D25" s="85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67"/>
    </row>
    <row r="26" spans="1:17" ht="17.25" customHeight="1" thickBot="1" x14ac:dyDescent="0.45">
      <c r="A26" s="88" t="s">
        <v>62</v>
      </c>
      <c r="B26" s="67"/>
      <c r="C26" s="67"/>
      <c r="D26" s="89"/>
      <c r="E26" s="90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67"/>
    </row>
    <row r="27" spans="1:17" ht="17.25" customHeight="1" x14ac:dyDescent="0.4">
      <c r="A27" s="67"/>
      <c r="B27" s="206" t="s">
        <v>63</v>
      </c>
      <c r="C27" s="207"/>
      <c r="D27" s="208"/>
      <c r="E27" s="91">
        <v>4</v>
      </c>
      <c r="F27" s="92">
        <v>5</v>
      </c>
      <c r="G27" s="73">
        <v>6</v>
      </c>
      <c r="H27" s="93">
        <v>7</v>
      </c>
      <c r="I27" s="73">
        <v>8</v>
      </c>
      <c r="J27" s="73">
        <v>9</v>
      </c>
      <c r="K27" s="93">
        <v>10</v>
      </c>
      <c r="L27" s="73">
        <v>11</v>
      </c>
      <c r="M27" s="73">
        <v>12</v>
      </c>
      <c r="N27" s="73">
        <v>1</v>
      </c>
      <c r="O27" s="73">
        <v>2</v>
      </c>
      <c r="P27" s="74">
        <v>3</v>
      </c>
      <c r="Q27" s="212" t="s">
        <v>52</v>
      </c>
    </row>
    <row r="28" spans="1:17" ht="17.25" customHeight="1" x14ac:dyDescent="0.4">
      <c r="A28" s="67"/>
      <c r="B28" s="209"/>
      <c r="C28" s="210"/>
      <c r="D28" s="211"/>
      <c r="E28" s="94" t="s">
        <v>53</v>
      </c>
      <c r="F28" s="195" t="s">
        <v>64</v>
      </c>
      <c r="G28" s="195"/>
      <c r="H28" s="195"/>
      <c r="I28" s="195"/>
      <c r="J28" s="195"/>
      <c r="K28" s="195"/>
      <c r="L28" s="195"/>
      <c r="M28" s="195"/>
      <c r="N28" s="195"/>
      <c r="O28" s="195"/>
      <c r="P28" s="196"/>
      <c r="Q28" s="213"/>
    </row>
    <row r="29" spans="1:17" ht="17.25" customHeight="1" x14ac:dyDescent="0.4">
      <c r="A29" s="67"/>
      <c r="B29" s="197" t="s">
        <v>54</v>
      </c>
      <c r="C29" s="198"/>
      <c r="D29" s="95" t="s">
        <v>55</v>
      </c>
      <c r="E29" s="65"/>
      <c r="F29" s="36" t="str">
        <f>IFERROR($E$29*F14,"")</f>
        <v/>
      </c>
      <c r="G29" s="37" t="str">
        <f t="shared" ref="G29:P29" si="5">IFERROR($E$29*G14,"")</f>
        <v/>
      </c>
      <c r="H29" s="37" t="str">
        <f t="shared" si="5"/>
        <v/>
      </c>
      <c r="I29" s="37" t="str">
        <f t="shared" si="5"/>
        <v/>
      </c>
      <c r="J29" s="37" t="str">
        <f t="shared" si="5"/>
        <v/>
      </c>
      <c r="K29" s="37" t="str">
        <f t="shared" si="5"/>
        <v/>
      </c>
      <c r="L29" s="37" t="str">
        <f t="shared" si="5"/>
        <v/>
      </c>
      <c r="M29" s="37" t="str">
        <f t="shared" si="5"/>
        <v/>
      </c>
      <c r="N29" s="37" t="str">
        <f t="shared" si="5"/>
        <v/>
      </c>
      <c r="O29" s="37" t="str">
        <f t="shared" si="5"/>
        <v/>
      </c>
      <c r="P29" s="38" t="str">
        <f t="shared" si="5"/>
        <v/>
      </c>
      <c r="Q29" s="39">
        <f>ROUND(SUM(E29:P29)/12,0)</f>
        <v>0</v>
      </c>
    </row>
    <row r="30" spans="1:17" ht="17.25" customHeight="1" x14ac:dyDescent="0.4">
      <c r="A30" s="67"/>
      <c r="B30" s="215" t="s">
        <v>58</v>
      </c>
      <c r="C30" s="216"/>
      <c r="D30" s="96" t="s">
        <v>55</v>
      </c>
      <c r="E30" s="65"/>
      <c r="F30" s="36" t="str">
        <f>IFERROR($E$30*F16,"")</f>
        <v/>
      </c>
      <c r="G30" s="37" t="str">
        <f t="shared" ref="G30:P30" si="6">IFERROR($E$30*G16,"")</f>
        <v/>
      </c>
      <c r="H30" s="37" t="str">
        <f t="shared" si="6"/>
        <v/>
      </c>
      <c r="I30" s="37" t="str">
        <f t="shared" si="6"/>
        <v/>
      </c>
      <c r="J30" s="37" t="str">
        <f t="shared" si="6"/>
        <v/>
      </c>
      <c r="K30" s="37" t="str">
        <f t="shared" si="6"/>
        <v/>
      </c>
      <c r="L30" s="37" t="str">
        <f t="shared" si="6"/>
        <v/>
      </c>
      <c r="M30" s="37" t="str">
        <f t="shared" si="6"/>
        <v/>
      </c>
      <c r="N30" s="37" t="str">
        <f t="shared" si="6"/>
        <v/>
      </c>
      <c r="O30" s="37" t="str">
        <f t="shared" si="6"/>
        <v/>
      </c>
      <c r="P30" s="38" t="str">
        <f t="shared" si="6"/>
        <v/>
      </c>
      <c r="Q30" s="39">
        <f>ROUND(SUM(E30:P30)/12,0)</f>
        <v>0</v>
      </c>
    </row>
    <row r="31" spans="1:17" ht="34.5" customHeight="1" x14ac:dyDescent="0.4">
      <c r="A31" s="67"/>
      <c r="B31" s="97"/>
      <c r="C31" s="98" t="s">
        <v>65</v>
      </c>
      <c r="D31" s="95" t="s">
        <v>55</v>
      </c>
      <c r="E31" s="65"/>
      <c r="F31" s="36" t="str">
        <f>IFERROR($E$31*F18,"")</f>
        <v/>
      </c>
      <c r="G31" s="37" t="str">
        <f t="shared" ref="G31:P31" si="7">IFERROR($E$31*G18,"")</f>
        <v/>
      </c>
      <c r="H31" s="37" t="str">
        <f t="shared" si="7"/>
        <v/>
      </c>
      <c r="I31" s="37" t="str">
        <f t="shared" si="7"/>
        <v/>
      </c>
      <c r="J31" s="37" t="str">
        <f t="shared" si="7"/>
        <v/>
      </c>
      <c r="K31" s="37" t="str">
        <f t="shared" si="7"/>
        <v/>
      </c>
      <c r="L31" s="37" t="str">
        <f t="shared" si="7"/>
        <v/>
      </c>
      <c r="M31" s="37" t="str">
        <f t="shared" si="7"/>
        <v/>
      </c>
      <c r="N31" s="37" t="str">
        <f t="shared" si="7"/>
        <v/>
      </c>
      <c r="O31" s="37" t="str">
        <f t="shared" si="7"/>
        <v/>
      </c>
      <c r="P31" s="38" t="str">
        <f t="shared" si="7"/>
        <v/>
      </c>
      <c r="Q31" s="39">
        <f>ROUND(SUM(E31:P31)/12,0)</f>
        <v>0</v>
      </c>
    </row>
    <row r="32" spans="1:17" ht="17.25" customHeight="1" x14ac:dyDescent="0.4">
      <c r="A32" s="67"/>
      <c r="B32" s="197" t="s">
        <v>60</v>
      </c>
      <c r="C32" s="198"/>
      <c r="D32" s="95" t="s">
        <v>55</v>
      </c>
      <c r="E32" s="65"/>
      <c r="F32" s="36" t="str">
        <f t="shared" ref="F32:P32" si="8">IFERROR($E$32*F20,"")</f>
        <v/>
      </c>
      <c r="G32" s="37" t="str">
        <f t="shared" si="8"/>
        <v/>
      </c>
      <c r="H32" s="37" t="str">
        <f t="shared" si="8"/>
        <v/>
      </c>
      <c r="I32" s="37" t="str">
        <f t="shared" si="8"/>
        <v/>
      </c>
      <c r="J32" s="37" t="str">
        <f t="shared" si="8"/>
        <v/>
      </c>
      <c r="K32" s="37" t="str">
        <f t="shared" si="8"/>
        <v/>
      </c>
      <c r="L32" s="37" t="str">
        <f t="shared" si="8"/>
        <v/>
      </c>
      <c r="M32" s="37" t="str">
        <f t="shared" si="8"/>
        <v/>
      </c>
      <c r="N32" s="37" t="str">
        <f t="shared" si="8"/>
        <v/>
      </c>
      <c r="O32" s="37" t="str">
        <f t="shared" si="8"/>
        <v/>
      </c>
      <c r="P32" s="38" t="str">
        <f t="shared" si="8"/>
        <v/>
      </c>
      <c r="Q32" s="39">
        <f>ROUND(SUM(E32:P32)/12,0)</f>
        <v>0</v>
      </c>
    </row>
    <row r="33" spans="1:17" ht="17.25" customHeight="1" thickBot="1" x14ac:dyDescent="0.45">
      <c r="A33" s="67"/>
      <c r="B33" s="202" t="s">
        <v>61</v>
      </c>
      <c r="C33" s="203"/>
      <c r="D33" s="99" t="s">
        <v>55</v>
      </c>
      <c r="E33" s="66"/>
      <c r="F33" s="40" t="str">
        <f>IFERROR($E$33*F22,"")</f>
        <v/>
      </c>
      <c r="G33" s="41" t="str">
        <f t="shared" ref="G33:P33" si="9">IFERROR($E$33*G22,"")</f>
        <v/>
      </c>
      <c r="H33" s="41" t="str">
        <f t="shared" si="9"/>
        <v/>
      </c>
      <c r="I33" s="41" t="str">
        <f t="shared" si="9"/>
        <v/>
      </c>
      <c r="J33" s="41" t="str">
        <f t="shared" si="9"/>
        <v/>
      </c>
      <c r="K33" s="41" t="str">
        <f t="shared" si="9"/>
        <v/>
      </c>
      <c r="L33" s="41" t="str">
        <f t="shared" si="9"/>
        <v/>
      </c>
      <c r="M33" s="41" t="str">
        <f t="shared" si="9"/>
        <v/>
      </c>
      <c r="N33" s="41" t="str">
        <f t="shared" si="9"/>
        <v/>
      </c>
      <c r="O33" s="41" t="str">
        <f t="shared" si="9"/>
        <v/>
      </c>
      <c r="P33" s="42" t="str">
        <f t="shared" si="9"/>
        <v/>
      </c>
      <c r="Q33" s="43">
        <f>ROUND(SUM(E33:P33)/12,0)</f>
        <v>0</v>
      </c>
    </row>
    <row r="34" spans="1:17" ht="17.25" customHeight="1" thickTop="1" thickBot="1" x14ac:dyDescent="0.45">
      <c r="A34" s="67"/>
      <c r="B34" s="204" t="s">
        <v>0</v>
      </c>
      <c r="C34" s="205"/>
      <c r="D34" s="100"/>
      <c r="E34" s="44">
        <f>SUM(E29,E30,E32,E33)</f>
        <v>0</v>
      </c>
      <c r="F34" s="101"/>
      <c r="G34" s="102"/>
      <c r="H34" s="102"/>
      <c r="I34" s="102"/>
      <c r="J34" s="102"/>
      <c r="K34" s="102"/>
      <c r="L34" s="102"/>
      <c r="M34" s="102"/>
      <c r="N34" s="102"/>
      <c r="O34" s="102"/>
      <c r="P34" s="103"/>
      <c r="Q34" s="45">
        <f>SUM(Q29,Q30,Q32,Q33)</f>
        <v>0</v>
      </c>
    </row>
    <row r="35" spans="1:17" ht="17.25" customHeight="1" x14ac:dyDescent="0.4">
      <c r="A35" s="67"/>
      <c r="B35" s="104" t="s">
        <v>66</v>
      </c>
      <c r="C35" s="8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ht="17.25" customHeight="1" x14ac:dyDescent="0.4">
      <c r="A36" s="67"/>
      <c r="B36" s="86"/>
      <c r="C36" s="8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ht="17.25" customHeight="1" x14ac:dyDescent="0.4">
      <c r="A37" s="67"/>
      <c r="B37" s="86"/>
      <c r="C37" s="8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ht="17.25" customHeight="1" x14ac:dyDescent="0.4">
      <c r="A38" s="67"/>
      <c r="B38" s="86"/>
      <c r="C38" s="8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ht="17.25" customHeight="1" x14ac:dyDescent="0.4">
      <c r="A39" s="67"/>
      <c r="B39" s="86"/>
      <c r="C39" s="8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ht="17.25" customHeight="1" x14ac:dyDescent="0.4">
      <c r="A40" s="67"/>
      <c r="B40" s="89"/>
      <c r="C40" s="89"/>
      <c r="D40" s="89"/>
      <c r="E40" s="86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1:17" ht="17.25" customHeight="1" thickBot="1" x14ac:dyDescent="0.45">
      <c r="A41" s="88" t="s">
        <v>67</v>
      </c>
      <c r="B41" s="67"/>
      <c r="C41" s="67"/>
      <c r="D41" s="89"/>
      <c r="E41" s="90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ht="17.25" customHeight="1" x14ac:dyDescent="0.4">
      <c r="A42" s="67"/>
      <c r="B42" s="206" t="s">
        <v>63</v>
      </c>
      <c r="C42" s="207"/>
      <c r="D42" s="208"/>
      <c r="E42" s="105">
        <v>4</v>
      </c>
      <c r="F42" s="72">
        <v>5</v>
      </c>
      <c r="G42" s="73">
        <v>6</v>
      </c>
      <c r="H42" s="93">
        <v>7</v>
      </c>
      <c r="I42" s="73">
        <v>8</v>
      </c>
      <c r="J42" s="73">
        <v>9</v>
      </c>
      <c r="K42" s="93">
        <v>10</v>
      </c>
      <c r="L42" s="73">
        <v>11</v>
      </c>
      <c r="M42" s="73">
        <v>12</v>
      </c>
      <c r="N42" s="73">
        <v>1</v>
      </c>
      <c r="O42" s="73">
        <v>2</v>
      </c>
      <c r="P42" s="74">
        <v>3</v>
      </c>
      <c r="Q42" s="212" t="s">
        <v>52</v>
      </c>
    </row>
    <row r="43" spans="1:17" ht="17.25" customHeight="1" x14ac:dyDescent="0.4">
      <c r="A43" s="67"/>
      <c r="B43" s="209"/>
      <c r="C43" s="210"/>
      <c r="D43" s="211"/>
      <c r="E43" s="106" t="s">
        <v>53</v>
      </c>
      <c r="F43" s="214" t="s">
        <v>68</v>
      </c>
      <c r="G43" s="195"/>
      <c r="H43" s="195"/>
      <c r="I43" s="195"/>
      <c r="J43" s="195"/>
      <c r="K43" s="195"/>
      <c r="L43" s="195"/>
      <c r="M43" s="195"/>
      <c r="N43" s="195"/>
      <c r="O43" s="195"/>
      <c r="P43" s="196"/>
      <c r="Q43" s="213"/>
    </row>
    <row r="44" spans="1:17" ht="17.25" customHeight="1" x14ac:dyDescent="0.4">
      <c r="A44" s="67"/>
      <c r="B44" s="197" t="s">
        <v>54</v>
      </c>
      <c r="C44" s="198"/>
      <c r="D44" s="107" t="s">
        <v>55</v>
      </c>
      <c r="E44" s="46">
        <f>E29</f>
        <v>0</v>
      </c>
      <c r="F44" s="47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39">
        <f>ROUND(SUM(E44:P44)/12,0)</f>
        <v>0</v>
      </c>
    </row>
    <row r="45" spans="1:17" ht="17.25" customHeight="1" x14ac:dyDescent="0.4">
      <c r="A45" s="67"/>
      <c r="B45" s="215" t="s">
        <v>58</v>
      </c>
      <c r="C45" s="216"/>
      <c r="D45" s="107" t="s">
        <v>55</v>
      </c>
      <c r="E45" s="46">
        <f>E30</f>
        <v>0</v>
      </c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39">
        <f>ROUND(SUM(E45:P45)/12,0)</f>
        <v>0</v>
      </c>
    </row>
    <row r="46" spans="1:17" ht="34.5" customHeight="1" x14ac:dyDescent="0.4">
      <c r="A46" s="67"/>
      <c r="B46" s="97"/>
      <c r="C46" s="98" t="s">
        <v>65</v>
      </c>
      <c r="D46" s="107" t="s">
        <v>55</v>
      </c>
      <c r="E46" s="46">
        <f>E31</f>
        <v>0</v>
      </c>
      <c r="F46" s="47"/>
      <c r="G46" s="48"/>
      <c r="H46" s="48"/>
      <c r="I46" s="48"/>
      <c r="J46" s="48"/>
      <c r="K46" s="48"/>
      <c r="L46" s="48"/>
      <c r="M46" s="48"/>
      <c r="N46" s="48"/>
      <c r="O46" s="48"/>
      <c r="P46" s="49"/>
      <c r="Q46" s="39">
        <f>ROUND(SUM(E46:P46)/12,0)</f>
        <v>0</v>
      </c>
    </row>
    <row r="47" spans="1:17" ht="17.25" customHeight="1" x14ac:dyDescent="0.4">
      <c r="A47" s="67"/>
      <c r="B47" s="197" t="s">
        <v>60</v>
      </c>
      <c r="C47" s="198"/>
      <c r="D47" s="107" t="s">
        <v>55</v>
      </c>
      <c r="E47" s="46">
        <f>E32</f>
        <v>0</v>
      </c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9"/>
      <c r="Q47" s="39">
        <f>ROUND(SUM(E47:P47)/12,0)</f>
        <v>0</v>
      </c>
    </row>
    <row r="48" spans="1:17" ht="17.25" customHeight="1" thickBot="1" x14ac:dyDescent="0.45">
      <c r="A48" s="67"/>
      <c r="B48" s="202" t="s">
        <v>61</v>
      </c>
      <c r="C48" s="203"/>
      <c r="D48" s="108" t="s">
        <v>55</v>
      </c>
      <c r="E48" s="50">
        <f>E33</f>
        <v>0</v>
      </c>
      <c r="F48" s="51"/>
      <c r="G48" s="52"/>
      <c r="H48" s="52"/>
      <c r="I48" s="52"/>
      <c r="J48" s="52"/>
      <c r="K48" s="52"/>
      <c r="L48" s="52"/>
      <c r="M48" s="52"/>
      <c r="N48" s="52"/>
      <c r="O48" s="52"/>
      <c r="P48" s="53"/>
      <c r="Q48" s="43">
        <f>ROUND(SUM(E48:P48)/12,0)</f>
        <v>0</v>
      </c>
    </row>
    <row r="49" spans="1:17" ht="17.25" customHeight="1" thickTop="1" thickBot="1" x14ac:dyDescent="0.45">
      <c r="A49" s="67"/>
      <c r="B49" s="217" t="s">
        <v>0</v>
      </c>
      <c r="C49" s="218"/>
      <c r="D49" s="109"/>
      <c r="E49" s="54">
        <f>SUM(E44,E45,E47,E48)</f>
        <v>0</v>
      </c>
      <c r="F49" s="110"/>
      <c r="G49" s="81"/>
      <c r="H49" s="81"/>
      <c r="I49" s="81"/>
      <c r="J49" s="81"/>
      <c r="K49" s="81"/>
      <c r="L49" s="81"/>
      <c r="M49" s="81"/>
      <c r="N49" s="81"/>
      <c r="O49" s="81"/>
      <c r="P49" s="82"/>
      <c r="Q49" s="45">
        <f>SUM(Q44,Q45,Q47,Q48)</f>
        <v>0</v>
      </c>
    </row>
    <row r="50" spans="1:17" ht="17.25" customHeight="1" x14ac:dyDescent="0.4">
      <c r="A50" s="67"/>
      <c r="B50" s="104" t="s">
        <v>66</v>
      </c>
      <c r="C50" s="86"/>
      <c r="D50" s="112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ht="17.25" customHeight="1" x14ac:dyDescent="0.4">
      <c r="A51" s="67"/>
      <c r="B51" s="86"/>
      <c r="C51" s="86"/>
      <c r="D51" s="112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ht="17.25" customHeight="1" thickBot="1" x14ac:dyDescent="0.45">
      <c r="A52" s="67"/>
      <c r="B52" s="113" t="s">
        <v>69</v>
      </c>
      <c r="C52" s="11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t="94.5" customHeight="1" thickBot="1" x14ac:dyDescent="0.45">
      <c r="A53" s="67"/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1"/>
    </row>
    <row r="54" spans="1:17" ht="17.25" customHeight="1" x14ac:dyDescent="0.4"/>
    <row r="55" spans="1:17" ht="17.25" customHeight="1" x14ac:dyDescent="0.4"/>
    <row r="56" spans="1:17" ht="17.25" customHeight="1" x14ac:dyDescent="0.4"/>
    <row r="57" spans="1:17" ht="17.25" customHeight="1" x14ac:dyDescent="0.4"/>
    <row r="58" spans="1:17" ht="17.25" customHeight="1" x14ac:dyDescent="0.4"/>
    <row r="59" spans="1:17" ht="17.25" customHeight="1" x14ac:dyDescent="0.4"/>
    <row r="60" spans="1:17" ht="17.25" customHeight="1" x14ac:dyDescent="0.4"/>
    <row r="61" spans="1:17" ht="17.25" customHeight="1" x14ac:dyDescent="0.4"/>
    <row r="62" spans="1:17" ht="17.25" customHeight="1" x14ac:dyDescent="0.4"/>
    <row r="63" spans="1:17" ht="17.25" customHeight="1" x14ac:dyDescent="0.4"/>
    <row r="64" spans="1:17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</sheetData>
  <sheetProtection algorithmName="SHA-512" hashValue="XZ59pGp0utXsmUaKBKCWs2lRrgfEx7op8XQ7MrtFT6U26w4tNC2x1RzKICSkvNaUT5kW2vbVlT65rIZUiFl2Ow==" saltValue="fdfcc4Qvn3CllGAwCH3JdA==" spinCount="100000" sheet="1" objects="1" scenarios="1"/>
  <mergeCells count="31">
    <mergeCell ref="B21:C22"/>
    <mergeCell ref="B23:C23"/>
    <mergeCell ref="B27:D28"/>
    <mergeCell ref="A1:Q1"/>
    <mergeCell ref="H3:L3"/>
    <mergeCell ref="M3:Q3"/>
    <mergeCell ref="B7:Q8"/>
    <mergeCell ref="B11:D12"/>
    <mergeCell ref="Q11:Q12"/>
    <mergeCell ref="E12:P12"/>
    <mergeCell ref="B13:C14"/>
    <mergeCell ref="B15:C16"/>
    <mergeCell ref="B17:B18"/>
    <mergeCell ref="C17:C18"/>
    <mergeCell ref="B19:C20"/>
    <mergeCell ref="Q27:Q28"/>
    <mergeCell ref="F28:P28"/>
    <mergeCell ref="B29:C29"/>
    <mergeCell ref="B53:Q53"/>
    <mergeCell ref="B32:C32"/>
    <mergeCell ref="B33:C33"/>
    <mergeCell ref="B34:C34"/>
    <mergeCell ref="B42:D43"/>
    <mergeCell ref="Q42:Q43"/>
    <mergeCell ref="F43:P43"/>
    <mergeCell ref="B44:C44"/>
    <mergeCell ref="B45:C45"/>
    <mergeCell ref="B47:C47"/>
    <mergeCell ref="B48:C48"/>
    <mergeCell ref="B49:C49"/>
    <mergeCell ref="B30:C30"/>
  </mergeCells>
  <phoneticPr fontId="1"/>
  <pageMargins left="0.61" right="0.2" top="0.55118110236220474" bottom="0.19685039370078741" header="0.31496062992125984" footer="0.19685039370078741"/>
  <pageSetup paperSize="9" scale="78" orientation="portrait" r:id="rId1"/>
  <rowBreaks count="1" manualBreakCount="1">
    <brk id="35" max="16383" man="1"/>
  </rowBreaks>
  <ignoredErrors>
    <ignoredError sqref="M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view="pageBreakPreview" zoomScale="85" zoomScaleNormal="85" zoomScaleSheetLayoutView="85" workbookViewId="0">
      <selection activeCell="J2" sqref="J2:K2"/>
    </sheetView>
  </sheetViews>
  <sheetFormatPr defaultColWidth="9" defaultRowHeight="18.75" x14ac:dyDescent="0.4"/>
  <cols>
    <col min="1" max="1" width="2.875" style="6" customWidth="1"/>
    <col min="2" max="2" width="3" style="4" customWidth="1"/>
    <col min="3" max="3" width="16.375" style="4" customWidth="1"/>
    <col min="4" max="4" width="25.5" style="4" customWidth="1"/>
    <col min="5" max="5" width="8" style="4" customWidth="1"/>
    <col min="6" max="6" width="12.75" style="5" customWidth="1"/>
    <col min="7" max="7" width="14.5" style="5" hidden="1" customWidth="1"/>
    <col min="8" max="8" width="13.875" style="5" customWidth="1"/>
    <col min="9" max="9" width="9" style="5"/>
    <col min="10" max="12" width="9" style="6"/>
    <col min="13" max="13" width="5.625" style="6" customWidth="1"/>
    <col min="14" max="14" width="9" style="6" customWidth="1"/>
    <col min="15" max="16384" width="9" style="6"/>
  </cols>
  <sheetData>
    <row r="1" spans="1:13" ht="19.5" thickBot="1" x14ac:dyDescent="0.45">
      <c r="A1" s="115"/>
      <c r="B1" s="116"/>
      <c r="C1" s="116"/>
      <c r="D1" s="116"/>
      <c r="E1" s="116"/>
      <c r="F1" s="117"/>
      <c r="G1" s="117"/>
      <c r="H1" s="117"/>
      <c r="I1" s="117"/>
      <c r="J1" s="115"/>
      <c r="K1" s="115"/>
      <c r="L1" s="115"/>
    </row>
    <row r="2" spans="1:13" ht="18.75" customHeight="1" x14ac:dyDescent="0.4">
      <c r="A2" s="115"/>
      <c r="B2" s="248" t="s">
        <v>104</v>
      </c>
      <c r="C2" s="249"/>
      <c r="D2" s="116"/>
      <c r="E2" s="116"/>
      <c r="F2" s="267" t="s">
        <v>95</v>
      </c>
      <c r="G2" s="268"/>
      <c r="H2" s="269"/>
      <c r="I2" s="119" t="s">
        <v>77</v>
      </c>
      <c r="J2" s="270"/>
      <c r="K2" s="271"/>
      <c r="L2" s="118" t="s">
        <v>78</v>
      </c>
    </row>
    <row r="3" spans="1:13" x14ac:dyDescent="0.4">
      <c r="A3" s="115"/>
      <c r="B3" s="250"/>
      <c r="C3" s="251"/>
      <c r="D3" s="116"/>
      <c r="E3" s="116"/>
      <c r="F3" s="256" t="s">
        <v>96</v>
      </c>
      <c r="G3" s="257"/>
      <c r="H3" s="258"/>
      <c r="I3" s="272"/>
      <c r="J3" s="272"/>
      <c r="K3" s="272"/>
      <c r="L3" s="273"/>
    </row>
    <row r="4" spans="1:13" x14ac:dyDescent="0.4">
      <c r="A4" s="115"/>
      <c r="B4" s="250"/>
      <c r="C4" s="251"/>
      <c r="D4" s="116"/>
      <c r="E4" s="116"/>
      <c r="F4" s="256" t="s">
        <v>97</v>
      </c>
      <c r="G4" s="257"/>
      <c r="H4" s="258"/>
      <c r="I4" s="274"/>
      <c r="J4" s="274"/>
      <c r="K4" s="274"/>
      <c r="L4" s="275"/>
    </row>
    <row r="5" spans="1:13" ht="33" customHeight="1" thickBot="1" x14ac:dyDescent="0.45">
      <c r="A5" s="115"/>
      <c r="B5" s="252"/>
      <c r="C5" s="253"/>
      <c r="D5" s="116"/>
      <c r="E5" s="116"/>
      <c r="F5" s="256" t="s">
        <v>98</v>
      </c>
      <c r="G5" s="257"/>
      <c r="H5" s="258"/>
      <c r="I5" s="259"/>
      <c r="J5" s="259"/>
      <c r="K5" s="259"/>
      <c r="L5" s="260"/>
    </row>
    <row r="6" spans="1:13" ht="19.5" thickBot="1" x14ac:dyDescent="0.45">
      <c r="A6" s="115"/>
      <c r="B6" s="116"/>
      <c r="C6" s="116"/>
      <c r="D6" s="116"/>
      <c r="E6" s="116"/>
      <c r="F6" s="261" t="s">
        <v>99</v>
      </c>
      <c r="G6" s="262"/>
      <c r="H6" s="263"/>
      <c r="I6" s="264"/>
      <c r="J6" s="264"/>
      <c r="K6" s="264"/>
      <c r="L6" s="265"/>
    </row>
    <row r="7" spans="1:13" x14ac:dyDescent="0.4">
      <c r="A7" s="115"/>
      <c r="B7" s="116"/>
      <c r="C7" s="116"/>
      <c r="D7" s="116"/>
      <c r="E7" s="116"/>
      <c r="F7" s="117"/>
      <c r="G7" s="117"/>
      <c r="H7" s="117"/>
      <c r="I7" s="117"/>
      <c r="J7" s="115"/>
      <c r="K7" s="115"/>
      <c r="L7" s="115"/>
    </row>
    <row r="8" spans="1:13" s="3" customFormat="1" ht="23.25" customHeight="1" x14ac:dyDescent="0.4">
      <c r="A8" s="266" t="s">
        <v>44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</row>
    <row r="9" spans="1:13" x14ac:dyDescent="0.4">
      <c r="A9" s="116"/>
      <c r="B9" s="116"/>
      <c r="C9" s="120"/>
      <c r="D9" s="120"/>
      <c r="E9" s="121"/>
      <c r="F9" s="121"/>
      <c r="G9" s="121"/>
      <c r="H9" s="121"/>
      <c r="I9" s="117"/>
      <c r="J9" s="115"/>
      <c r="K9" s="115"/>
      <c r="L9" s="115"/>
    </row>
    <row r="10" spans="1:13" ht="19.5" customHeight="1" thickBot="1" x14ac:dyDescent="0.45">
      <c r="A10" s="122" t="s">
        <v>26</v>
      </c>
      <c r="B10" s="116"/>
      <c r="C10" s="116"/>
      <c r="D10" s="116"/>
      <c r="E10" s="116"/>
      <c r="F10" s="117"/>
      <c r="G10" s="117"/>
      <c r="H10" s="117"/>
      <c r="I10" s="117"/>
      <c r="J10" s="115"/>
      <c r="K10" s="115"/>
      <c r="L10" s="115"/>
    </row>
    <row r="11" spans="1:13" ht="33.75" customHeight="1" x14ac:dyDescent="0.4">
      <c r="A11" s="115"/>
      <c r="B11" s="293"/>
      <c r="C11" s="276"/>
      <c r="D11" s="277"/>
      <c r="E11" s="123" t="s">
        <v>7</v>
      </c>
      <c r="F11" s="124" t="s">
        <v>6</v>
      </c>
      <c r="G11" s="284" t="s">
        <v>9</v>
      </c>
      <c r="H11" s="285"/>
      <c r="I11" s="117"/>
      <c r="J11" s="115"/>
      <c r="K11" s="115"/>
      <c r="L11" s="115"/>
    </row>
    <row r="12" spans="1:13" ht="24" customHeight="1" thickBot="1" x14ac:dyDescent="0.45">
      <c r="A12" s="125"/>
      <c r="B12" s="126" t="s">
        <v>1</v>
      </c>
      <c r="C12" s="127" t="s">
        <v>2</v>
      </c>
      <c r="D12" s="127"/>
      <c r="E12" s="128"/>
      <c r="F12" s="129"/>
      <c r="G12" s="7"/>
      <c r="H12" s="59">
        <f>H19*1.3</f>
        <v>1.3</v>
      </c>
      <c r="I12" s="117"/>
      <c r="J12" s="115"/>
      <c r="K12" s="115"/>
      <c r="L12" s="115"/>
    </row>
    <row r="13" spans="1:13" ht="28.5" customHeight="1" thickBot="1" x14ac:dyDescent="0.45">
      <c r="A13" s="125"/>
      <c r="B13" s="130"/>
      <c r="C13" s="280" t="s">
        <v>19</v>
      </c>
      <c r="D13" s="281"/>
      <c r="E13" s="131"/>
      <c r="F13" s="1"/>
      <c r="G13" s="14">
        <f>F13*1/30</f>
        <v>0</v>
      </c>
      <c r="H13" s="23">
        <f>ROUNDDOWN(G13,1)</f>
        <v>0</v>
      </c>
      <c r="I13" s="254" t="s">
        <v>100</v>
      </c>
      <c r="J13" s="255"/>
      <c r="K13" s="255"/>
      <c r="L13" s="255"/>
      <c r="M13" s="57"/>
    </row>
    <row r="14" spans="1:13" ht="28.5" customHeight="1" thickBot="1" x14ac:dyDescent="0.45">
      <c r="A14" s="125"/>
      <c r="B14" s="130"/>
      <c r="C14" s="282" t="s">
        <v>20</v>
      </c>
      <c r="D14" s="283"/>
      <c r="E14" s="132"/>
      <c r="F14" s="1"/>
      <c r="G14" s="8">
        <f>F14*1/20</f>
        <v>0</v>
      </c>
      <c r="H14" s="21">
        <f>ROUNDDOWN(G14,1)</f>
        <v>0</v>
      </c>
      <c r="I14" s="254"/>
      <c r="J14" s="255"/>
      <c r="K14" s="255"/>
      <c r="L14" s="255"/>
    </row>
    <row r="15" spans="1:13" ht="28.5" customHeight="1" thickBot="1" x14ac:dyDescent="0.45">
      <c r="A15" s="125"/>
      <c r="B15" s="130"/>
      <c r="C15" s="282" t="s">
        <v>18</v>
      </c>
      <c r="D15" s="283"/>
      <c r="E15" s="132"/>
      <c r="F15" s="1"/>
      <c r="G15" s="8">
        <f>F15*1/6</f>
        <v>0</v>
      </c>
      <c r="H15" s="21">
        <f>ROUNDDOWN(G15,1)</f>
        <v>0</v>
      </c>
      <c r="I15" s="117"/>
      <c r="J15" s="163"/>
      <c r="K15" s="115"/>
      <c r="L15" s="115"/>
    </row>
    <row r="16" spans="1:13" ht="28.5" customHeight="1" thickBot="1" x14ac:dyDescent="0.45">
      <c r="A16" s="125"/>
      <c r="B16" s="130"/>
      <c r="C16" s="282" t="s">
        <v>17</v>
      </c>
      <c r="D16" s="291"/>
      <c r="E16" s="132"/>
      <c r="F16" s="1"/>
      <c r="G16" s="8">
        <f>F16*1/3</f>
        <v>0</v>
      </c>
      <c r="H16" s="21">
        <f>ROUNDDOWN(G16,1)</f>
        <v>0</v>
      </c>
      <c r="I16" s="117"/>
      <c r="J16" s="163"/>
      <c r="K16" s="115"/>
      <c r="L16" s="115"/>
    </row>
    <row r="17" spans="1:12" ht="24" customHeight="1" thickBot="1" x14ac:dyDescent="0.45">
      <c r="A17" s="125"/>
      <c r="B17" s="130"/>
      <c r="C17" s="292" t="s">
        <v>14</v>
      </c>
      <c r="D17" s="291"/>
      <c r="E17" s="16" t="s">
        <v>103</v>
      </c>
      <c r="F17" s="1"/>
      <c r="G17" s="8">
        <f>IF(E17="あり",F17/2,0)</f>
        <v>0</v>
      </c>
      <c r="H17" s="21">
        <f>ROUNDDOWN(G17,1)</f>
        <v>0</v>
      </c>
      <c r="I17" s="117"/>
      <c r="J17" s="163"/>
      <c r="K17" s="115"/>
      <c r="L17" s="115"/>
    </row>
    <row r="18" spans="1:12" ht="24" customHeight="1" thickBot="1" x14ac:dyDescent="0.45">
      <c r="A18" s="125"/>
      <c r="B18" s="133"/>
      <c r="C18" s="289" t="s">
        <v>12</v>
      </c>
      <c r="D18" s="290"/>
      <c r="E18" s="156"/>
      <c r="F18" s="158"/>
      <c r="G18" s="17"/>
      <c r="H18" s="24">
        <v>1</v>
      </c>
      <c r="I18" s="117"/>
      <c r="J18" s="163"/>
      <c r="K18" s="115"/>
      <c r="L18" s="115"/>
    </row>
    <row r="19" spans="1:12" ht="24" customHeight="1" thickTop="1" x14ac:dyDescent="0.4">
      <c r="A19" s="125"/>
      <c r="B19" s="133"/>
      <c r="C19" s="287" t="s">
        <v>10</v>
      </c>
      <c r="D19" s="288"/>
      <c r="E19" s="157"/>
      <c r="F19" s="159"/>
      <c r="G19" s="9"/>
      <c r="H19" s="22">
        <f>ROUND(SUM(H13:H18),0)</f>
        <v>1</v>
      </c>
      <c r="I19" s="117"/>
      <c r="J19" s="163"/>
      <c r="K19" s="115"/>
      <c r="L19" s="115"/>
    </row>
    <row r="20" spans="1:12" ht="24" customHeight="1" thickBot="1" x14ac:dyDescent="0.45">
      <c r="A20" s="125"/>
      <c r="B20" s="134" t="s">
        <v>4</v>
      </c>
      <c r="C20" s="276" t="s">
        <v>3</v>
      </c>
      <c r="D20" s="277"/>
      <c r="E20" s="2" t="s">
        <v>103</v>
      </c>
      <c r="F20" s="160"/>
      <c r="G20" s="10"/>
      <c r="H20" s="60">
        <f>IF(E20="あり",0.4,0)</f>
        <v>0</v>
      </c>
      <c r="I20" s="117"/>
      <c r="J20" s="115"/>
      <c r="K20" s="115"/>
      <c r="L20" s="115"/>
    </row>
    <row r="21" spans="1:12" ht="33" customHeight="1" thickBot="1" x14ac:dyDescent="0.45">
      <c r="A21" s="125"/>
      <c r="B21" s="134" t="s">
        <v>5</v>
      </c>
      <c r="C21" s="286" t="s">
        <v>101</v>
      </c>
      <c r="D21" s="277"/>
      <c r="E21" s="18" t="s">
        <v>103</v>
      </c>
      <c r="F21" s="58" t="s">
        <v>29</v>
      </c>
      <c r="G21" s="20">
        <f>VLOOKUP(F21,$C$34:$D$47,2,FALSE)</f>
        <v>0.5</v>
      </c>
      <c r="H21" s="60">
        <f>IF(E21="あり",G21,0)</f>
        <v>0</v>
      </c>
      <c r="I21" s="117"/>
      <c r="J21" s="115"/>
      <c r="K21" s="115"/>
      <c r="L21" s="115"/>
    </row>
    <row r="22" spans="1:12" ht="24" customHeight="1" x14ac:dyDescent="0.4">
      <c r="A22" s="125"/>
      <c r="B22" s="134" t="s">
        <v>11</v>
      </c>
      <c r="C22" s="276" t="s">
        <v>27</v>
      </c>
      <c r="D22" s="277"/>
      <c r="E22" s="2" t="s">
        <v>103</v>
      </c>
      <c r="F22" s="161"/>
      <c r="G22" s="10"/>
      <c r="H22" s="60">
        <f>IF(E22="あり",2.7,0)</f>
        <v>0</v>
      </c>
      <c r="I22" s="117"/>
      <c r="J22" s="115"/>
      <c r="K22" s="115"/>
      <c r="L22" s="115"/>
    </row>
    <row r="23" spans="1:12" ht="24" customHeight="1" x14ac:dyDescent="0.4">
      <c r="A23" s="125"/>
      <c r="B23" s="134" t="s">
        <v>21</v>
      </c>
      <c r="C23" s="135" t="s">
        <v>102</v>
      </c>
      <c r="D23" s="136"/>
      <c r="E23" s="2" t="s">
        <v>103</v>
      </c>
      <c r="F23" s="162"/>
      <c r="G23" s="10"/>
      <c r="H23" s="60">
        <f>IF(E23="あり",0.6,0)</f>
        <v>0</v>
      </c>
      <c r="I23" s="117"/>
      <c r="J23" s="115"/>
      <c r="K23" s="115"/>
      <c r="L23" s="115"/>
    </row>
    <row r="24" spans="1:12" ht="27.75" customHeight="1" x14ac:dyDescent="0.4">
      <c r="A24" s="125"/>
      <c r="B24" s="137" t="s">
        <v>22</v>
      </c>
      <c r="C24" s="278" t="s">
        <v>16</v>
      </c>
      <c r="D24" s="279"/>
      <c r="E24" s="2" t="s">
        <v>103</v>
      </c>
      <c r="F24" s="162"/>
      <c r="G24" s="10"/>
      <c r="H24" s="61">
        <f>IF(E24="あり",-1.2,0)</f>
        <v>0</v>
      </c>
      <c r="I24" s="117"/>
      <c r="J24" s="115"/>
      <c r="K24" s="115"/>
      <c r="L24" s="115"/>
    </row>
    <row r="25" spans="1:12" ht="27.75" customHeight="1" x14ac:dyDescent="0.4">
      <c r="A25" s="125"/>
      <c r="B25" s="138" t="s">
        <v>23</v>
      </c>
      <c r="C25" s="278" t="s">
        <v>28</v>
      </c>
      <c r="D25" s="279"/>
      <c r="E25" s="2" t="s">
        <v>103</v>
      </c>
      <c r="F25" s="160"/>
      <c r="G25" s="19"/>
      <c r="H25" s="61">
        <f>IF(E25="あり",-0.4,0)</f>
        <v>0</v>
      </c>
      <c r="I25" s="117"/>
      <c r="J25" s="115"/>
      <c r="K25" s="115"/>
      <c r="L25" s="115"/>
    </row>
    <row r="26" spans="1:12" ht="27.75" customHeight="1" thickBot="1" x14ac:dyDescent="0.45">
      <c r="A26" s="125"/>
      <c r="B26" s="139" t="s">
        <v>13</v>
      </c>
      <c r="C26" s="140"/>
      <c r="D26" s="140"/>
      <c r="E26" s="149"/>
      <c r="F26" s="150"/>
      <c r="G26" s="11"/>
      <c r="H26" s="15">
        <v>3.1</v>
      </c>
      <c r="I26" s="117"/>
      <c r="J26" s="115"/>
      <c r="K26" s="115"/>
      <c r="L26" s="115"/>
    </row>
    <row r="27" spans="1:12" ht="24" customHeight="1" thickTop="1" thickBot="1" x14ac:dyDescent="0.45">
      <c r="A27" s="125"/>
      <c r="B27" s="141" t="s">
        <v>0</v>
      </c>
      <c r="C27" s="142"/>
      <c r="D27" s="142"/>
      <c r="E27" s="142"/>
      <c r="F27" s="151"/>
      <c r="G27" s="12"/>
      <c r="H27" s="62">
        <f>SUM(H20:H26,H12)</f>
        <v>4.4000000000000004</v>
      </c>
      <c r="I27" s="117"/>
      <c r="J27" s="115"/>
      <c r="K27" s="115"/>
      <c r="L27" s="115"/>
    </row>
    <row r="28" spans="1:12" ht="24" customHeight="1" thickBot="1" x14ac:dyDescent="0.45">
      <c r="A28" s="125"/>
      <c r="B28" s="143" t="s">
        <v>24</v>
      </c>
      <c r="C28" s="144"/>
      <c r="D28" s="144"/>
      <c r="E28" s="144"/>
      <c r="F28" s="152"/>
      <c r="G28" s="13"/>
      <c r="H28" s="63">
        <f>ROUND(H27,0)</f>
        <v>4</v>
      </c>
      <c r="I28" s="117"/>
      <c r="J28" s="115"/>
      <c r="K28" s="115"/>
      <c r="L28" s="115"/>
    </row>
    <row r="29" spans="1:12" ht="25.5" customHeight="1" x14ac:dyDescent="0.4">
      <c r="A29" s="125"/>
      <c r="B29" s="142"/>
      <c r="C29" s="142"/>
      <c r="D29" s="142"/>
      <c r="E29" s="142"/>
      <c r="F29" s="142"/>
      <c r="G29" s="153"/>
      <c r="H29" s="154"/>
      <c r="I29" s="115"/>
      <c r="J29" s="115"/>
      <c r="K29" s="115"/>
      <c r="L29" s="115"/>
    </row>
    <row r="30" spans="1:12" ht="25.5" customHeight="1" thickBot="1" x14ac:dyDescent="0.45">
      <c r="A30" s="145" t="s">
        <v>15</v>
      </c>
      <c r="B30" s="142"/>
      <c r="C30" s="142"/>
      <c r="D30" s="142"/>
      <c r="E30" s="142"/>
      <c r="F30" s="142"/>
      <c r="G30" s="153"/>
      <c r="H30" s="153"/>
      <c r="I30" s="115"/>
      <c r="J30" s="115"/>
      <c r="K30" s="115"/>
      <c r="L30" s="115"/>
    </row>
    <row r="31" spans="1:12" ht="25.5" customHeight="1" thickBot="1" x14ac:dyDescent="0.45">
      <c r="A31" s="115"/>
      <c r="B31" s="146"/>
      <c r="C31" s="147">
        <v>11000</v>
      </c>
      <c r="D31" s="148" t="s">
        <v>25</v>
      </c>
      <c r="E31" s="148"/>
      <c r="F31" s="148"/>
      <c r="G31" s="155"/>
      <c r="H31" s="64">
        <f>C31*H28</f>
        <v>44000</v>
      </c>
      <c r="I31" s="115"/>
      <c r="J31" s="115"/>
      <c r="K31" s="115"/>
      <c r="L31" s="115"/>
    </row>
    <row r="32" spans="1:12" ht="33.75" customHeight="1" x14ac:dyDescent="0.4"/>
    <row r="33" spans="3:4" hidden="1" x14ac:dyDescent="0.4">
      <c r="C33" s="4" t="s">
        <v>43</v>
      </c>
    </row>
    <row r="34" spans="3:4" hidden="1" x14ac:dyDescent="0.4">
      <c r="C34" s="4" t="s">
        <v>29</v>
      </c>
      <c r="D34" s="4">
        <v>0.5</v>
      </c>
    </row>
    <row r="35" spans="3:4" hidden="1" x14ac:dyDescent="0.4">
      <c r="C35" s="4" t="s">
        <v>30</v>
      </c>
      <c r="D35" s="4">
        <v>0.5</v>
      </c>
    </row>
    <row r="36" spans="3:4" hidden="1" x14ac:dyDescent="0.4">
      <c r="C36" s="4" t="s">
        <v>31</v>
      </c>
      <c r="D36" s="4">
        <v>0.6</v>
      </c>
    </row>
    <row r="37" spans="3:4" hidden="1" x14ac:dyDescent="0.4">
      <c r="C37" s="4" t="s">
        <v>32</v>
      </c>
      <c r="D37" s="4">
        <v>0.7</v>
      </c>
    </row>
    <row r="38" spans="3:4" hidden="1" x14ac:dyDescent="0.4">
      <c r="C38" s="4" t="s">
        <v>33</v>
      </c>
      <c r="D38" s="4">
        <v>0.8</v>
      </c>
    </row>
    <row r="39" spans="3:4" hidden="1" x14ac:dyDescent="0.4">
      <c r="C39" s="4" t="s">
        <v>34</v>
      </c>
      <c r="D39" s="4">
        <v>0.8</v>
      </c>
    </row>
    <row r="40" spans="3:4" hidden="1" x14ac:dyDescent="0.4">
      <c r="C40" s="4" t="s">
        <v>35</v>
      </c>
      <c r="D40" s="4">
        <v>0.9</v>
      </c>
    </row>
    <row r="41" spans="3:4" hidden="1" x14ac:dyDescent="0.4">
      <c r="C41" s="4" t="s">
        <v>36</v>
      </c>
      <c r="D41" s="4">
        <v>1</v>
      </c>
    </row>
    <row r="42" spans="3:4" hidden="1" x14ac:dyDescent="0.4">
      <c r="C42" s="4" t="s">
        <v>37</v>
      </c>
      <c r="D42" s="4">
        <v>1.1000000000000001</v>
      </c>
    </row>
    <row r="43" spans="3:4" hidden="1" x14ac:dyDescent="0.4">
      <c r="C43" s="4" t="s">
        <v>38</v>
      </c>
      <c r="D43" s="4">
        <v>1.1000000000000001</v>
      </c>
    </row>
    <row r="44" spans="3:4" hidden="1" x14ac:dyDescent="0.4">
      <c r="C44" s="4" t="s">
        <v>39</v>
      </c>
      <c r="D44" s="4">
        <v>1.2</v>
      </c>
    </row>
    <row r="45" spans="3:4" hidden="1" x14ac:dyDescent="0.4">
      <c r="C45" s="4" t="s">
        <v>40</v>
      </c>
      <c r="D45" s="4">
        <v>1.3</v>
      </c>
    </row>
    <row r="46" spans="3:4" hidden="1" x14ac:dyDescent="0.4">
      <c r="C46" s="4" t="s">
        <v>41</v>
      </c>
      <c r="D46" s="4">
        <v>1.4</v>
      </c>
    </row>
    <row r="47" spans="3:4" hidden="1" x14ac:dyDescent="0.4">
      <c r="C47" s="4" t="s">
        <v>42</v>
      </c>
      <c r="D47" s="4">
        <v>1.5</v>
      </c>
    </row>
    <row r="48" spans="3:4" ht="18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</sheetData>
  <sheetProtection algorithmName="SHA-512" hashValue="ILj24isNQizs/HoSfTHuzd6clPELnYpBC1DEfJqup8bhqSdZOQ1ohGoI+hNvDCJtb8JolWxip17SuHw0FlzdKg==" saltValue="ORFmCV7gx6vu9QliD6GYjg==" spinCount="100000" sheet="1" objects="1" scenarios="1"/>
  <mergeCells count="27">
    <mergeCell ref="C22:D22"/>
    <mergeCell ref="C25:D25"/>
    <mergeCell ref="C13:D13"/>
    <mergeCell ref="C14:D14"/>
    <mergeCell ref="G11:H11"/>
    <mergeCell ref="C24:D24"/>
    <mergeCell ref="C21:D21"/>
    <mergeCell ref="C20:D20"/>
    <mergeCell ref="C19:D19"/>
    <mergeCell ref="C18:D18"/>
    <mergeCell ref="C16:D16"/>
    <mergeCell ref="C17:D17"/>
    <mergeCell ref="C15:D15"/>
    <mergeCell ref="B11:D11"/>
    <mergeCell ref="B2:C5"/>
    <mergeCell ref="I13:L14"/>
    <mergeCell ref="F5:H5"/>
    <mergeCell ref="I5:L5"/>
    <mergeCell ref="F6:H6"/>
    <mergeCell ref="I6:L6"/>
    <mergeCell ref="A8:L8"/>
    <mergeCell ref="F2:H2"/>
    <mergeCell ref="J2:K2"/>
    <mergeCell ref="F3:H3"/>
    <mergeCell ref="I3:L3"/>
    <mergeCell ref="F4:H4"/>
    <mergeCell ref="I4:L4"/>
  </mergeCells>
  <phoneticPr fontId="1"/>
  <dataValidations count="4">
    <dataValidation type="list" allowBlank="1" showInputMessage="1" showErrorMessage="1" sqref="F21">
      <formula1>$C$34:$C$47</formula1>
    </dataValidation>
    <dataValidation type="list" allowBlank="1" showInputMessage="1" showErrorMessage="1" sqref="J2:K2">
      <formula1>"鶴見,神奈川,西,中,南,港南,保土ケ谷,旭,磯子,金沢,港北,緑,青葉,都筑,泉,栄,戸塚,瀬谷"</formula1>
    </dataValidation>
    <dataValidation type="list" allowBlank="1" showInputMessage="1" showErrorMessage="1" sqref="E17 E20 E21 E22 E23 E24 E25">
      <formula1>"あり,なし"</formula1>
    </dataValidation>
    <dataValidation type="list" allowBlank="1" showInputMessage="1" showErrorMessage="1" sqref="I3:L3">
      <formula1>"小規模保育事業Ａ型,小規模保育事業Ｂ型,事業所内保育事業Ａ型"</formula1>
    </dataValidation>
  </dataValidations>
  <pageMargins left="0.92" right="0.56000000000000005" top="0.75" bottom="0.75" header="0.3" footer="0.3"/>
  <pageSetup paperSize="9" scale="6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Zeros="0" view="pageBreakPreview" zoomScale="85" zoomScaleNormal="100" zoomScaleSheetLayoutView="85" workbookViewId="0">
      <selection activeCell="AA17" sqref="AA17:AG18"/>
    </sheetView>
  </sheetViews>
  <sheetFormatPr defaultColWidth="9" defaultRowHeight="18" customHeight="1" x14ac:dyDescent="0.4"/>
  <cols>
    <col min="1" max="1" width="1.25" style="55" customWidth="1"/>
    <col min="2" max="33" width="3" style="55" customWidth="1"/>
    <col min="34" max="34" width="1.25" style="55" customWidth="1"/>
    <col min="35" max="36" width="3.125" style="55" customWidth="1"/>
    <col min="37" max="37" width="3.375" style="55" hidden="1" customWidth="1"/>
    <col min="38" max="38" width="7.5" style="55" hidden="1" customWidth="1"/>
    <col min="39" max="52" width="3.375" style="55" customWidth="1"/>
    <col min="53" max="16384" width="9" style="55"/>
  </cols>
  <sheetData>
    <row r="1" spans="1:38" ht="12.75" customHeight="1" x14ac:dyDescent="0.4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K1" s="55" t="s">
        <v>70</v>
      </c>
      <c r="AL1" s="55" t="s">
        <v>71</v>
      </c>
    </row>
    <row r="2" spans="1:38" ht="18" customHeight="1" x14ac:dyDescent="0.4">
      <c r="A2" s="164"/>
      <c r="B2" s="166" t="s">
        <v>106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L2" s="55" t="s">
        <v>72</v>
      </c>
    </row>
    <row r="3" spans="1:38" ht="18" customHeight="1" x14ac:dyDescent="0.4">
      <c r="A3" s="164"/>
      <c r="B3" s="326" t="s">
        <v>73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164"/>
    </row>
    <row r="4" spans="1:38" ht="18" customHeight="1" x14ac:dyDescent="0.4">
      <c r="A4" s="164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4"/>
    </row>
    <row r="5" spans="1:38" ht="17.25" customHeight="1" x14ac:dyDescent="0.4">
      <c r="A5" s="164"/>
      <c r="B5" s="168"/>
      <c r="C5" s="168"/>
      <c r="D5" s="168"/>
      <c r="E5" s="327" t="s">
        <v>74</v>
      </c>
      <c r="F5" s="327"/>
      <c r="G5" s="327"/>
      <c r="H5" s="327"/>
      <c r="I5" s="327"/>
      <c r="J5" s="327"/>
      <c r="K5" s="169"/>
      <c r="L5" s="169"/>
      <c r="M5" s="169"/>
      <c r="N5" s="169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4"/>
    </row>
    <row r="6" spans="1:38" ht="17.25" customHeight="1" thickBot="1" x14ac:dyDescent="0.45">
      <c r="A6" s="164"/>
      <c r="B6" s="164"/>
      <c r="C6" s="164"/>
      <c r="D6" s="164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64"/>
      <c r="Q6" s="164"/>
      <c r="R6" s="164"/>
      <c r="S6" s="164"/>
      <c r="T6" s="164"/>
      <c r="U6" s="171"/>
      <c r="V6" s="328" t="s">
        <v>75</v>
      </c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172"/>
      <c r="AH6" s="164"/>
    </row>
    <row r="7" spans="1:38" ht="17.25" customHeight="1" x14ac:dyDescent="0.4">
      <c r="A7" s="164"/>
      <c r="B7" s="164"/>
      <c r="C7" s="164"/>
      <c r="D7" s="164"/>
      <c r="E7" s="170"/>
      <c r="F7" s="170"/>
      <c r="G7" s="164"/>
      <c r="H7" s="164"/>
      <c r="I7" s="164"/>
      <c r="J7" s="164"/>
      <c r="K7" s="164"/>
      <c r="L7" s="164"/>
      <c r="M7" s="164"/>
      <c r="N7" s="170"/>
      <c r="O7" s="329" t="s">
        <v>76</v>
      </c>
      <c r="P7" s="330"/>
      <c r="Q7" s="330"/>
      <c r="R7" s="330"/>
      <c r="S7" s="330"/>
      <c r="T7" s="330"/>
      <c r="U7" s="331" t="s">
        <v>77</v>
      </c>
      <c r="V7" s="332"/>
      <c r="W7" s="332"/>
      <c r="X7" s="332"/>
      <c r="Y7" s="333">
        <f>②加算Ⅲ算定対象人数計算表!J2</f>
        <v>0</v>
      </c>
      <c r="Z7" s="334"/>
      <c r="AA7" s="334"/>
      <c r="AB7" s="334"/>
      <c r="AC7" s="334"/>
      <c r="AD7" s="332" t="s">
        <v>78</v>
      </c>
      <c r="AE7" s="332"/>
      <c r="AF7" s="332"/>
      <c r="AG7" s="335"/>
      <c r="AH7" s="164"/>
    </row>
    <row r="8" spans="1:38" ht="17.25" customHeight="1" x14ac:dyDescent="0.4">
      <c r="A8" s="164"/>
      <c r="B8" s="164"/>
      <c r="C8" s="164"/>
      <c r="D8" s="164"/>
      <c r="E8" s="170"/>
      <c r="F8" s="170"/>
      <c r="G8" s="164"/>
      <c r="H8" s="164"/>
      <c r="I8" s="164"/>
      <c r="J8" s="164"/>
      <c r="K8" s="164"/>
      <c r="L8" s="164"/>
      <c r="M8" s="164"/>
      <c r="N8" s="170"/>
      <c r="O8" s="318" t="s">
        <v>79</v>
      </c>
      <c r="P8" s="319"/>
      <c r="Q8" s="319"/>
      <c r="R8" s="319"/>
      <c r="S8" s="319"/>
      <c r="T8" s="319"/>
      <c r="U8" s="320">
        <f>②加算Ⅲ算定対象人数計算表!I3</f>
        <v>0</v>
      </c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1"/>
      <c r="AH8" s="164"/>
    </row>
    <row r="9" spans="1:38" ht="17.25" customHeight="1" x14ac:dyDescent="0.4">
      <c r="A9" s="164"/>
      <c r="B9" s="164"/>
      <c r="C9" s="164"/>
      <c r="D9" s="164"/>
      <c r="E9" s="170"/>
      <c r="F9" s="170"/>
      <c r="G9" s="164"/>
      <c r="H9" s="164"/>
      <c r="I9" s="164"/>
      <c r="J9" s="164"/>
      <c r="K9" s="164"/>
      <c r="L9" s="164"/>
      <c r="M9" s="164"/>
      <c r="N9" s="170"/>
      <c r="O9" s="318" t="s">
        <v>80</v>
      </c>
      <c r="P9" s="319"/>
      <c r="Q9" s="319"/>
      <c r="R9" s="319"/>
      <c r="S9" s="319"/>
      <c r="T9" s="319"/>
      <c r="U9" s="322">
        <f>②加算Ⅲ算定対象人数計算表!I4</f>
        <v>0</v>
      </c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4"/>
      <c r="AH9" s="164"/>
    </row>
    <row r="10" spans="1:38" ht="17.25" customHeight="1" x14ac:dyDescent="0.4">
      <c r="A10" s="164"/>
      <c r="B10" s="164"/>
      <c r="C10" s="164"/>
      <c r="D10" s="164"/>
      <c r="E10" s="170"/>
      <c r="F10" s="170"/>
      <c r="G10" s="164"/>
      <c r="H10" s="164"/>
      <c r="I10" s="164"/>
      <c r="J10" s="164"/>
      <c r="K10" s="164"/>
      <c r="L10" s="164"/>
      <c r="M10" s="164"/>
      <c r="N10" s="170"/>
      <c r="O10" s="318" t="s">
        <v>81</v>
      </c>
      <c r="P10" s="319"/>
      <c r="Q10" s="319"/>
      <c r="R10" s="319"/>
      <c r="S10" s="319"/>
      <c r="T10" s="319"/>
      <c r="U10" s="325">
        <f>②加算Ⅲ算定対象人数計算表!I5</f>
        <v>0</v>
      </c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164"/>
    </row>
    <row r="11" spans="1:38" ht="18" customHeight="1" thickBot="1" x14ac:dyDescent="0.4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299" t="s">
        <v>82</v>
      </c>
      <c r="P11" s="300"/>
      <c r="Q11" s="300"/>
      <c r="R11" s="300"/>
      <c r="S11" s="300"/>
      <c r="T11" s="300"/>
      <c r="U11" s="301">
        <f>②加算Ⅲ算定対象人数計算表!I6</f>
        <v>0</v>
      </c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3"/>
      <c r="AH11" s="164"/>
    </row>
    <row r="12" spans="1:38" ht="18" customHeight="1" x14ac:dyDescent="0.4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73"/>
      <c r="P12" s="173"/>
      <c r="Q12" s="173"/>
      <c r="R12" s="173"/>
      <c r="S12" s="173"/>
      <c r="T12" s="173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64"/>
    </row>
    <row r="13" spans="1:38" ht="18" customHeight="1" x14ac:dyDescent="0.4">
      <c r="A13" s="164"/>
      <c r="B13" s="164" t="s">
        <v>83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73"/>
      <c r="P13" s="173"/>
      <c r="Q13" s="173"/>
      <c r="R13" s="173"/>
      <c r="S13" s="173"/>
      <c r="T13" s="173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64"/>
    </row>
    <row r="14" spans="1:38" ht="18" customHeight="1" x14ac:dyDescent="0.4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74"/>
      <c r="P14" s="174"/>
      <c r="Q14" s="174"/>
      <c r="R14" s="174"/>
      <c r="S14" s="174"/>
      <c r="T14" s="174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64"/>
    </row>
    <row r="15" spans="1:38" ht="18" customHeight="1" thickBot="1" x14ac:dyDescent="0.45">
      <c r="A15" s="164"/>
      <c r="B15" s="164" t="s">
        <v>84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75"/>
      <c r="R15" s="175"/>
      <c r="S15" s="175"/>
      <c r="T15" s="175"/>
      <c r="U15" s="175"/>
      <c r="V15" s="175"/>
      <c r="W15" s="175"/>
      <c r="X15" s="175"/>
      <c r="Y15" s="175"/>
      <c r="Z15" s="164"/>
      <c r="AA15" s="164"/>
      <c r="AB15" s="164"/>
      <c r="AC15" s="164"/>
      <c r="AD15" s="164"/>
      <c r="AE15" s="164"/>
      <c r="AF15" s="164"/>
      <c r="AG15" s="164"/>
      <c r="AH15" s="164"/>
    </row>
    <row r="16" spans="1:38" ht="18" customHeight="1" thickBot="1" x14ac:dyDescent="0.45">
      <c r="A16" s="164"/>
      <c r="B16" s="304" t="s">
        <v>85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6"/>
      <c r="AH16" s="164"/>
    </row>
    <row r="17" spans="1:35" ht="18" customHeight="1" thickTop="1" x14ac:dyDescent="0.4">
      <c r="A17" s="164"/>
      <c r="B17" s="307"/>
      <c r="C17" s="309" t="s">
        <v>86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2" t="s">
        <v>87</v>
      </c>
      <c r="AB17" s="313"/>
      <c r="AC17" s="313"/>
      <c r="AD17" s="313"/>
      <c r="AE17" s="313"/>
      <c r="AF17" s="313"/>
      <c r="AG17" s="314"/>
      <c r="AH17" s="164"/>
    </row>
    <row r="18" spans="1:35" ht="18" customHeight="1" thickBot="1" x14ac:dyDescent="0.45">
      <c r="A18" s="164"/>
      <c r="B18" s="308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5"/>
      <c r="AB18" s="316"/>
      <c r="AC18" s="316"/>
      <c r="AD18" s="316"/>
      <c r="AE18" s="316"/>
      <c r="AF18" s="316"/>
      <c r="AG18" s="317"/>
      <c r="AH18" s="164"/>
    </row>
    <row r="19" spans="1:35" ht="9" customHeight="1" x14ac:dyDescent="0.4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75"/>
      <c r="R19" s="175"/>
      <c r="S19" s="175"/>
      <c r="T19" s="175"/>
      <c r="U19" s="175"/>
      <c r="V19" s="175"/>
      <c r="W19" s="175"/>
      <c r="X19" s="175"/>
      <c r="Y19" s="175"/>
      <c r="Z19" s="164"/>
      <c r="AA19" s="164"/>
      <c r="AB19" s="164"/>
      <c r="AC19" s="164"/>
      <c r="AD19" s="164"/>
      <c r="AE19" s="164"/>
      <c r="AF19" s="164"/>
      <c r="AG19" s="164"/>
      <c r="AH19" s="164"/>
    </row>
    <row r="20" spans="1:35" ht="21.75" customHeight="1" thickBot="1" x14ac:dyDescent="0.45">
      <c r="A20" s="164"/>
      <c r="B20" s="164" t="s">
        <v>88</v>
      </c>
      <c r="C20" s="178"/>
      <c r="D20" s="178"/>
      <c r="E20" s="178"/>
      <c r="F20" s="178"/>
      <c r="G20" s="175"/>
      <c r="H20" s="175"/>
      <c r="I20" s="175"/>
      <c r="J20" s="179"/>
      <c r="K20" s="179"/>
      <c r="L20" s="179"/>
      <c r="M20" s="179"/>
      <c r="N20" s="179"/>
      <c r="O20" s="179"/>
      <c r="P20" s="179"/>
      <c r="Q20" s="179"/>
      <c r="R20" s="179"/>
      <c r="S20" s="175"/>
      <c r="T20" s="175"/>
      <c r="U20" s="175"/>
      <c r="V20" s="179"/>
      <c r="W20" s="179"/>
      <c r="X20" s="179"/>
      <c r="Y20" s="179"/>
      <c r="Z20" s="179"/>
      <c r="AA20" s="179"/>
      <c r="AB20" s="179"/>
      <c r="AC20" s="179"/>
      <c r="AD20" s="179"/>
      <c r="AE20" s="175"/>
      <c r="AF20" s="175"/>
      <c r="AG20" s="175"/>
      <c r="AH20" s="164"/>
    </row>
    <row r="21" spans="1:35" s="56" customFormat="1" ht="28.5" customHeight="1" thickTop="1" thickBot="1" x14ac:dyDescent="0.45">
      <c r="A21" s="180"/>
      <c r="B21" s="181" t="s">
        <v>105</v>
      </c>
      <c r="C21" s="182"/>
      <c r="D21" s="182"/>
      <c r="E21" s="182"/>
      <c r="F21" s="182"/>
      <c r="G21" s="182"/>
      <c r="H21" s="182"/>
      <c r="I21" s="182"/>
      <c r="J21" s="182"/>
      <c r="K21" s="183"/>
      <c r="L21" s="183"/>
      <c r="M21" s="183"/>
      <c r="N21" s="183"/>
      <c r="O21" s="183"/>
      <c r="P21" s="183"/>
      <c r="Q21" s="183"/>
      <c r="R21" s="183"/>
      <c r="S21" s="184"/>
      <c r="T21" s="184"/>
      <c r="U21" s="184"/>
      <c r="V21" s="183"/>
      <c r="W21" s="183"/>
      <c r="X21" s="183"/>
      <c r="Y21" s="183"/>
      <c r="Z21" s="183"/>
      <c r="AA21" s="294">
        <f>②加算Ⅲ算定対象人数計算表!H28</f>
        <v>4</v>
      </c>
      <c r="AB21" s="295"/>
      <c r="AC21" s="295"/>
      <c r="AD21" s="295"/>
      <c r="AE21" s="295"/>
      <c r="AF21" s="295"/>
      <c r="AG21" s="193" t="s">
        <v>89</v>
      </c>
      <c r="AH21" s="180"/>
    </row>
    <row r="22" spans="1:35" ht="9" customHeight="1" x14ac:dyDescent="0.4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75"/>
      <c r="R22" s="175"/>
      <c r="S22" s="175"/>
      <c r="T22" s="175"/>
      <c r="U22" s="175"/>
      <c r="V22" s="175"/>
      <c r="W22" s="175"/>
      <c r="X22" s="175"/>
      <c r="Y22" s="175"/>
      <c r="Z22" s="164"/>
      <c r="AA22" s="164"/>
      <c r="AB22" s="164"/>
      <c r="AC22" s="164"/>
      <c r="AD22" s="164"/>
      <c r="AE22" s="164"/>
      <c r="AF22" s="164"/>
      <c r="AG22" s="164"/>
      <c r="AH22" s="164"/>
    </row>
    <row r="23" spans="1:35" ht="18" customHeight="1" x14ac:dyDescent="0.4">
      <c r="A23" s="164"/>
      <c r="B23" s="185" t="s">
        <v>90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64"/>
    </row>
    <row r="24" spans="1:35" ht="18" customHeight="1" thickBot="1" x14ac:dyDescent="0.45">
      <c r="A24" s="164"/>
      <c r="B24" s="185" t="s">
        <v>91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64"/>
    </row>
    <row r="25" spans="1:35" ht="28.5" customHeight="1" thickTop="1" thickBot="1" x14ac:dyDescent="0.45">
      <c r="A25" s="164"/>
      <c r="B25" s="187" t="s">
        <v>92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9"/>
      <c r="AA25" s="296"/>
      <c r="AB25" s="297"/>
      <c r="AC25" s="297"/>
      <c r="AD25" s="297"/>
      <c r="AE25" s="297"/>
      <c r="AF25" s="297"/>
      <c r="AG25" s="298"/>
      <c r="AH25" s="164"/>
    </row>
    <row r="26" spans="1:35" ht="18" customHeight="1" x14ac:dyDescent="0.4">
      <c r="A26" s="164"/>
      <c r="B26" s="190" t="s">
        <v>93</v>
      </c>
      <c r="C26" s="190" t="s">
        <v>94</v>
      </c>
      <c r="D26" s="179"/>
      <c r="E26" s="179"/>
      <c r="F26" s="191"/>
      <c r="G26" s="191"/>
      <c r="H26" s="164"/>
      <c r="I26" s="164"/>
      <c r="J26" s="164"/>
      <c r="K26" s="179"/>
      <c r="L26" s="179"/>
      <c r="M26" s="179"/>
      <c r="N26" s="179"/>
      <c r="O26" s="179"/>
      <c r="P26" s="179"/>
      <c r="Q26" s="179"/>
      <c r="R26" s="179"/>
      <c r="S26" s="175"/>
      <c r="T26" s="175"/>
      <c r="U26" s="175"/>
      <c r="V26" s="179"/>
      <c r="W26" s="179"/>
      <c r="X26" s="179"/>
      <c r="Y26" s="179"/>
      <c r="Z26" s="179"/>
      <c r="AA26" s="179"/>
      <c r="AB26" s="179"/>
      <c r="AC26" s="179"/>
      <c r="AD26" s="179"/>
      <c r="AE26" s="194"/>
      <c r="AF26" s="194"/>
      <c r="AG26" s="194"/>
      <c r="AH26" s="164"/>
      <c r="AI26" s="164"/>
    </row>
    <row r="27" spans="1:35" ht="15" customHeight="1" x14ac:dyDescent="0.4">
      <c r="A27" s="164"/>
      <c r="B27" s="192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</row>
  </sheetData>
  <sheetProtection algorithmName="SHA-512" hashValue="EjyRWXF4vpV26jlvwMHOaDwx8MNLmwdRD3M2rXVliszvM5gzRZ2mByWuDSLRo4s4HtRioWeGLG+szKZIWR5Ryw==" saltValue="/l41HSfhfomDjR7WK9VVPA==" spinCount="100000" sheet="1" objects="1" scenarios="1"/>
  <dataConsolidate/>
  <mergeCells count="21">
    <mergeCell ref="B3:AG3"/>
    <mergeCell ref="E5:J5"/>
    <mergeCell ref="V6:AF6"/>
    <mergeCell ref="O7:T7"/>
    <mergeCell ref="U7:X7"/>
    <mergeCell ref="Y7:AC7"/>
    <mergeCell ref="AD7:AG7"/>
    <mergeCell ref="O8:T8"/>
    <mergeCell ref="U8:AG8"/>
    <mergeCell ref="O9:T9"/>
    <mergeCell ref="U9:AG9"/>
    <mergeCell ref="O10:T10"/>
    <mergeCell ref="U10:AG10"/>
    <mergeCell ref="AA21:AF21"/>
    <mergeCell ref="AA25:AG25"/>
    <mergeCell ref="O11:T11"/>
    <mergeCell ref="U11:AG11"/>
    <mergeCell ref="B16:AG16"/>
    <mergeCell ref="B17:B18"/>
    <mergeCell ref="C17:Z18"/>
    <mergeCell ref="AA17:AG18"/>
  </mergeCells>
  <phoneticPr fontId="1"/>
  <conditionalFormatting sqref="AA25:AG25">
    <cfRule type="expression" dxfId="0" priority="1">
      <formula>$AA$17="非該当"</formula>
    </cfRule>
  </conditionalFormatting>
  <dataValidations count="2">
    <dataValidation type="list" allowBlank="1" showInputMessage="1" showErrorMessage="1" sqref="AA25:AG25">
      <formula1>"受ける,受けない"</formula1>
    </dataValidation>
    <dataValidation type="list" allowBlank="1" showInputMessage="1" showErrorMessage="1" sqref="AA17:AG18">
      <formula1>"該当,非該当"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3" fitToHeight="2" orientation="portrait" r:id="rId1"/>
  <headerFooter alignWithMargins="0"/>
  <ignoredErrors>
    <ignoredError sqref="Y7 U8:U11 AA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①平均年齢別児童数計算表</vt:lpstr>
      <vt:lpstr>②加算Ⅲ算定対象人数計算表</vt:lpstr>
      <vt:lpstr>③第８号様式</vt:lpstr>
      <vt:lpstr>①平均年齢別児童数計算表!Print_Area</vt:lpstr>
      <vt:lpstr>②加算Ⅲ算定対象人数計算表!Print_Area</vt:lpstr>
      <vt:lpstr>③第８号様式!Print_Area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2023-06-09T02:43:55Z</dcterms:created>
  <dcterms:modified xsi:type="dcterms:W3CDTF">2023-08-21T00:43:31Z</dcterms:modified>
</cp:coreProperties>
</file>