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財政局\03税務課\税務課\300_企画・指導業務（個人市民税）\市税賦課額調\02_市税賦課額調\02令和２年度賦課額調\05_HP用\Excel\"/>
    </mc:Choice>
  </mc:AlternateContent>
  <bookViews>
    <workbookView xWindow="0" yWindow="0" windowWidth="19560" windowHeight="8355" tabRatio="824" activeTab="12"/>
  </bookViews>
  <sheets>
    <sheet name="固定資産税" sheetId="1" r:id="rId1"/>
    <sheet name="94～95" sheetId="2" r:id="rId2"/>
    <sheet name="96～97" sheetId="3" r:id="rId3"/>
    <sheet name="98～99" sheetId="4" r:id="rId4"/>
    <sheet name="100" sheetId="7" r:id="rId5"/>
    <sheet name="101" sheetId="5" r:id="rId6"/>
    <sheet name="102～103" sheetId="6" r:id="rId7"/>
    <sheet name="104～105" sheetId="8" r:id="rId8"/>
    <sheet name="106～107" sheetId="9" r:id="rId9"/>
    <sheet name="108～109" sheetId="10" r:id="rId10"/>
    <sheet name="110～111" sheetId="11" r:id="rId11"/>
    <sheet name="112～113" sheetId="12" r:id="rId12"/>
    <sheet name="114～115" sheetId="13" r:id="rId13"/>
  </sheets>
  <definedNames>
    <definedName name="_xlnm.Print_Area" localSheetId="4">'100'!$A$1:$H$63</definedName>
    <definedName name="_xlnm.Print_Area" localSheetId="5">'101'!$A$1:$G$63</definedName>
    <definedName name="_xlnm.Print_Area" localSheetId="6">'102～103'!$A$1:$P$65</definedName>
    <definedName name="_xlnm.Print_Area" localSheetId="7">'104～105'!$A$1:$Q$57</definedName>
    <definedName name="_xlnm.Print_Area" localSheetId="8">'106～107'!$A$1:$Q$54</definedName>
    <definedName name="_xlnm.Print_Area" localSheetId="9">'108～109'!$A$1:$Q$54</definedName>
    <definedName name="_xlnm.Print_Area" localSheetId="10">'110～111'!$A$1:$Q$54</definedName>
    <definedName name="_xlnm.Print_Area" localSheetId="11">'112～113'!$A$1:$Q$54</definedName>
    <definedName name="_xlnm.Print_Area" localSheetId="12">'114～115'!$A$1:$Q$53</definedName>
    <definedName name="_xlnm.Print_Area" localSheetId="1">'94～95'!$A$1:$M$63</definedName>
    <definedName name="_xlnm.Print_Area" localSheetId="2">'96～97'!$A$1:$M$64</definedName>
    <definedName name="_xlnm.Print_Area" localSheetId="3">'98～99'!$A$1:$M$63</definedName>
    <definedName name="_xlnm.Print_Area" localSheetId="0">固定資産税!$A$1:$L$66</definedName>
  </definedNames>
  <calcPr calcId="162913"/>
</workbook>
</file>

<file path=xl/calcChain.xml><?xml version="1.0" encoding="utf-8"?>
<calcChain xmlns="http://schemas.openxmlformats.org/spreadsheetml/2006/main">
  <c r="M7" i="13" l="1"/>
  <c r="N7" i="13"/>
  <c r="O7" i="13"/>
  <c r="P7" i="13"/>
  <c r="Q7" i="13"/>
  <c r="M8" i="13"/>
  <c r="N8" i="13"/>
  <c r="O8" i="13"/>
  <c r="P8" i="13"/>
  <c r="Q8" i="13"/>
  <c r="M9" i="13"/>
  <c r="N9" i="13"/>
  <c r="O9" i="13"/>
  <c r="P9" i="13"/>
  <c r="Q9" i="13"/>
  <c r="M10" i="13"/>
  <c r="N10" i="13"/>
  <c r="O10" i="13"/>
  <c r="P10" i="13"/>
  <c r="Q10" i="13"/>
  <c r="M11" i="13"/>
  <c r="N11" i="13"/>
  <c r="O11" i="13"/>
  <c r="P11" i="13"/>
  <c r="Q11" i="13"/>
  <c r="M12" i="13"/>
  <c r="N12" i="13"/>
  <c r="O12" i="13"/>
  <c r="P12" i="13"/>
  <c r="Q12" i="13"/>
  <c r="M13" i="13"/>
  <c r="N13" i="13"/>
  <c r="O13" i="13"/>
  <c r="P13" i="13"/>
  <c r="Q13" i="13"/>
  <c r="M14" i="13"/>
  <c r="N14" i="13"/>
  <c r="O14" i="13"/>
  <c r="P14" i="13"/>
  <c r="Q14" i="13"/>
  <c r="M15" i="13"/>
  <c r="N15" i="13"/>
  <c r="O15" i="13"/>
  <c r="P15" i="13"/>
  <c r="Q15" i="13"/>
  <c r="M16" i="13"/>
  <c r="N16" i="13"/>
  <c r="O16" i="13"/>
  <c r="P16" i="13"/>
  <c r="Q16" i="13"/>
  <c r="M17" i="13"/>
  <c r="N17" i="13"/>
  <c r="O17" i="13"/>
  <c r="P17" i="13"/>
  <c r="Q17" i="13"/>
  <c r="M18" i="13"/>
  <c r="N18" i="13"/>
  <c r="O18" i="13"/>
  <c r="P18" i="13"/>
  <c r="Q18" i="13"/>
  <c r="M19" i="13"/>
  <c r="N19" i="13"/>
  <c r="O19" i="13"/>
  <c r="P19" i="13"/>
  <c r="Q19" i="13"/>
  <c r="M20" i="13"/>
  <c r="N20" i="13"/>
  <c r="O20" i="13"/>
  <c r="P20" i="13"/>
  <c r="Q20" i="13"/>
  <c r="M21" i="13"/>
  <c r="N21" i="13"/>
  <c r="O21" i="13"/>
  <c r="P21" i="13"/>
  <c r="Q21" i="13"/>
  <c r="M22" i="13"/>
  <c r="N22" i="13"/>
  <c r="O22" i="13"/>
  <c r="P22" i="13"/>
  <c r="Q22" i="13"/>
  <c r="M23" i="13"/>
  <c r="N23" i="13"/>
  <c r="O23" i="13"/>
  <c r="P23" i="13"/>
  <c r="Q23" i="13"/>
  <c r="M24" i="13"/>
  <c r="N24" i="13"/>
  <c r="O24" i="13"/>
  <c r="P24" i="13"/>
  <c r="Q24" i="13"/>
  <c r="M25" i="13"/>
  <c r="N25" i="13"/>
  <c r="O25" i="13"/>
  <c r="P25" i="13"/>
  <c r="Q25" i="13"/>
  <c r="M26" i="13"/>
  <c r="N26" i="13"/>
  <c r="O26" i="13"/>
  <c r="P26" i="13"/>
  <c r="Q26" i="13"/>
  <c r="M27" i="13"/>
  <c r="N27" i="13"/>
  <c r="O27" i="13"/>
  <c r="P27" i="13"/>
  <c r="Q27" i="13"/>
  <c r="M28" i="13"/>
  <c r="N28" i="13"/>
  <c r="O28" i="13"/>
  <c r="P28" i="13"/>
  <c r="Q28" i="13"/>
  <c r="M29" i="13"/>
  <c r="N29" i="13"/>
  <c r="O29" i="13"/>
  <c r="P29" i="13"/>
  <c r="Q29" i="13"/>
  <c r="M30" i="13"/>
  <c r="N30" i="13"/>
  <c r="O30" i="13"/>
  <c r="P30" i="13"/>
  <c r="Q30" i="13"/>
  <c r="M31" i="13"/>
  <c r="N31" i="13"/>
  <c r="O31" i="13"/>
  <c r="P31" i="13"/>
  <c r="Q31" i="13"/>
  <c r="M32" i="13"/>
  <c r="N32" i="13"/>
  <c r="O32" i="13"/>
  <c r="P32" i="13"/>
  <c r="Q32" i="13"/>
  <c r="M33" i="13"/>
  <c r="N33" i="13"/>
  <c r="O33" i="13"/>
  <c r="P33" i="13"/>
  <c r="Q33" i="13"/>
  <c r="M34" i="13"/>
  <c r="N34" i="13"/>
  <c r="O34" i="13"/>
  <c r="P34" i="13"/>
  <c r="Q34" i="13"/>
  <c r="M35" i="13"/>
  <c r="N35" i="13"/>
  <c r="O35" i="13"/>
  <c r="P35" i="13"/>
  <c r="Q35" i="13"/>
  <c r="M36" i="13"/>
  <c r="N36" i="13"/>
  <c r="O36" i="13"/>
  <c r="P36" i="13"/>
  <c r="Q36" i="13"/>
  <c r="M37" i="13"/>
  <c r="N37" i="13"/>
  <c r="O37" i="13"/>
  <c r="P37" i="13"/>
  <c r="Q37" i="13"/>
  <c r="M38" i="13"/>
  <c r="N38" i="13"/>
  <c r="O38" i="13"/>
  <c r="P38" i="13"/>
  <c r="Q38" i="13"/>
  <c r="M39" i="13"/>
  <c r="N39" i="13"/>
  <c r="O39" i="13"/>
  <c r="P39" i="13"/>
  <c r="Q39" i="13"/>
  <c r="M40" i="13"/>
  <c r="N40" i="13"/>
  <c r="O40" i="13"/>
  <c r="P40" i="13"/>
  <c r="Q40" i="13"/>
  <c r="M41" i="13"/>
  <c r="N41" i="13"/>
  <c r="O41" i="13"/>
  <c r="P41" i="13"/>
  <c r="Q41" i="13"/>
  <c r="M42" i="13"/>
  <c r="N42" i="13"/>
  <c r="O42" i="13"/>
  <c r="P42" i="13"/>
  <c r="Q42" i="13"/>
  <c r="C43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C44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C45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M7" i="12"/>
  <c r="N7" i="12"/>
  <c r="O7" i="12"/>
  <c r="P7" i="12"/>
  <c r="Q7" i="12"/>
  <c r="M8" i="12"/>
  <c r="N8" i="12"/>
  <c r="O8" i="12"/>
  <c r="P8" i="12"/>
  <c r="Q8" i="12"/>
  <c r="M9" i="12"/>
  <c r="N9" i="12"/>
  <c r="O9" i="12"/>
  <c r="P9" i="12"/>
  <c r="Q9" i="12"/>
  <c r="M10" i="12"/>
  <c r="N10" i="12"/>
  <c r="O10" i="12"/>
  <c r="P10" i="12"/>
  <c r="Q10" i="12"/>
  <c r="M11" i="12"/>
  <c r="N11" i="12"/>
  <c r="O11" i="12"/>
  <c r="P11" i="12"/>
  <c r="Q11" i="12"/>
  <c r="M12" i="12"/>
  <c r="N12" i="12"/>
  <c r="O12" i="12"/>
  <c r="P12" i="12"/>
  <c r="Q12" i="12"/>
  <c r="M13" i="12"/>
  <c r="N13" i="12"/>
  <c r="O13" i="12"/>
  <c r="P13" i="12"/>
  <c r="Q13" i="12"/>
  <c r="M14" i="12"/>
  <c r="N14" i="12"/>
  <c r="O14" i="12"/>
  <c r="P14" i="12"/>
  <c r="Q14" i="12"/>
  <c r="M15" i="12"/>
  <c r="N15" i="12"/>
  <c r="O15" i="12"/>
  <c r="P15" i="12"/>
  <c r="Q15" i="12"/>
  <c r="M16" i="12"/>
  <c r="N16" i="12"/>
  <c r="O16" i="12"/>
  <c r="P16" i="12"/>
  <c r="Q16" i="12"/>
  <c r="M17" i="12"/>
  <c r="N17" i="12"/>
  <c r="O17" i="12"/>
  <c r="P17" i="12"/>
  <c r="Q17" i="12"/>
  <c r="M18" i="12"/>
  <c r="N18" i="12"/>
  <c r="O18" i="12"/>
  <c r="P18" i="12"/>
  <c r="Q18" i="12"/>
  <c r="M19" i="12"/>
  <c r="N19" i="12"/>
  <c r="O19" i="12"/>
  <c r="P19" i="12"/>
  <c r="Q19" i="12"/>
  <c r="M20" i="12"/>
  <c r="N20" i="12"/>
  <c r="O20" i="12"/>
  <c r="P20" i="12"/>
  <c r="Q20" i="12"/>
  <c r="M21" i="12"/>
  <c r="N21" i="12"/>
  <c r="O21" i="12"/>
  <c r="P21" i="12"/>
  <c r="Q21" i="12"/>
  <c r="M22" i="12"/>
  <c r="N22" i="12"/>
  <c r="O22" i="12"/>
  <c r="P22" i="12"/>
  <c r="Q22" i="12"/>
  <c r="M23" i="12"/>
  <c r="N23" i="12"/>
  <c r="O23" i="12"/>
  <c r="P23" i="12"/>
  <c r="Q23" i="12"/>
  <c r="M24" i="12"/>
  <c r="N24" i="12"/>
  <c r="O24" i="12"/>
  <c r="P24" i="12"/>
  <c r="Q24" i="12"/>
  <c r="M25" i="12"/>
  <c r="N25" i="12"/>
  <c r="O25" i="12"/>
  <c r="P25" i="12"/>
  <c r="Q25" i="12"/>
  <c r="M26" i="12"/>
  <c r="N26" i="12"/>
  <c r="O26" i="12"/>
  <c r="P26" i="12"/>
  <c r="Q26" i="12"/>
  <c r="M27" i="12"/>
  <c r="N27" i="12"/>
  <c r="O27" i="12"/>
  <c r="P27" i="12"/>
  <c r="Q27" i="12"/>
  <c r="M28" i="12"/>
  <c r="N28" i="12"/>
  <c r="O28" i="12"/>
  <c r="P28" i="12"/>
  <c r="Q28" i="12"/>
  <c r="M29" i="12"/>
  <c r="N29" i="12"/>
  <c r="O29" i="12"/>
  <c r="P29" i="12"/>
  <c r="Q29" i="12"/>
  <c r="M30" i="12"/>
  <c r="N30" i="12"/>
  <c r="O30" i="12"/>
  <c r="P30" i="12"/>
  <c r="Q30" i="12"/>
  <c r="M31" i="12"/>
  <c r="N31" i="12"/>
  <c r="O31" i="12"/>
  <c r="P31" i="12"/>
  <c r="Q31" i="12"/>
  <c r="M32" i="12"/>
  <c r="N32" i="12"/>
  <c r="O32" i="12"/>
  <c r="P32" i="12"/>
  <c r="Q32" i="12"/>
  <c r="M33" i="12"/>
  <c r="N33" i="12"/>
  <c r="O33" i="12"/>
  <c r="P33" i="12"/>
  <c r="Q33" i="12"/>
  <c r="M34" i="12"/>
  <c r="N34" i="12"/>
  <c r="O34" i="12"/>
  <c r="P34" i="12"/>
  <c r="Q34" i="12"/>
  <c r="M35" i="12"/>
  <c r="N35" i="12"/>
  <c r="O35" i="12"/>
  <c r="P35" i="12"/>
  <c r="Q35" i="12"/>
  <c r="M36" i="12"/>
  <c r="N36" i="12"/>
  <c r="O36" i="12"/>
  <c r="P36" i="12"/>
  <c r="Q36" i="12"/>
  <c r="M37" i="12"/>
  <c r="N37" i="12"/>
  <c r="O37" i="12"/>
  <c r="P37" i="12"/>
  <c r="Q37" i="12"/>
  <c r="M38" i="12"/>
  <c r="N38" i="12"/>
  <c r="O38" i="12"/>
  <c r="P38" i="12"/>
  <c r="Q38" i="12"/>
  <c r="M39" i="12"/>
  <c r="N39" i="12"/>
  <c r="O39" i="12"/>
  <c r="P39" i="12"/>
  <c r="Q39" i="12"/>
  <c r="M40" i="12"/>
  <c r="N40" i="12"/>
  <c r="O40" i="12"/>
  <c r="P40" i="12"/>
  <c r="Q40" i="12"/>
  <c r="M41" i="12"/>
  <c r="N41" i="12"/>
  <c r="O41" i="12"/>
  <c r="P41" i="12"/>
  <c r="Q41" i="12"/>
  <c r="M42" i="12"/>
  <c r="N42" i="12"/>
  <c r="O42" i="12"/>
  <c r="P42" i="12"/>
  <c r="Q42" i="12"/>
  <c r="C43" i="12"/>
  <c r="D43" i="12"/>
  <c r="E43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C44" i="12"/>
  <c r="D44" i="12"/>
  <c r="E44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C45" i="12"/>
  <c r="D45" i="12"/>
  <c r="E45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M7" i="11"/>
  <c r="N7" i="11"/>
  <c r="O7" i="11"/>
  <c r="P7" i="11"/>
  <c r="Q7" i="11"/>
  <c r="M8" i="11"/>
  <c r="N8" i="11"/>
  <c r="O8" i="11"/>
  <c r="P8" i="11"/>
  <c r="Q8" i="11"/>
  <c r="M9" i="11"/>
  <c r="N9" i="11"/>
  <c r="O9" i="11"/>
  <c r="P9" i="11"/>
  <c r="Q9" i="11"/>
  <c r="M10" i="11"/>
  <c r="N10" i="11"/>
  <c r="O10" i="11"/>
  <c r="P10" i="11"/>
  <c r="Q10" i="11"/>
  <c r="M11" i="11"/>
  <c r="N11" i="11"/>
  <c r="O11" i="11"/>
  <c r="P11" i="11"/>
  <c r="Q11" i="11"/>
  <c r="M12" i="11"/>
  <c r="N12" i="11"/>
  <c r="O12" i="11"/>
  <c r="P12" i="11"/>
  <c r="Q12" i="11"/>
  <c r="M13" i="11"/>
  <c r="N13" i="11"/>
  <c r="O13" i="11"/>
  <c r="P13" i="11"/>
  <c r="Q13" i="11"/>
  <c r="M14" i="11"/>
  <c r="N14" i="11"/>
  <c r="O14" i="11"/>
  <c r="P14" i="11"/>
  <c r="Q14" i="11"/>
  <c r="M15" i="11"/>
  <c r="N15" i="11"/>
  <c r="O15" i="11"/>
  <c r="P15" i="11"/>
  <c r="Q15" i="11"/>
  <c r="M16" i="11"/>
  <c r="N16" i="11"/>
  <c r="O16" i="11"/>
  <c r="P16" i="11"/>
  <c r="Q16" i="11"/>
  <c r="M17" i="11"/>
  <c r="N17" i="11"/>
  <c r="O17" i="11"/>
  <c r="P17" i="11"/>
  <c r="Q17" i="11"/>
  <c r="M18" i="11"/>
  <c r="N18" i="11"/>
  <c r="O18" i="11"/>
  <c r="P18" i="11"/>
  <c r="Q18" i="11"/>
  <c r="M19" i="11"/>
  <c r="N19" i="11"/>
  <c r="O19" i="11"/>
  <c r="P19" i="11"/>
  <c r="Q19" i="11"/>
  <c r="M20" i="11"/>
  <c r="N20" i="11"/>
  <c r="O20" i="11"/>
  <c r="P20" i="11"/>
  <c r="Q20" i="11"/>
  <c r="M21" i="11"/>
  <c r="N21" i="11"/>
  <c r="O21" i="11"/>
  <c r="P21" i="11"/>
  <c r="Q21" i="11"/>
  <c r="M22" i="11"/>
  <c r="N22" i="11"/>
  <c r="O22" i="11"/>
  <c r="P22" i="11"/>
  <c r="Q22" i="11"/>
  <c r="M23" i="11"/>
  <c r="N23" i="11"/>
  <c r="O23" i="11"/>
  <c r="P23" i="11"/>
  <c r="Q23" i="11"/>
  <c r="M24" i="11"/>
  <c r="N24" i="11"/>
  <c r="O24" i="11"/>
  <c r="P24" i="11"/>
  <c r="Q24" i="11"/>
  <c r="M25" i="11"/>
  <c r="N25" i="11"/>
  <c r="O25" i="11"/>
  <c r="P25" i="11"/>
  <c r="Q25" i="11"/>
  <c r="M26" i="11"/>
  <c r="N26" i="11"/>
  <c r="O26" i="11"/>
  <c r="P26" i="11"/>
  <c r="Q26" i="11"/>
  <c r="M27" i="11"/>
  <c r="N27" i="11"/>
  <c r="O27" i="11"/>
  <c r="P27" i="11"/>
  <c r="Q27" i="11"/>
  <c r="M28" i="11"/>
  <c r="N28" i="11"/>
  <c r="O28" i="11"/>
  <c r="P28" i="11"/>
  <c r="Q28" i="11"/>
  <c r="M29" i="11"/>
  <c r="N29" i="11"/>
  <c r="O29" i="11"/>
  <c r="P29" i="11"/>
  <c r="Q29" i="11"/>
  <c r="M30" i="11"/>
  <c r="N30" i="11"/>
  <c r="O30" i="11"/>
  <c r="P30" i="11"/>
  <c r="Q30" i="11"/>
  <c r="M31" i="11"/>
  <c r="N31" i="11"/>
  <c r="O31" i="11"/>
  <c r="P31" i="11"/>
  <c r="Q31" i="11"/>
  <c r="M32" i="11"/>
  <c r="N32" i="11"/>
  <c r="O32" i="11"/>
  <c r="P32" i="11"/>
  <c r="Q32" i="11"/>
  <c r="M33" i="11"/>
  <c r="N33" i="11"/>
  <c r="O33" i="11"/>
  <c r="P33" i="11"/>
  <c r="Q33" i="11"/>
  <c r="M34" i="11"/>
  <c r="N34" i="11"/>
  <c r="O34" i="11"/>
  <c r="P34" i="11"/>
  <c r="Q34" i="11"/>
  <c r="M35" i="11"/>
  <c r="N35" i="11"/>
  <c r="O35" i="11"/>
  <c r="P35" i="11"/>
  <c r="Q35" i="11"/>
  <c r="M36" i="11"/>
  <c r="N36" i="11"/>
  <c r="O36" i="11"/>
  <c r="P36" i="11"/>
  <c r="Q36" i="11"/>
  <c r="M37" i="11"/>
  <c r="N37" i="11"/>
  <c r="O37" i="11"/>
  <c r="P37" i="11"/>
  <c r="Q37" i="11"/>
  <c r="M38" i="11"/>
  <c r="N38" i="11"/>
  <c r="O38" i="11"/>
  <c r="P38" i="11"/>
  <c r="Q38" i="11"/>
  <c r="M39" i="11"/>
  <c r="N39" i="11"/>
  <c r="O39" i="11"/>
  <c r="P39" i="11"/>
  <c r="Q39" i="11"/>
  <c r="M40" i="11"/>
  <c r="N40" i="11"/>
  <c r="O40" i="11"/>
  <c r="P40" i="11"/>
  <c r="Q40" i="11"/>
  <c r="M41" i="11"/>
  <c r="N41" i="11"/>
  <c r="O41" i="11"/>
  <c r="P41" i="11"/>
  <c r="Q41" i="11"/>
  <c r="M42" i="11"/>
  <c r="N42" i="11"/>
  <c r="O42" i="11"/>
  <c r="P42" i="11"/>
  <c r="Q42" i="11"/>
  <c r="C43" i="11"/>
  <c r="D43" i="11"/>
  <c r="E43" i="11"/>
  <c r="F43" i="11"/>
  <c r="G43" i="11"/>
  <c r="H43" i="11"/>
  <c r="I43" i="11"/>
  <c r="J43" i="11"/>
  <c r="K43" i="11"/>
  <c r="L43" i="11"/>
  <c r="M43" i="11"/>
  <c r="N43" i="11"/>
  <c r="O43" i="11"/>
  <c r="P43" i="11"/>
  <c r="Q43" i="11"/>
  <c r="C44" i="11"/>
  <c r="D44" i="11"/>
  <c r="E44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C45" i="11"/>
  <c r="D45" i="11"/>
  <c r="E45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M7" i="10"/>
  <c r="N7" i="10"/>
  <c r="O7" i="10"/>
  <c r="P7" i="10"/>
  <c r="Q7" i="10"/>
  <c r="M8" i="10"/>
  <c r="N8" i="10"/>
  <c r="O8" i="10"/>
  <c r="P8" i="10"/>
  <c r="Q8" i="10"/>
  <c r="M9" i="10"/>
  <c r="N9" i="10"/>
  <c r="O9" i="10"/>
  <c r="P9" i="10"/>
  <c r="Q9" i="10"/>
  <c r="M10" i="10"/>
  <c r="N10" i="10"/>
  <c r="O10" i="10"/>
  <c r="P10" i="10"/>
  <c r="Q10" i="10"/>
  <c r="M11" i="10"/>
  <c r="N11" i="10"/>
  <c r="O11" i="10"/>
  <c r="P11" i="10"/>
  <c r="Q11" i="10"/>
  <c r="M12" i="10"/>
  <c r="N12" i="10"/>
  <c r="O12" i="10"/>
  <c r="P12" i="10"/>
  <c r="Q12" i="10"/>
  <c r="M13" i="10"/>
  <c r="N13" i="10"/>
  <c r="O13" i="10"/>
  <c r="P13" i="10"/>
  <c r="Q13" i="10"/>
  <c r="M14" i="10"/>
  <c r="N14" i="10"/>
  <c r="O14" i="10"/>
  <c r="P14" i="10"/>
  <c r="Q14" i="10"/>
  <c r="M15" i="10"/>
  <c r="N15" i="10"/>
  <c r="O15" i="10"/>
  <c r="P15" i="10"/>
  <c r="Q15" i="10"/>
  <c r="M16" i="10"/>
  <c r="N16" i="10"/>
  <c r="O16" i="10"/>
  <c r="P16" i="10"/>
  <c r="Q16" i="10"/>
  <c r="M17" i="10"/>
  <c r="N17" i="10"/>
  <c r="O17" i="10"/>
  <c r="P17" i="10"/>
  <c r="Q17" i="10"/>
  <c r="M18" i="10"/>
  <c r="N18" i="10"/>
  <c r="O18" i="10"/>
  <c r="P18" i="10"/>
  <c r="Q18" i="10"/>
  <c r="M19" i="10"/>
  <c r="N19" i="10"/>
  <c r="O19" i="10"/>
  <c r="P19" i="10"/>
  <c r="Q19" i="10"/>
  <c r="M20" i="10"/>
  <c r="N20" i="10"/>
  <c r="O20" i="10"/>
  <c r="P20" i="10"/>
  <c r="Q20" i="10"/>
  <c r="M21" i="10"/>
  <c r="N21" i="10"/>
  <c r="O21" i="10"/>
  <c r="P21" i="10"/>
  <c r="Q21" i="10"/>
  <c r="M22" i="10"/>
  <c r="N22" i="10"/>
  <c r="O22" i="10"/>
  <c r="P22" i="10"/>
  <c r="Q22" i="10"/>
  <c r="M23" i="10"/>
  <c r="N23" i="10"/>
  <c r="O23" i="10"/>
  <c r="P23" i="10"/>
  <c r="Q23" i="10"/>
  <c r="M24" i="10"/>
  <c r="N24" i="10"/>
  <c r="O24" i="10"/>
  <c r="P24" i="10"/>
  <c r="Q24" i="10"/>
  <c r="M25" i="10"/>
  <c r="N25" i="10"/>
  <c r="O25" i="10"/>
  <c r="P25" i="10"/>
  <c r="Q25" i="10"/>
  <c r="M26" i="10"/>
  <c r="N26" i="10"/>
  <c r="O26" i="10"/>
  <c r="P26" i="10"/>
  <c r="Q26" i="10"/>
  <c r="M27" i="10"/>
  <c r="N27" i="10"/>
  <c r="O27" i="10"/>
  <c r="P27" i="10"/>
  <c r="Q27" i="10"/>
  <c r="M28" i="10"/>
  <c r="N28" i="10"/>
  <c r="O28" i="10"/>
  <c r="P28" i="10"/>
  <c r="Q28" i="10"/>
  <c r="M29" i="10"/>
  <c r="N29" i="10"/>
  <c r="O29" i="10"/>
  <c r="P29" i="10"/>
  <c r="Q29" i="10"/>
  <c r="M30" i="10"/>
  <c r="N30" i="10"/>
  <c r="O30" i="10"/>
  <c r="P30" i="10"/>
  <c r="Q30" i="10"/>
  <c r="M31" i="10"/>
  <c r="N31" i="10"/>
  <c r="O31" i="10"/>
  <c r="P31" i="10"/>
  <c r="Q31" i="10"/>
  <c r="M32" i="10"/>
  <c r="N32" i="10"/>
  <c r="O32" i="10"/>
  <c r="P32" i="10"/>
  <c r="Q32" i="10"/>
  <c r="M33" i="10"/>
  <c r="N33" i="10"/>
  <c r="O33" i="10"/>
  <c r="P33" i="10"/>
  <c r="Q33" i="10"/>
  <c r="M34" i="10"/>
  <c r="N34" i="10"/>
  <c r="O34" i="10"/>
  <c r="P34" i="10"/>
  <c r="Q34" i="10"/>
  <c r="M35" i="10"/>
  <c r="N35" i="10"/>
  <c r="O35" i="10"/>
  <c r="P35" i="10"/>
  <c r="Q35" i="10"/>
  <c r="M36" i="10"/>
  <c r="N36" i="10"/>
  <c r="O36" i="10"/>
  <c r="P36" i="10"/>
  <c r="Q36" i="10"/>
  <c r="M37" i="10"/>
  <c r="N37" i="10"/>
  <c r="O37" i="10"/>
  <c r="P37" i="10"/>
  <c r="Q37" i="10"/>
  <c r="M38" i="10"/>
  <c r="N38" i="10"/>
  <c r="O38" i="10"/>
  <c r="P38" i="10"/>
  <c r="Q38" i="10"/>
  <c r="M39" i="10"/>
  <c r="N39" i="10"/>
  <c r="O39" i="10"/>
  <c r="P39" i="10"/>
  <c r="Q39" i="10"/>
  <c r="M40" i="10"/>
  <c r="N40" i="10"/>
  <c r="O40" i="10"/>
  <c r="P40" i="10"/>
  <c r="Q40" i="10"/>
  <c r="M41" i="10"/>
  <c r="N41" i="10"/>
  <c r="O41" i="10"/>
  <c r="P41" i="10"/>
  <c r="Q41" i="10"/>
  <c r="M42" i="10"/>
  <c r="N42" i="10"/>
  <c r="O42" i="10"/>
  <c r="P42" i="10"/>
  <c r="Q42" i="10"/>
  <c r="C43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P43" i="10"/>
  <c r="Q43" i="10"/>
  <c r="C44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P44" i="10"/>
  <c r="Q44" i="10"/>
  <c r="C45" i="10"/>
  <c r="D45" i="10"/>
  <c r="E45" i="10"/>
  <c r="F45" i="10"/>
  <c r="G45" i="10"/>
  <c r="H45" i="10"/>
  <c r="I45" i="10"/>
  <c r="J45" i="10"/>
  <c r="K45" i="10"/>
  <c r="L45" i="10"/>
  <c r="M45" i="10"/>
  <c r="N45" i="10"/>
  <c r="O45" i="10"/>
  <c r="P45" i="10"/>
  <c r="Q45" i="10"/>
  <c r="M7" i="9"/>
  <c r="N7" i="9"/>
  <c r="O7" i="9"/>
  <c r="P7" i="9"/>
  <c r="Q7" i="9"/>
  <c r="M8" i="9"/>
  <c r="N8" i="9"/>
  <c r="O8" i="9"/>
  <c r="P8" i="9"/>
  <c r="Q8" i="9"/>
  <c r="M9" i="9"/>
  <c r="N9" i="9"/>
  <c r="O9" i="9"/>
  <c r="P9" i="9"/>
  <c r="Q9" i="9"/>
  <c r="M10" i="9"/>
  <c r="N10" i="9"/>
  <c r="O10" i="9"/>
  <c r="P10" i="9"/>
  <c r="Q10" i="9"/>
  <c r="M11" i="9"/>
  <c r="N11" i="9"/>
  <c r="O11" i="9"/>
  <c r="P11" i="9"/>
  <c r="Q11" i="9"/>
  <c r="M12" i="9"/>
  <c r="N12" i="9"/>
  <c r="O12" i="9"/>
  <c r="P12" i="9"/>
  <c r="Q12" i="9"/>
  <c r="M13" i="9"/>
  <c r="N13" i="9"/>
  <c r="O13" i="9"/>
  <c r="P13" i="9"/>
  <c r="Q13" i="9"/>
  <c r="M14" i="9"/>
  <c r="N14" i="9"/>
  <c r="O14" i="9"/>
  <c r="P14" i="9"/>
  <c r="Q14" i="9"/>
  <c r="M15" i="9"/>
  <c r="N15" i="9"/>
  <c r="O15" i="9"/>
  <c r="P15" i="9"/>
  <c r="Q15" i="9"/>
  <c r="M16" i="9"/>
  <c r="N16" i="9"/>
  <c r="O16" i="9"/>
  <c r="P16" i="9"/>
  <c r="Q16" i="9"/>
  <c r="M17" i="9"/>
  <c r="N17" i="9"/>
  <c r="O17" i="9"/>
  <c r="P17" i="9"/>
  <c r="Q17" i="9"/>
  <c r="M18" i="9"/>
  <c r="N18" i="9"/>
  <c r="O18" i="9"/>
  <c r="P18" i="9"/>
  <c r="Q18" i="9"/>
  <c r="M19" i="9"/>
  <c r="N19" i="9"/>
  <c r="O19" i="9"/>
  <c r="P19" i="9"/>
  <c r="Q19" i="9"/>
  <c r="M20" i="9"/>
  <c r="N20" i="9"/>
  <c r="O20" i="9"/>
  <c r="P20" i="9"/>
  <c r="Q20" i="9"/>
  <c r="M21" i="9"/>
  <c r="N21" i="9"/>
  <c r="O21" i="9"/>
  <c r="P21" i="9"/>
  <c r="Q21" i="9"/>
  <c r="M22" i="9"/>
  <c r="N22" i="9"/>
  <c r="O22" i="9"/>
  <c r="P22" i="9"/>
  <c r="Q22" i="9"/>
  <c r="M23" i="9"/>
  <c r="N23" i="9"/>
  <c r="O23" i="9"/>
  <c r="P23" i="9"/>
  <c r="Q23" i="9"/>
  <c r="M24" i="9"/>
  <c r="N24" i="9"/>
  <c r="O24" i="9"/>
  <c r="P24" i="9"/>
  <c r="Q24" i="9"/>
  <c r="M25" i="9"/>
  <c r="N25" i="9"/>
  <c r="O25" i="9"/>
  <c r="P25" i="9"/>
  <c r="Q25" i="9"/>
  <c r="M26" i="9"/>
  <c r="N26" i="9"/>
  <c r="O26" i="9"/>
  <c r="P26" i="9"/>
  <c r="Q26" i="9"/>
  <c r="M27" i="9"/>
  <c r="N27" i="9"/>
  <c r="O27" i="9"/>
  <c r="P27" i="9"/>
  <c r="Q27" i="9"/>
  <c r="M28" i="9"/>
  <c r="N28" i="9"/>
  <c r="O28" i="9"/>
  <c r="P28" i="9"/>
  <c r="Q28" i="9"/>
  <c r="M29" i="9"/>
  <c r="N29" i="9"/>
  <c r="O29" i="9"/>
  <c r="P29" i="9"/>
  <c r="Q29" i="9"/>
  <c r="M30" i="9"/>
  <c r="N30" i="9"/>
  <c r="O30" i="9"/>
  <c r="P30" i="9"/>
  <c r="Q30" i="9"/>
  <c r="M31" i="9"/>
  <c r="N31" i="9"/>
  <c r="O31" i="9"/>
  <c r="P31" i="9"/>
  <c r="Q31" i="9"/>
  <c r="M32" i="9"/>
  <c r="N32" i="9"/>
  <c r="O32" i="9"/>
  <c r="P32" i="9"/>
  <c r="Q32" i="9"/>
  <c r="M33" i="9"/>
  <c r="N33" i="9"/>
  <c r="O33" i="9"/>
  <c r="P33" i="9"/>
  <c r="Q33" i="9"/>
  <c r="M34" i="9"/>
  <c r="N34" i="9"/>
  <c r="O34" i="9"/>
  <c r="P34" i="9"/>
  <c r="Q34" i="9"/>
  <c r="M35" i="9"/>
  <c r="N35" i="9"/>
  <c r="O35" i="9"/>
  <c r="P35" i="9"/>
  <c r="Q35" i="9"/>
  <c r="M36" i="9"/>
  <c r="N36" i="9"/>
  <c r="O36" i="9"/>
  <c r="P36" i="9"/>
  <c r="Q36" i="9"/>
  <c r="M37" i="9"/>
  <c r="N37" i="9"/>
  <c r="O37" i="9"/>
  <c r="P37" i="9"/>
  <c r="Q37" i="9"/>
  <c r="M38" i="9"/>
  <c r="N38" i="9"/>
  <c r="O38" i="9"/>
  <c r="P38" i="9"/>
  <c r="Q38" i="9"/>
  <c r="M39" i="9"/>
  <c r="N39" i="9"/>
  <c r="O39" i="9"/>
  <c r="P39" i="9"/>
  <c r="Q39" i="9"/>
  <c r="M40" i="9"/>
  <c r="N40" i="9"/>
  <c r="O40" i="9"/>
  <c r="P40" i="9"/>
  <c r="Q40" i="9"/>
  <c r="M41" i="9"/>
  <c r="N41" i="9"/>
  <c r="O41" i="9"/>
  <c r="P41" i="9"/>
  <c r="Q41" i="9"/>
  <c r="M42" i="9"/>
  <c r="N42" i="9"/>
  <c r="O42" i="9"/>
  <c r="P42" i="9"/>
  <c r="Q42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M47" i="8"/>
  <c r="N47" i="8"/>
  <c r="O47" i="8"/>
  <c r="P47" i="8"/>
  <c r="Q47" i="8"/>
  <c r="M48" i="8"/>
  <c r="N48" i="8"/>
  <c r="O48" i="8"/>
  <c r="P48" i="8"/>
  <c r="Q48" i="8"/>
  <c r="M49" i="8"/>
  <c r="N49" i="8"/>
  <c r="O49" i="8"/>
  <c r="P49" i="8"/>
  <c r="Q49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F6" i="6"/>
  <c r="H6" i="6"/>
  <c r="N6" i="6"/>
  <c r="F7" i="6"/>
  <c r="H7" i="6"/>
  <c r="N7" i="6"/>
  <c r="C8" i="6"/>
  <c r="D8" i="6"/>
  <c r="E8" i="6"/>
  <c r="F8" i="6"/>
  <c r="G8" i="6"/>
  <c r="H8" i="6"/>
  <c r="K8" i="6"/>
  <c r="L8" i="6"/>
  <c r="M8" i="6"/>
  <c r="N8" i="6"/>
  <c r="F9" i="6"/>
  <c r="H9" i="6"/>
  <c r="N9" i="6"/>
  <c r="F10" i="6"/>
  <c r="H10" i="6"/>
  <c r="N10" i="6"/>
  <c r="C11" i="6"/>
  <c r="D11" i="6"/>
  <c r="E11" i="6"/>
  <c r="F11" i="6"/>
  <c r="G11" i="6"/>
  <c r="H11" i="6"/>
  <c r="K11" i="6"/>
  <c r="L11" i="6"/>
  <c r="M11" i="6"/>
  <c r="N11" i="6"/>
  <c r="F12" i="6"/>
  <c r="H12" i="6"/>
  <c r="N12" i="6"/>
  <c r="F13" i="6"/>
  <c r="H13" i="6"/>
  <c r="N13" i="6"/>
  <c r="C14" i="6"/>
  <c r="D14" i="6"/>
  <c r="E14" i="6"/>
  <c r="F14" i="6"/>
  <c r="G14" i="6"/>
  <c r="H14" i="6"/>
  <c r="K14" i="6"/>
  <c r="L14" i="6"/>
  <c r="M14" i="6"/>
  <c r="N14" i="6"/>
  <c r="F15" i="6"/>
  <c r="H15" i="6"/>
  <c r="N15" i="6"/>
  <c r="F16" i="6"/>
  <c r="H16" i="6"/>
  <c r="N16" i="6"/>
  <c r="C17" i="6"/>
  <c r="D17" i="6"/>
  <c r="E17" i="6"/>
  <c r="F17" i="6"/>
  <c r="G17" i="6"/>
  <c r="H17" i="6"/>
  <c r="K17" i="6"/>
  <c r="L17" i="6"/>
  <c r="M17" i="6"/>
  <c r="N17" i="6"/>
  <c r="F18" i="6"/>
  <c r="H18" i="6"/>
  <c r="N18" i="6"/>
  <c r="F19" i="6"/>
  <c r="H19" i="6"/>
  <c r="N19" i="6"/>
  <c r="C20" i="6"/>
  <c r="D20" i="6"/>
  <c r="E20" i="6"/>
  <c r="F20" i="6"/>
  <c r="G20" i="6"/>
  <c r="H20" i="6"/>
  <c r="K20" i="6"/>
  <c r="L20" i="6"/>
  <c r="M20" i="6"/>
  <c r="N20" i="6"/>
  <c r="F21" i="6"/>
  <c r="H21" i="6"/>
  <c r="N21" i="6"/>
  <c r="F22" i="6"/>
  <c r="H22" i="6"/>
  <c r="N22" i="6"/>
  <c r="C23" i="6"/>
  <c r="D23" i="6"/>
  <c r="E23" i="6"/>
  <c r="F23" i="6"/>
  <c r="G23" i="6"/>
  <c r="H23" i="6"/>
  <c r="K23" i="6"/>
  <c r="L23" i="6"/>
  <c r="M23" i="6"/>
  <c r="N23" i="6"/>
  <c r="F24" i="6"/>
  <c r="H24" i="6"/>
  <c r="N24" i="6"/>
  <c r="F25" i="6"/>
  <c r="H25" i="6"/>
  <c r="N25" i="6"/>
  <c r="C26" i="6"/>
  <c r="D26" i="6"/>
  <c r="E26" i="6"/>
  <c r="F26" i="6"/>
  <c r="G26" i="6"/>
  <c r="H26" i="6"/>
  <c r="K26" i="6"/>
  <c r="L26" i="6"/>
  <c r="M26" i="6"/>
  <c r="N26" i="6"/>
  <c r="F27" i="6"/>
  <c r="H27" i="6"/>
  <c r="N27" i="6"/>
  <c r="F28" i="6"/>
  <c r="H28" i="6"/>
  <c r="N28" i="6"/>
  <c r="C29" i="6"/>
  <c r="D29" i="6"/>
  <c r="E29" i="6"/>
  <c r="F29" i="6"/>
  <c r="G29" i="6"/>
  <c r="H29" i="6"/>
  <c r="K29" i="6"/>
  <c r="L29" i="6"/>
  <c r="M29" i="6"/>
  <c r="N29" i="6"/>
  <c r="F30" i="6"/>
  <c r="H30" i="6"/>
  <c r="N30" i="6"/>
  <c r="F31" i="6"/>
  <c r="H31" i="6"/>
  <c r="N31" i="6"/>
  <c r="C32" i="6"/>
  <c r="D32" i="6"/>
  <c r="E32" i="6"/>
  <c r="F32" i="6"/>
  <c r="G32" i="6"/>
  <c r="H32" i="6"/>
  <c r="K32" i="6"/>
  <c r="L32" i="6"/>
  <c r="M32" i="6"/>
  <c r="N32" i="6"/>
  <c r="F33" i="6"/>
  <c r="H33" i="6"/>
  <c r="N33" i="6"/>
  <c r="F34" i="6"/>
  <c r="H34" i="6"/>
  <c r="N34" i="6"/>
  <c r="C35" i="6"/>
  <c r="D35" i="6"/>
  <c r="E35" i="6"/>
  <c r="F35" i="6"/>
  <c r="G35" i="6"/>
  <c r="H35" i="6"/>
  <c r="K35" i="6"/>
  <c r="L35" i="6"/>
  <c r="M35" i="6"/>
  <c r="N35" i="6"/>
  <c r="F36" i="6"/>
  <c r="H36" i="6"/>
  <c r="N36" i="6"/>
  <c r="F37" i="6"/>
  <c r="H37" i="6"/>
  <c r="N37" i="6"/>
  <c r="C38" i="6"/>
  <c r="D38" i="6"/>
  <c r="E38" i="6"/>
  <c r="F38" i="6"/>
  <c r="G38" i="6"/>
  <c r="H38" i="6"/>
  <c r="K38" i="6"/>
  <c r="L38" i="6"/>
  <c r="M38" i="6"/>
  <c r="N38" i="6"/>
  <c r="F39" i="6"/>
  <c r="H39" i="6"/>
  <c r="N39" i="6"/>
  <c r="F40" i="6"/>
  <c r="H40" i="6"/>
  <c r="N40" i="6"/>
  <c r="C41" i="6"/>
  <c r="D41" i="6"/>
  <c r="E41" i="6"/>
  <c r="F41" i="6"/>
  <c r="G41" i="6"/>
  <c r="H41" i="6"/>
  <c r="K41" i="6"/>
  <c r="L41" i="6"/>
  <c r="M41" i="6"/>
  <c r="N41" i="6"/>
  <c r="F42" i="6"/>
  <c r="H42" i="6"/>
  <c r="N42" i="6"/>
  <c r="F43" i="6"/>
  <c r="H43" i="6"/>
  <c r="N43" i="6"/>
  <c r="C44" i="6"/>
  <c r="D44" i="6"/>
  <c r="E44" i="6"/>
  <c r="F44" i="6"/>
  <c r="G44" i="6"/>
  <c r="H44" i="6"/>
  <c r="K44" i="6"/>
  <c r="L44" i="6"/>
  <c r="M44" i="6"/>
  <c r="N44" i="6"/>
  <c r="F45" i="6"/>
  <c r="H45" i="6"/>
  <c r="N45" i="6"/>
  <c r="F46" i="6"/>
  <c r="H46" i="6"/>
  <c r="N46" i="6"/>
  <c r="C47" i="6"/>
  <c r="D47" i="6"/>
  <c r="E47" i="6"/>
  <c r="F47" i="6"/>
  <c r="G47" i="6"/>
  <c r="H47" i="6"/>
  <c r="K47" i="6"/>
  <c r="L47" i="6"/>
  <c r="M47" i="6"/>
  <c r="N47" i="6"/>
  <c r="F48" i="6"/>
  <c r="H48" i="6"/>
  <c r="N48" i="6"/>
  <c r="F49" i="6"/>
  <c r="H49" i="6"/>
  <c r="N49" i="6"/>
  <c r="C50" i="6"/>
  <c r="D50" i="6"/>
  <c r="E50" i="6"/>
  <c r="F50" i="6"/>
  <c r="G50" i="6"/>
  <c r="H50" i="6"/>
  <c r="K50" i="6"/>
  <c r="L50" i="6"/>
  <c r="M50" i="6"/>
  <c r="N50" i="6"/>
  <c r="F51" i="6"/>
  <c r="H51" i="6"/>
  <c r="N51" i="6"/>
  <c r="F52" i="6"/>
  <c r="H52" i="6"/>
  <c r="N52" i="6"/>
  <c r="C53" i="6"/>
  <c r="D53" i="6"/>
  <c r="E53" i="6"/>
  <c r="F53" i="6"/>
  <c r="G53" i="6"/>
  <c r="H53" i="6"/>
  <c r="K53" i="6"/>
  <c r="L53" i="6"/>
  <c r="M53" i="6"/>
  <c r="N53" i="6"/>
  <c r="F54" i="6"/>
  <c r="H54" i="6"/>
  <c r="N54" i="6"/>
  <c r="F55" i="6"/>
  <c r="H55" i="6"/>
  <c r="N55" i="6"/>
  <c r="C56" i="6"/>
  <c r="D56" i="6"/>
  <c r="E56" i="6"/>
  <c r="F56" i="6"/>
  <c r="G56" i="6"/>
  <c r="H56" i="6"/>
  <c r="K56" i="6"/>
  <c r="L56" i="6"/>
  <c r="M56" i="6"/>
  <c r="N56" i="6"/>
  <c r="F57" i="6"/>
  <c r="H57" i="6"/>
  <c r="N57" i="6"/>
  <c r="F58" i="6"/>
  <c r="H58" i="6"/>
  <c r="N58" i="6"/>
  <c r="C59" i="6"/>
  <c r="D59" i="6"/>
  <c r="E59" i="6"/>
  <c r="F59" i="6"/>
  <c r="G59" i="6"/>
  <c r="H59" i="6"/>
  <c r="K59" i="6"/>
  <c r="L59" i="6"/>
  <c r="M59" i="6"/>
  <c r="N59" i="6"/>
  <c r="C60" i="6"/>
  <c r="D60" i="6"/>
  <c r="E60" i="6"/>
  <c r="F60" i="6"/>
  <c r="G60" i="6"/>
  <c r="H60" i="6"/>
  <c r="K60" i="6"/>
  <c r="L60" i="6"/>
  <c r="M60" i="6"/>
  <c r="N60" i="6"/>
  <c r="C61" i="6"/>
  <c r="D61" i="6"/>
  <c r="E61" i="6"/>
  <c r="F61" i="6"/>
  <c r="G61" i="6"/>
  <c r="H61" i="6"/>
  <c r="K61" i="6"/>
  <c r="L61" i="6"/>
  <c r="M61" i="6"/>
  <c r="N61" i="6"/>
  <c r="C62" i="6"/>
  <c r="D62" i="6"/>
  <c r="E62" i="6"/>
  <c r="F62" i="6"/>
  <c r="G62" i="6"/>
  <c r="H62" i="6"/>
  <c r="K62" i="6"/>
  <c r="L62" i="6"/>
  <c r="M62" i="6"/>
  <c r="N62" i="6"/>
  <c r="H6" i="5"/>
  <c r="I6" i="5"/>
  <c r="H7" i="5"/>
  <c r="I7" i="5"/>
  <c r="C8" i="5"/>
  <c r="D8" i="5"/>
  <c r="E8" i="5"/>
  <c r="F8" i="5"/>
  <c r="G8" i="5"/>
  <c r="H8" i="5"/>
  <c r="I8" i="5"/>
  <c r="H9" i="5"/>
  <c r="I9" i="5"/>
  <c r="H10" i="5"/>
  <c r="I10" i="5"/>
  <c r="C11" i="5"/>
  <c r="D11" i="5"/>
  <c r="E11" i="5"/>
  <c r="F11" i="5"/>
  <c r="G11" i="5"/>
  <c r="H11" i="5"/>
  <c r="I11" i="5"/>
  <c r="H12" i="5"/>
  <c r="I12" i="5"/>
  <c r="H13" i="5"/>
  <c r="I13" i="5"/>
  <c r="C14" i="5"/>
  <c r="D14" i="5"/>
  <c r="E14" i="5"/>
  <c r="F14" i="5"/>
  <c r="G14" i="5"/>
  <c r="H14" i="5"/>
  <c r="I14" i="5"/>
  <c r="H15" i="5"/>
  <c r="I15" i="5"/>
  <c r="H16" i="5"/>
  <c r="I16" i="5"/>
  <c r="C17" i="5"/>
  <c r="D17" i="5"/>
  <c r="E17" i="5"/>
  <c r="F17" i="5"/>
  <c r="G17" i="5"/>
  <c r="H17" i="5"/>
  <c r="I17" i="5"/>
  <c r="H18" i="5"/>
  <c r="I18" i="5"/>
  <c r="H19" i="5"/>
  <c r="I19" i="5"/>
  <c r="C20" i="5"/>
  <c r="D20" i="5"/>
  <c r="E20" i="5"/>
  <c r="F20" i="5"/>
  <c r="G20" i="5"/>
  <c r="H20" i="5"/>
  <c r="I20" i="5"/>
  <c r="H21" i="5"/>
  <c r="I21" i="5"/>
  <c r="H22" i="5"/>
  <c r="I22" i="5"/>
  <c r="C23" i="5"/>
  <c r="D23" i="5"/>
  <c r="E23" i="5"/>
  <c r="F23" i="5"/>
  <c r="G23" i="5"/>
  <c r="H23" i="5"/>
  <c r="I23" i="5"/>
  <c r="H24" i="5"/>
  <c r="I24" i="5"/>
  <c r="H25" i="5"/>
  <c r="I25" i="5"/>
  <c r="C26" i="5"/>
  <c r="D26" i="5"/>
  <c r="E26" i="5"/>
  <c r="F26" i="5"/>
  <c r="G26" i="5"/>
  <c r="H26" i="5"/>
  <c r="I26" i="5"/>
  <c r="H27" i="5"/>
  <c r="I27" i="5"/>
  <c r="H28" i="5"/>
  <c r="I28" i="5"/>
  <c r="C29" i="5"/>
  <c r="D29" i="5"/>
  <c r="E29" i="5"/>
  <c r="F29" i="5"/>
  <c r="G29" i="5"/>
  <c r="H29" i="5"/>
  <c r="I29" i="5"/>
  <c r="H30" i="5"/>
  <c r="I30" i="5"/>
  <c r="H31" i="5"/>
  <c r="I31" i="5"/>
  <c r="C32" i="5"/>
  <c r="D32" i="5"/>
  <c r="E32" i="5"/>
  <c r="F32" i="5"/>
  <c r="G32" i="5"/>
  <c r="H32" i="5"/>
  <c r="I32" i="5"/>
  <c r="H33" i="5"/>
  <c r="I33" i="5"/>
  <c r="H34" i="5"/>
  <c r="I34" i="5"/>
  <c r="C35" i="5"/>
  <c r="D35" i="5"/>
  <c r="E35" i="5"/>
  <c r="F35" i="5"/>
  <c r="G35" i="5"/>
  <c r="H35" i="5"/>
  <c r="I35" i="5"/>
  <c r="H36" i="5"/>
  <c r="I36" i="5"/>
  <c r="H37" i="5"/>
  <c r="I37" i="5"/>
  <c r="C38" i="5"/>
  <c r="D38" i="5"/>
  <c r="E38" i="5"/>
  <c r="F38" i="5"/>
  <c r="G38" i="5"/>
  <c r="H38" i="5"/>
  <c r="I38" i="5"/>
  <c r="H39" i="5"/>
  <c r="I39" i="5"/>
  <c r="H40" i="5"/>
  <c r="I40" i="5"/>
  <c r="C41" i="5"/>
  <c r="D41" i="5"/>
  <c r="E41" i="5"/>
  <c r="F41" i="5"/>
  <c r="G41" i="5"/>
  <c r="H41" i="5"/>
  <c r="I41" i="5"/>
  <c r="H42" i="5"/>
  <c r="I42" i="5"/>
  <c r="H43" i="5"/>
  <c r="I43" i="5"/>
  <c r="C44" i="5"/>
  <c r="D44" i="5"/>
  <c r="E44" i="5"/>
  <c r="F44" i="5"/>
  <c r="G44" i="5"/>
  <c r="H44" i="5"/>
  <c r="I44" i="5"/>
  <c r="H45" i="5"/>
  <c r="I45" i="5"/>
  <c r="H46" i="5"/>
  <c r="I46" i="5"/>
  <c r="C47" i="5"/>
  <c r="D47" i="5"/>
  <c r="E47" i="5"/>
  <c r="F47" i="5"/>
  <c r="G47" i="5"/>
  <c r="H47" i="5"/>
  <c r="I47" i="5"/>
  <c r="H48" i="5"/>
  <c r="I48" i="5"/>
  <c r="H49" i="5"/>
  <c r="I49" i="5"/>
  <c r="C50" i="5"/>
  <c r="D50" i="5"/>
  <c r="E50" i="5"/>
  <c r="F50" i="5"/>
  <c r="G50" i="5"/>
  <c r="H50" i="5"/>
  <c r="I50" i="5"/>
  <c r="H51" i="5"/>
  <c r="I51" i="5"/>
  <c r="H52" i="5"/>
  <c r="I52" i="5"/>
  <c r="C53" i="5"/>
  <c r="D53" i="5"/>
  <c r="E53" i="5"/>
  <c r="F53" i="5"/>
  <c r="G53" i="5"/>
  <c r="H53" i="5"/>
  <c r="I53" i="5"/>
  <c r="H54" i="5"/>
  <c r="I54" i="5"/>
  <c r="H55" i="5"/>
  <c r="I55" i="5"/>
  <c r="C56" i="5"/>
  <c r="D56" i="5"/>
  <c r="E56" i="5"/>
  <c r="F56" i="5"/>
  <c r="G56" i="5"/>
  <c r="H56" i="5"/>
  <c r="I56" i="5"/>
  <c r="H57" i="5"/>
  <c r="I57" i="5"/>
  <c r="H58" i="5"/>
  <c r="I58" i="5"/>
  <c r="C59" i="5"/>
  <c r="D59" i="5"/>
  <c r="E59" i="5"/>
  <c r="F59" i="5"/>
  <c r="G59" i="5"/>
  <c r="H59" i="5"/>
  <c r="I59" i="5"/>
  <c r="C60" i="5"/>
  <c r="D60" i="5"/>
  <c r="E60" i="5"/>
  <c r="F60" i="5"/>
  <c r="G60" i="5"/>
  <c r="H60" i="5"/>
  <c r="I60" i="5"/>
  <c r="C61" i="5"/>
  <c r="D61" i="5"/>
  <c r="E61" i="5"/>
  <c r="F61" i="5"/>
  <c r="G61" i="5"/>
  <c r="H61" i="5"/>
  <c r="I61" i="5"/>
  <c r="C62" i="5"/>
  <c r="D62" i="5"/>
  <c r="E62" i="5"/>
  <c r="F62" i="5"/>
  <c r="G62" i="5"/>
  <c r="H62" i="5"/>
  <c r="I62" i="5"/>
  <c r="C8" i="7"/>
  <c r="D8" i="7"/>
  <c r="E8" i="7"/>
  <c r="F8" i="7"/>
  <c r="C11" i="7"/>
  <c r="D11" i="7"/>
  <c r="E11" i="7"/>
  <c r="F11" i="7"/>
  <c r="C14" i="7"/>
  <c r="D14" i="7"/>
  <c r="E14" i="7"/>
  <c r="F14" i="7"/>
  <c r="C17" i="7"/>
  <c r="D17" i="7"/>
  <c r="E17" i="7"/>
  <c r="F17" i="7"/>
  <c r="C20" i="7"/>
  <c r="D20" i="7"/>
  <c r="E20" i="7"/>
  <c r="F20" i="7"/>
  <c r="C23" i="7"/>
  <c r="D23" i="7"/>
  <c r="E23" i="7"/>
  <c r="F23" i="7"/>
  <c r="C26" i="7"/>
  <c r="D26" i="7"/>
  <c r="E26" i="7"/>
  <c r="F26" i="7"/>
  <c r="C29" i="7"/>
  <c r="D29" i="7"/>
  <c r="E29" i="7"/>
  <c r="F29" i="7"/>
  <c r="C32" i="7"/>
  <c r="D32" i="7"/>
  <c r="E32" i="7"/>
  <c r="F32" i="7"/>
  <c r="C35" i="7"/>
  <c r="D35" i="7"/>
  <c r="E35" i="7"/>
  <c r="F35" i="7"/>
  <c r="C38" i="7"/>
  <c r="D38" i="7"/>
  <c r="E38" i="7"/>
  <c r="F38" i="7"/>
  <c r="C41" i="7"/>
  <c r="D41" i="7"/>
  <c r="E41" i="7"/>
  <c r="F41" i="7"/>
  <c r="C44" i="7"/>
  <c r="D44" i="7"/>
  <c r="E44" i="7"/>
  <c r="F44" i="7"/>
  <c r="C47" i="7"/>
  <c r="D47" i="7"/>
  <c r="E47" i="7"/>
  <c r="F47" i="7"/>
  <c r="C50" i="7"/>
  <c r="D50" i="7"/>
  <c r="E50" i="7"/>
  <c r="F50" i="7"/>
  <c r="C53" i="7"/>
  <c r="D53" i="7"/>
  <c r="E53" i="7"/>
  <c r="F53" i="7"/>
  <c r="C56" i="7"/>
  <c r="D56" i="7"/>
  <c r="E56" i="7"/>
  <c r="F56" i="7"/>
  <c r="C59" i="7"/>
  <c r="D59" i="7"/>
  <c r="E59" i="7"/>
  <c r="F59" i="7"/>
  <c r="C60" i="7"/>
  <c r="D60" i="7"/>
  <c r="E60" i="7"/>
  <c r="F60" i="7"/>
  <c r="C61" i="7"/>
  <c r="D61" i="7"/>
  <c r="E61" i="7"/>
  <c r="F61" i="7"/>
  <c r="C62" i="7"/>
  <c r="D62" i="7"/>
  <c r="E62" i="7"/>
  <c r="F62" i="7"/>
  <c r="E6" i="4"/>
  <c r="E7" i="4"/>
  <c r="C8" i="4"/>
  <c r="D8" i="4"/>
  <c r="E8" i="4"/>
  <c r="F8" i="4"/>
  <c r="G8" i="4"/>
  <c r="H8" i="4"/>
  <c r="I8" i="4"/>
  <c r="E9" i="4"/>
  <c r="E10" i="4"/>
  <c r="C11" i="4"/>
  <c r="D11" i="4"/>
  <c r="E11" i="4"/>
  <c r="F11" i="4"/>
  <c r="G11" i="4"/>
  <c r="H11" i="4"/>
  <c r="I11" i="4"/>
  <c r="E12" i="4"/>
  <c r="E13" i="4"/>
  <c r="C14" i="4"/>
  <c r="D14" i="4"/>
  <c r="E14" i="4"/>
  <c r="F14" i="4"/>
  <c r="G14" i="4"/>
  <c r="H14" i="4"/>
  <c r="I14" i="4"/>
  <c r="E15" i="4"/>
  <c r="E16" i="4"/>
  <c r="C17" i="4"/>
  <c r="D17" i="4"/>
  <c r="E17" i="4"/>
  <c r="F17" i="4"/>
  <c r="G17" i="4"/>
  <c r="H17" i="4"/>
  <c r="I17" i="4"/>
  <c r="E18" i="4"/>
  <c r="E19" i="4"/>
  <c r="C20" i="4"/>
  <c r="D20" i="4"/>
  <c r="E20" i="4"/>
  <c r="F20" i="4"/>
  <c r="G20" i="4"/>
  <c r="H20" i="4"/>
  <c r="I20" i="4"/>
  <c r="E21" i="4"/>
  <c r="E22" i="4"/>
  <c r="C23" i="4"/>
  <c r="D23" i="4"/>
  <c r="E23" i="4"/>
  <c r="F23" i="4"/>
  <c r="G23" i="4"/>
  <c r="H23" i="4"/>
  <c r="I23" i="4"/>
  <c r="E24" i="4"/>
  <c r="E25" i="4"/>
  <c r="C26" i="4"/>
  <c r="D26" i="4"/>
  <c r="E26" i="4"/>
  <c r="F26" i="4"/>
  <c r="G26" i="4"/>
  <c r="H26" i="4"/>
  <c r="I26" i="4"/>
  <c r="E27" i="4"/>
  <c r="E28" i="4"/>
  <c r="C29" i="4"/>
  <c r="D29" i="4"/>
  <c r="E29" i="4"/>
  <c r="F29" i="4"/>
  <c r="G29" i="4"/>
  <c r="H29" i="4"/>
  <c r="I29" i="4"/>
  <c r="E30" i="4"/>
  <c r="E31" i="4"/>
  <c r="C32" i="4"/>
  <c r="D32" i="4"/>
  <c r="E32" i="4"/>
  <c r="F32" i="4"/>
  <c r="G32" i="4"/>
  <c r="H32" i="4"/>
  <c r="I32" i="4"/>
  <c r="E33" i="4"/>
  <c r="E34" i="4"/>
  <c r="C35" i="4"/>
  <c r="D35" i="4"/>
  <c r="E35" i="4"/>
  <c r="F35" i="4"/>
  <c r="G35" i="4"/>
  <c r="H35" i="4"/>
  <c r="I35" i="4"/>
  <c r="E36" i="4"/>
  <c r="E37" i="4"/>
  <c r="C38" i="4"/>
  <c r="D38" i="4"/>
  <c r="E38" i="4"/>
  <c r="F38" i="4"/>
  <c r="G38" i="4"/>
  <c r="H38" i="4"/>
  <c r="I38" i="4"/>
  <c r="E39" i="4"/>
  <c r="E40" i="4"/>
  <c r="C41" i="4"/>
  <c r="D41" i="4"/>
  <c r="E41" i="4"/>
  <c r="F41" i="4"/>
  <c r="G41" i="4"/>
  <c r="H41" i="4"/>
  <c r="I41" i="4"/>
  <c r="E42" i="4"/>
  <c r="E43" i="4"/>
  <c r="C44" i="4"/>
  <c r="D44" i="4"/>
  <c r="E44" i="4"/>
  <c r="F44" i="4"/>
  <c r="G44" i="4"/>
  <c r="H44" i="4"/>
  <c r="I44" i="4"/>
  <c r="E45" i="4"/>
  <c r="E46" i="4"/>
  <c r="C47" i="4"/>
  <c r="D47" i="4"/>
  <c r="E47" i="4"/>
  <c r="F47" i="4"/>
  <c r="G47" i="4"/>
  <c r="H47" i="4"/>
  <c r="I47" i="4"/>
  <c r="E48" i="4"/>
  <c r="E49" i="4"/>
  <c r="C50" i="4"/>
  <c r="D50" i="4"/>
  <c r="E50" i="4"/>
  <c r="F50" i="4"/>
  <c r="G50" i="4"/>
  <c r="H50" i="4"/>
  <c r="I50" i="4"/>
  <c r="E51" i="4"/>
  <c r="E52" i="4"/>
  <c r="C53" i="4"/>
  <c r="D53" i="4"/>
  <c r="E53" i="4"/>
  <c r="F53" i="4"/>
  <c r="G53" i="4"/>
  <c r="H53" i="4"/>
  <c r="I53" i="4"/>
  <c r="E54" i="4"/>
  <c r="E55" i="4"/>
  <c r="C56" i="4"/>
  <c r="D56" i="4"/>
  <c r="E56" i="4"/>
  <c r="F56" i="4"/>
  <c r="G56" i="4"/>
  <c r="H56" i="4"/>
  <c r="I56" i="4"/>
  <c r="E57" i="4"/>
  <c r="E58" i="4"/>
  <c r="C59" i="4"/>
  <c r="D59" i="4"/>
  <c r="E59" i="4"/>
  <c r="F59" i="4"/>
  <c r="G59" i="4"/>
  <c r="H59" i="4"/>
  <c r="I59" i="4"/>
  <c r="C60" i="4"/>
  <c r="D60" i="4"/>
  <c r="E60" i="4"/>
  <c r="F60" i="4"/>
  <c r="G60" i="4"/>
  <c r="H60" i="4"/>
  <c r="I60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I62" i="4"/>
  <c r="C6" i="3"/>
  <c r="D6" i="3"/>
  <c r="E6" i="3"/>
  <c r="F6" i="3"/>
  <c r="G6" i="3"/>
  <c r="H6" i="3"/>
  <c r="I6" i="3"/>
  <c r="J6" i="3"/>
  <c r="K6" i="3"/>
  <c r="C7" i="3"/>
  <c r="D7" i="3"/>
  <c r="E7" i="3"/>
  <c r="F7" i="3"/>
  <c r="G7" i="3"/>
  <c r="H7" i="3"/>
  <c r="I7" i="3"/>
  <c r="J7" i="3"/>
  <c r="K7" i="3"/>
  <c r="C8" i="3"/>
  <c r="D8" i="3"/>
  <c r="E8" i="3"/>
  <c r="F8" i="3"/>
  <c r="G8" i="3"/>
  <c r="H8" i="3"/>
  <c r="I8" i="3"/>
  <c r="J8" i="3"/>
  <c r="K8" i="3"/>
  <c r="C9" i="3"/>
  <c r="D9" i="3"/>
  <c r="E9" i="3"/>
  <c r="F9" i="3"/>
  <c r="G9" i="3"/>
  <c r="H9" i="3"/>
  <c r="I9" i="3"/>
  <c r="J9" i="3"/>
  <c r="K9" i="3"/>
  <c r="C10" i="3"/>
  <c r="D10" i="3"/>
  <c r="E10" i="3"/>
  <c r="F10" i="3"/>
  <c r="G10" i="3"/>
  <c r="H10" i="3"/>
  <c r="I10" i="3"/>
  <c r="J10" i="3"/>
  <c r="K10" i="3"/>
  <c r="C11" i="3"/>
  <c r="D11" i="3"/>
  <c r="E11" i="3"/>
  <c r="F11" i="3"/>
  <c r="G11" i="3"/>
  <c r="H11" i="3"/>
  <c r="I11" i="3"/>
  <c r="J11" i="3"/>
  <c r="K11" i="3"/>
  <c r="C12" i="3"/>
  <c r="D12" i="3"/>
  <c r="E12" i="3"/>
  <c r="F12" i="3"/>
  <c r="G12" i="3"/>
  <c r="H12" i="3"/>
  <c r="I12" i="3"/>
  <c r="J12" i="3"/>
  <c r="K12" i="3"/>
  <c r="C13" i="3"/>
  <c r="D13" i="3"/>
  <c r="E13" i="3"/>
  <c r="F13" i="3"/>
  <c r="G13" i="3"/>
  <c r="H13" i="3"/>
  <c r="I13" i="3"/>
  <c r="J13" i="3"/>
  <c r="K13" i="3"/>
  <c r="C14" i="3"/>
  <c r="D14" i="3"/>
  <c r="E14" i="3"/>
  <c r="F14" i="3"/>
  <c r="G14" i="3"/>
  <c r="H14" i="3"/>
  <c r="I14" i="3"/>
  <c r="J14" i="3"/>
  <c r="K14" i="3"/>
  <c r="C15" i="3"/>
  <c r="D15" i="3"/>
  <c r="E15" i="3"/>
  <c r="F15" i="3"/>
  <c r="G15" i="3"/>
  <c r="H15" i="3"/>
  <c r="I15" i="3"/>
  <c r="J15" i="3"/>
  <c r="K15" i="3"/>
  <c r="C16" i="3"/>
  <c r="D16" i="3"/>
  <c r="E16" i="3"/>
  <c r="F16" i="3"/>
  <c r="G16" i="3"/>
  <c r="H16" i="3"/>
  <c r="I16" i="3"/>
  <c r="J16" i="3"/>
  <c r="K16" i="3"/>
  <c r="C17" i="3"/>
  <c r="D17" i="3"/>
  <c r="E17" i="3"/>
  <c r="F17" i="3"/>
  <c r="G17" i="3"/>
  <c r="H17" i="3"/>
  <c r="I17" i="3"/>
  <c r="J17" i="3"/>
  <c r="K17" i="3"/>
  <c r="C18" i="3"/>
  <c r="D18" i="3"/>
  <c r="E18" i="3"/>
  <c r="F18" i="3"/>
  <c r="G18" i="3"/>
  <c r="H18" i="3"/>
  <c r="I18" i="3"/>
  <c r="J18" i="3"/>
  <c r="K18" i="3"/>
  <c r="C19" i="3"/>
  <c r="D19" i="3"/>
  <c r="E19" i="3"/>
  <c r="F19" i="3"/>
  <c r="G19" i="3"/>
  <c r="H19" i="3"/>
  <c r="I19" i="3"/>
  <c r="J19" i="3"/>
  <c r="K19" i="3"/>
  <c r="C20" i="3"/>
  <c r="D20" i="3"/>
  <c r="E20" i="3"/>
  <c r="F20" i="3"/>
  <c r="G20" i="3"/>
  <c r="H20" i="3"/>
  <c r="I20" i="3"/>
  <c r="J20" i="3"/>
  <c r="K20" i="3"/>
  <c r="C21" i="3"/>
  <c r="D21" i="3"/>
  <c r="E21" i="3"/>
  <c r="F21" i="3"/>
  <c r="G21" i="3"/>
  <c r="H21" i="3"/>
  <c r="I21" i="3"/>
  <c r="J21" i="3"/>
  <c r="K21" i="3"/>
  <c r="C22" i="3"/>
  <c r="D22" i="3"/>
  <c r="E22" i="3"/>
  <c r="F22" i="3"/>
  <c r="G22" i="3"/>
  <c r="H22" i="3"/>
  <c r="I22" i="3"/>
  <c r="J22" i="3"/>
  <c r="K22" i="3"/>
  <c r="C23" i="3"/>
  <c r="D23" i="3"/>
  <c r="E23" i="3"/>
  <c r="F23" i="3"/>
  <c r="G23" i="3"/>
  <c r="H23" i="3"/>
  <c r="I23" i="3"/>
  <c r="J23" i="3"/>
  <c r="K23" i="3"/>
  <c r="C24" i="3"/>
  <c r="D24" i="3"/>
  <c r="E24" i="3"/>
  <c r="F24" i="3"/>
  <c r="G24" i="3"/>
  <c r="H24" i="3"/>
  <c r="I24" i="3"/>
  <c r="J24" i="3"/>
  <c r="K24" i="3"/>
  <c r="C25" i="3"/>
  <c r="D25" i="3"/>
  <c r="E25" i="3"/>
  <c r="F25" i="3"/>
  <c r="G25" i="3"/>
  <c r="H25" i="3"/>
  <c r="I25" i="3"/>
  <c r="J25" i="3"/>
  <c r="K25" i="3"/>
  <c r="C26" i="3"/>
  <c r="D26" i="3"/>
  <c r="E26" i="3"/>
  <c r="F26" i="3"/>
  <c r="G26" i="3"/>
  <c r="H26" i="3"/>
  <c r="I26" i="3"/>
  <c r="J26" i="3"/>
  <c r="K26" i="3"/>
  <c r="C27" i="3"/>
  <c r="D27" i="3"/>
  <c r="E27" i="3"/>
  <c r="F27" i="3"/>
  <c r="G27" i="3"/>
  <c r="H27" i="3"/>
  <c r="I27" i="3"/>
  <c r="J27" i="3"/>
  <c r="K27" i="3"/>
  <c r="C28" i="3"/>
  <c r="D28" i="3"/>
  <c r="E28" i="3"/>
  <c r="F28" i="3"/>
  <c r="G28" i="3"/>
  <c r="H28" i="3"/>
  <c r="I28" i="3"/>
  <c r="J28" i="3"/>
  <c r="K28" i="3"/>
  <c r="C29" i="3"/>
  <c r="D29" i="3"/>
  <c r="E29" i="3"/>
  <c r="F29" i="3"/>
  <c r="G29" i="3"/>
  <c r="H29" i="3"/>
  <c r="I29" i="3"/>
  <c r="J29" i="3"/>
  <c r="K29" i="3"/>
  <c r="C30" i="3"/>
  <c r="D30" i="3"/>
  <c r="E30" i="3"/>
  <c r="F30" i="3"/>
  <c r="G30" i="3"/>
  <c r="H30" i="3"/>
  <c r="I30" i="3"/>
  <c r="J30" i="3"/>
  <c r="K30" i="3"/>
  <c r="C31" i="3"/>
  <c r="D31" i="3"/>
  <c r="E31" i="3"/>
  <c r="F31" i="3"/>
  <c r="G31" i="3"/>
  <c r="H31" i="3"/>
  <c r="I31" i="3"/>
  <c r="J31" i="3"/>
  <c r="K31" i="3"/>
  <c r="C32" i="3"/>
  <c r="D32" i="3"/>
  <c r="E32" i="3"/>
  <c r="F32" i="3"/>
  <c r="G32" i="3"/>
  <c r="H32" i="3"/>
  <c r="I32" i="3"/>
  <c r="J32" i="3"/>
  <c r="K32" i="3"/>
  <c r="C33" i="3"/>
  <c r="D33" i="3"/>
  <c r="E33" i="3"/>
  <c r="F33" i="3"/>
  <c r="G33" i="3"/>
  <c r="H33" i="3"/>
  <c r="I33" i="3"/>
  <c r="J33" i="3"/>
  <c r="K33" i="3"/>
  <c r="C34" i="3"/>
  <c r="D34" i="3"/>
  <c r="E34" i="3"/>
  <c r="F34" i="3"/>
  <c r="G34" i="3"/>
  <c r="H34" i="3"/>
  <c r="I34" i="3"/>
  <c r="J34" i="3"/>
  <c r="K34" i="3"/>
  <c r="C35" i="3"/>
  <c r="D35" i="3"/>
  <c r="E35" i="3"/>
  <c r="F35" i="3"/>
  <c r="G35" i="3"/>
  <c r="H35" i="3"/>
  <c r="I35" i="3"/>
  <c r="J35" i="3"/>
  <c r="K35" i="3"/>
  <c r="C36" i="3"/>
  <c r="D36" i="3"/>
  <c r="E36" i="3"/>
  <c r="F36" i="3"/>
  <c r="G36" i="3"/>
  <c r="H36" i="3"/>
  <c r="I36" i="3"/>
  <c r="J36" i="3"/>
  <c r="K36" i="3"/>
  <c r="C37" i="3"/>
  <c r="D37" i="3"/>
  <c r="E37" i="3"/>
  <c r="F37" i="3"/>
  <c r="G37" i="3"/>
  <c r="H37" i="3"/>
  <c r="I37" i="3"/>
  <c r="J37" i="3"/>
  <c r="K37" i="3"/>
  <c r="C38" i="3"/>
  <c r="D38" i="3"/>
  <c r="E38" i="3"/>
  <c r="F38" i="3"/>
  <c r="G38" i="3"/>
  <c r="H38" i="3"/>
  <c r="I38" i="3"/>
  <c r="J38" i="3"/>
  <c r="K38" i="3"/>
  <c r="C39" i="3"/>
  <c r="D39" i="3"/>
  <c r="E39" i="3"/>
  <c r="F39" i="3"/>
  <c r="G39" i="3"/>
  <c r="H39" i="3"/>
  <c r="I39" i="3"/>
  <c r="J39" i="3"/>
  <c r="K39" i="3"/>
  <c r="C40" i="3"/>
  <c r="D40" i="3"/>
  <c r="E40" i="3"/>
  <c r="F40" i="3"/>
  <c r="G40" i="3"/>
  <c r="H40" i="3"/>
  <c r="I40" i="3"/>
  <c r="J40" i="3"/>
  <c r="K40" i="3"/>
  <c r="C41" i="3"/>
  <c r="D41" i="3"/>
  <c r="E41" i="3"/>
  <c r="F41" i="3"/>
  <c r="G41" i="3"/>
  <c r="H41" i="3"/>
  <c r="I41" i="3"/>
  <c r="J41" i="3"/>
  <c r="K41" i="3"/>
  <c r="C42" i="3"/>
  <c r="D42" i="3"/>
  <c r="E42" i="3"/>
  <c r="F42" i="3"/>
  <c r="G42" i="3"/>
  <c r="H42" i="3"/>
  <c r="I42" i="3"/>
  <c r="J42" i="3"/>
  <c r="K42" i="3"/>
  <c r="C43" i="3"/>
  <c r="D43" i="3"/>
  <c r="E43" i="3"/>
  <c r="F43" i="3"/>
  <c r="G43" i="3"/>
  <c r="H43" i="3"/>
  <c r="I43" i="3"/>
  <c r="J43" i="3"/>
  <c r="K43" i="3"/>
  <c r="C44" i="3"/>
  <c r="D44" i="3"/>
  <c r="E44" i="3"/>
  <c r="F44" i="3"/>
  <c r="G44" i="3"/>
  <c r="H44" i="3"/>
  <c r="I44" i="3"/>
  <c r="J44" i="3"/>
  <c r="K44" i="3"/>
  <c r="C45" i="3"/>
  <c r="D45" i="3"/>
  <c r="E45" i="3"/>
  <c r="F45" i="3"/>
  <c r="G45" i="3"/>
  <c r="H45" i="3"/>
  <c r="I45" i="3"/>
  <c r="J45" i="3"/>
  <c r="K45" i="3"/>
  <c r="C46" i="3"/>
  <c r="D46" i="3"/>
  <c r="E46" i="3"/>
  <c r="F46" i="3"/>
  <c r="G46" i="3"/>
  <c r="H46" i="3"/>
  <c r="I46" i="3"/>
  <c r="J46" i="3"/>
  <c r="K46" i="3"/>
  <c r="C47" i="3"/>
  <c r="D47" i="3"/>
  <c r="E47" i="3"/>
  <c r="F47" i="3"/>
  <c r="G47" i="3"/>
  <c r="H47" i="3"/>
  <c r="I47" i="3"/>
  <c r="J47" i="3"/>
  <c r="K47" i="3"/>
  <c r="C48" i="3"/>
  <c r="D48" i="3"/>
  <c r="E48" i="3"/>
  <c r="F48" i="3"/>
  <c r="G48" i="3"/>
  <c r="H48" i="3"/>
  <c r="I48" i="3"/>
  <c r="J48" i="3"/>
  <c r="K48" i="3"/>
  <c r="C49" i="3"/>
  <c r="D49" i="3"/>
  <c r="E49" i="3"/>
  <c r="F49" i="3"/>
  <c r="G49" i="3"/>
  <c r="H49" i="3"/>
  <c r="I49" i="3"/>
  <c r="J49" i="3"/>
  <c r="K49" i="3"/>
  <c r="C50" i="3"/>
  <c r="D50" i="3"/>
  <c r="E50" i="3"/>
  <c r="F50" i="3"/>
  <c r="G50" i="3"/>
  <c r="H50" i="3"/>
  <c r="I50" i="3"/>
  <c r="J50" i="3"/>
  <c r="K50" i="3"/>
  <c r="C51" i="3"/>
  <c r="D51" i="3"/>
  <c r="E51" i="3"/>
  <c r="F51" i="3"/>
  <c r="G51" i="3"/>
  <c r="H51" i="3"/>
  <c r="I51" i="3"/>
  <c r="J51" i="3"/>
  <c r="K51" i="3"/>
  <c r="C52" i="3"/>
  <c r="D52" i="3"/>
  <c r="E52" i="3"/>
  <c r="F52" i="3"/>
  <c r="G52" i="3"/>
  <c r="H52" i="3"/>
  <c r="I52" i="3"/>
  <c r="J52" i="3"/>
  <c r="K52" i="3"/>
  <c r="C53" i="3"/>
  <c r="D53" i="3"/>
  <c r="E53" i="3"/>
  <c r="F53" i="3"/>
  <c r="G53" i="3"/>
  <c r="H53" i="3"/>
  <c r="I53" i="3"/>
  <c r="J53" i="3"/>
  <c r="K53" i="3"/>
  <c r="C54" i="3"/>
  <c r="D54" i="3"/>
  <c r="E54" i="3"/>
  <c r="F54" i="3"/>
  <c r="G54" i="3"/>
  <c r="H54" i="3"/>
  <c r="I54" i="3"/>
  <c r="J54" i="3"/>
  <c r="K54" i="3"/>
  <c r="C55" i="3"/>
  <c r="D55" i="3"/>
  <c r="E55" i="3"/>
  <c r="F55" i="3"/>
  <c r="G55" i="3"/>
  <c r="H55" i="3"/>
  <c r="I55" i="3"/>
  <c r="J55" i="3"/>
  <c r="K55" i="3"/>
  <c r="C56" i="3"/>
  <c r="D56" i="3"/>
  <c r="E56" i="3"/>
  <c r="F56" i="3"/>
  <c r="G56" i="3"/>
  <c r="H56" i="3"/>
  <c r="I56" i="3"/>
  <c r="J56" i="3"/>
  <c r="K56" i="3"/>
  <c r="C57" i="3"/>
  <c r="D57" i="3"/>
  <c r="E57" i="3"/>
  <c r="F57" i="3"/>
  <c r="G57" i="3"/>
  <c r="H57" i="3"/>
  <c r="I57" i="3"/>
  <c r="J57" i="3"/>
  <c r="K57" i="3"/>
  <c r="C58" i="3"/>
  <c r="D58" i="3"/>
  <c r="E58" i="3"/>
  <c r="F58" i="3"/>
  <c r="G58" i="3"/>
  <c r="H58" i="3"/>
  <c r="I58" i="3"/>
  <c r="J58" i="3"/>
  <c r="K58" i="3"/>
  <c r="C59" i="3"/>
  <c r="D59" i="3"/>
  <c r="E59" i="3"/>
  <c r="F59" i="3"/>
  <c r="G59" i="3"/>
  <c r="H59" i="3"/>
  <c r="I59" i="3"/>
  <c r="J59" i="3"/>
  <c r="K59" i="3"/>
  <c r="C60" i="3"/>
  <c r="D60" i="3"/>
  <c r="E60" i="3"/>
  <c r="F60" i="3"/>
  <c r="G60" i="3"/>
  <c r="H60" i="3"/>
  <c r="I60" i="3"/>
  <c r="J60" i="3"/>
  <c r="K60" i="3"/>
  <c r="C61" i="3"/>
  <c r="D61" i="3"/>
  <c r="E61" i="3"/>
  <c r="F61" i="3"/>
  <c r="G61" i="3"/>
  <c r="H61" i="3"/>
  <c r="I61" i="3"/>
  <c r="J61" i="3"/>
  <c r="K61" i="3"/>
  <c r="C62" i="3"/>
  <c r="D62" i="3"/>
  <c r="E62" i="3"/>
  <c r="F62" i="3"/>
  <c r="G62" i="3"/>
  <c r="H62" i="3"/>
  <c r="I62" i="3"/>
  <c r="J62" i="3"/>
  <c r="K62" i="3"/>
  <c r="J9" i="2"/>
  <c r="L9" i="2"/>
  <c r="J12" i="2"/>
  <c r="L12" i="2"/>
  <c r="D15" i="2"/>
  <c r="E15" i="2"/>
  <c r="G15" i="2"/>
  <c r="H15" i="2"/>
  <c r="J15" i="2"/>
  <c r="K15" i="2"/>
  <c r="L15" i="2"/>
  <c r="M15" i="2"/>
  <c r="D18" i="2"/>
  <c r="E18" i="2"/>
  <c r="F18" i="2"/>
  <c r="J18" i="2"/>
  <c r="K18" i="2"/>
  <c r="L18" i="2"/>
  <c r="M18" i="2"/>
  <c r="D20" i="2"/>
  <c r="E20" i="2"/>
  <c r="F20" i="2"/>
  <c r="G20" i="2"/>
  <c r="H20" i="2"/>
  <c r="I20" i="2"/>
  <c r="D21" i="2"/>
  <c r="E21" i="2"/>
  <c r="F21" i="2"/>
  <c r="G21" i="2"/>
  <c r="H21" i="2"/>
  <c r="I21" i="2"/>
  <c r="J21" i="2"/>
  <c r="K21" i="2"/>
  <c r="L21" i="2"/>
  <c r="M21" i="2"/>
  <c r="J24" i="2"/>
  <c r="L24" i="2"/>
  <c r="J27" i="2"/>
  <c r="L27" i="2"/>
  <c r="D30" i="2"/>
  <c r="E30" i="2"/>
  <c r="G30" i="2"/>
  <c r="H30" i="2"/>
  <c r="J30" i="2"/>
  <c r="K30" i="2"/>
  <c r="L30" i="2"/>
  <c r="M30" i="2"/>
  <c r="E32" i="2"/>
  <c r="H32" i="2"/>
  <c r="J32" i="2"/>
  <c r="L32" i="2"/>
</calcChain>
</file>

<file path=xl/comments1.xml><?xml version="1.0" encoding="utf-8"?>
<comments xmlns="http://schemas.openxmlformats.org/spreadsheetml/2006/main">
  <authors>
    <author>ｍｏｒｉｋａｗａ</author>
    <author>Sugawara★+.</author>
  </authors>
  <commentList>
    <comment ref="F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償却からの報告数値を入力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償却からの報告数値を入力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Sugawara★+.:</t>
        </r>
        <r>
          <rPr>
            <sz val="9"/>
            <color indexed="81"/>
            <rFont val="ＭＳ Ｐゴシック"/>
            <family val="3"/>
            <charset val="128"/>
          </rPr>
          <t xml:space="preserve">
こちらの数字が課税状況調に回答する数値になります。</t>
        </r>
      </text>
    </comment>
    <comment ref="I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Sugawara★+.:</t>
        </r>
        <r>
          <rPr>
            <sz val="9"/>
            <color indexed="81"/>
            <rFont val="ＭＳ Ｐゴシック"/>
            <family val="3"/>
            <charset val="128"/>
          </rPr>
          <t xml:space="preserve">
こちらの数字が課税状況調に回答する数値になります。</t>
        </r>
      </text>
    </comment>
  </commentList>
</comments>
</file>

<file path=xl/comments2.xml><?xml version="1.0" encoding="utf-8"?>
<comments xmlns="http://schemas.openxmlformats.org/spreadsheetml/2006/main">
  <authors>
    <author>miwa</author>
  </authors>
  <commentList>
    <comment ref="I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土地家屋冊別集計表にある固定資産税（土地家屋）賦課額調べの「税額１期」「税額２、３，４期」の合計の数値をひろう。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A61" authorId="0" shapeId="0">
      <text>
        <r>
          <rPr>
            <sz val="10"/>
            <color indexed="81"/>
            <rFont val="MS P ゴシック"/>
            <family val="3"/>
            <charset val="128"/>
          </rPr>
          <t>各区の千円単位を積み上げるため、総計が「賦課額調べ」と一致しない。</t>
        </r>
      </text>
    </comment>
  </commentList>
</comments>
</file>

<file path=xl/comments4.xml><?xml version="1.0" encoding="utf-8"?>
<comments xmlns="http://schemas.openxmlformats.org/spreadsheetml/2006/main">
  <authors>
    <author>miwa</author>
  </authors>
  <commentList>
    <comment ref="G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概要調書支援リストの冊別集計表（概調）義務者数のケイの数値をひろう。:</t>
        </r>
        <r>
          <rPr>
            <sz val="9"/>
            <color indexed="81"/>
            <rFont val="ＭＳ Ｐゴシック"/>
            <family val="3"/>
            <charset val="128"/>
          </rPr>
          <t xml:space="preserve">
配分サインの誤りがあった場合は「償却資産冊別集計表＊＊＊」を使用する。
</t>
        </r>
      </text>
    </comment>
  </commentList>
</comments>
</file>

<file path=xl/sharedStrings.xml><?xml version="1.0" encoding="utf-8"?>
<sst xmlns="http://schemas.openxmlformats.org/spreadsheetml/2006/main" count="1201" uniqueCount="192">
  <si>
    <t>固定資産税・都市計画税</t>
    <rPh sb="0" eb="2">
      <t>コテイ</t>
    </rPh>
    <rPh sb="2" eb="5">
      <t>シサンゼイ</t>
    </rPh>
    <rPh sb="6" eb="8">
      <t>トシ</t>
    </rPh>
    <rPh sb="8" eb="10">
      <t>ケイカク</t>
    </rPh>
    <rPh sb="10" eb="11">
      <t>ゼイ</t>
    </rPh>
    <phoneticPr fontId="3"/>
  </si>
  <si>
    <t>固定資産税・都市計画税</t>
    <rPh sb="0" eb="2">
      <t>コテイ</t>
    </rPh>
    <rPh sb="2" eb="5">
      <t>シサンゼイ</t>
    </rPh>
    <rPh sb="6" eb="8">
      <t>トシ</t>
    </rPh>
    <rPh sb="8" eb="10">
      <t>ケイカク</t>
    </rPh>
    <rPh sb="10" eb="11">
      <t>ゼイ</t>
    </rPh>
    <phoneticPr fontId="7"/>
  </si>
  <si>
    <t>　第一表　総括表（対前年度比較）　</t>
    <rPh sb="1" eb="2">
      <t>ダイ</t>
    </rPh>
    <rPh sb="2" eb="3">
      <t>イチ</t>
    </rPh>
    <rPh sb="3" eb="4">
      <t>ヒョウ</t>
    </rPh>
    <rPh sb="5" eb="7">
      <t>ソウカツ</t>
    </rPh>
    <rPh sb="7" eb="8">
      <t>ヒョウ</t>
    </rPh>
    <rPh sb="9" eb="10">
      <t>タイ</t>
    </rPh>
    <rPh sb="10" eb="12">
      <t>ゼンネン</t>
    </rPh>
    <rPh sb="12" eb="13">
      <t>ド</t>
    </rPh>
    <rPh sb="13" eb="15">
      <t>ヒカク</t>
    </rPh>
    <phoneticPr fontId="7"/>
  </si>
  <si>
    <t>差引</t>
  </si>
  <si>
    <t>前年対比</t>
  </si>
  <si>
    <t>区分</t>
  </si>
  <si>
    <t>課税標準額</t>
  </si>
  <si>
    <t>年税額 (A)</t>
  </si>
  <si>
    <t>納税者数(B)</t>
  </si>
  <si>
    <t>年税額 (C)</t>
  </si>
  <si>
    <t>納税者数(D)</t>
  </si>
  <si>
    <t>年税額</t>
  </si>
  <si>
    <t>納税者数</t>
  </si>
  <si>
    <t>年税額(A)/(C)</t>
  </si>
  <si>
    <t>納税者数(B)/(D)</t>
  </si>
  <si>
    <t>千円</t>
  </si>
  <si>
    <t>円</t>
  </si>
  <si>
    <t>人</t>
  </si>
  <si>
    <t>％</t>
  </si>
  <si>
    <t>固</t>
  </si>
  <si>
    <t>土</t>
  </si>
  <si>
    <t>地</t>
  </si>
  <si>
    <t>土地</t>
  </si>
  <si>
    <t>定</t>
  </si>
  <si>
    <t>家</t>
  </si>
  <si>
    <t>屋</t>
  </si>
  <si>
    <t>家屋</t>
  </si>
  <si>
    <t>分</t>
    <rPh sb="0" eb="1">
      <t>ブン</t>
    </rPh>
    <phoneticPr fontId="7"/>
  </si>
  <si>
    <t>資</t>
  </si>
  <si>
    <t>小計</t>
  </si>
  <si>
    <t>産</t>
  </si>
  <si>
    <t>償却資産</t>
  </si>
  <si>
    <t>税</t>
  </si>
  <si>
    <t>計</t>
  </si>
  <si>
    <t xml:space="preserve">    </t>
  </si>
  <si>
    <t>都</t>
  </si>
  <si>
    <t xml:space="preserve"> </t>
  </si>
  <si>
    <t>市</t>
  </si>
  <si>
    <t>計</t>
    <rPh sb="0" eb="1">
      <t>ケイ</t>
    </rPh>
    <phoneticPr fontId="7"/>
  </si>
  <si>
    <t>画</t>
    <rPh sb="0" eb="1">
      <t>カク</t>
    </rPh>
    <phoneticPr fontId="7"/>
  </si>
  <si>
    <t>税</t>
    <rPh sb="0" eb="1">
      <t>ゼイ</t>
    </rPh>
    <phoneticPr fontId="7"/>
  </si>
  <si>
    <t xml:space="preserve">  </t>
  </si>
  <si>
    <t>合</t>
  </si>
  <si>
    <t xml:space="preserve">   ４　第二表以下には，配分資産に係るものは含まれていない。</t>
    <rPh sb="5" eb="6">
      <t>ダイ</t>
    </rPh>
    <rPh sb="6" eb="7">
      <t>ニ</t>
    </rPh>
    <rPh sb="7" eb="8">
      <t>ヒョウ</t>
    </rPh>
    <rPh sb="8" eb="10">
      <t>イカ</t>
    </rPh>
    <rPh sb="13" eb="15">
      <t>ハイブン</t>
    </rPh>
    <rPh sb="15" eb="17">
      <t>シサン</t>
    </rPh>
    <rPh sb="18" eb="19">
      <t>カカ</t>
    </rPh>
    <rPh sb="23" eb="24">
      <t>フク</t>
    </rPh>
    <phoneticPr fontId="7"/>
  </si>
  <si>
    <t>第五表</t>
  </si>
  <si>
    <t>納税者の内訳</t>
  </si>
  <si>
    <t xml:space="preserve">  第四表</t>
  </si>
  <si>
    <t>課税標準額の内訳</t>
  </si>
  <si>
    <t>第  三  表</t>
  </si>
  <si>
    <t>年税額の内訳</t>
  </si>
  <si>
    <t>第　二　表</t>
  </si>
  <si>
    <t xml:space="preserve">  総　　計</t>
  </si>
  <si>
    <t xml:space="preserve">   １　固定資産税</t>
  </si>
  <si>
    <t xml:space="preserve">   ２　都市計画税</t>
  </si>
  <si>
    <t xml:space="preserve">    １　土地・家屋に係る固定資産税・都市計画税</t>
  </si>
  <si>
    <t xml:space="preserve">  ２　償却資産に係る固定資産税</t>
  </si>
  <si>
    <t>　　区分</t>
  </si>
  <si>
    <t>土地のみに</t>
  </si>
  <si>
    <t>家屋のみに</t>
  </si>
  <si>
    <t>土地・家屋に</t>
  </si>
  <si>
    <t>小　　計</t>
  </si>
  <si>
    <t>償却資産に</t>
  </si>
  <si>
    <t>合    計</t>
  </si>
  <si>
    <t>合　　計</t>
  </si>
  <si>
    <t xml:space="preserve">       土</t>
  </si>
  <si>
    <t xml:space="preserve">  地   (千円）</t>
  </si>
  <si>
    <t xml:space="preserve">      家</t>
  </si>
  <si>
    <t xml:space="preserve">  屋   (千円）</t>
    <rPh sb="2" eb="3">
      <t>オク</t>
    </rPh>
    <phoneticPr fontId="10"/>
  </si>
  <si>
    <t>償却資産(千円)</t>
  </si>
  <si>
    <t xml:space="preserve">      (円）</t>
  </si>
  <si>
    <t xml:space="preserve">   納 税 者 数 (人）</t>
  </si>
  <si>
    <t>　　期　別　税　額   （円）</t>
  </si>
  <si>
    <t xml:space="preserve">  年　税　額</t>
  </si>
  <si>
    <t xml:space="preserve"> 　課   税   標   準    額   (千円)</t>
  </si>
  <si>
    <t>課税される者</t>
  </si>
  <si>
    <t>固定資産税</t>
  </si>
  <si>
    <t>都市計画税</t>
  </si>
  <si>
    <t xml:space="preserve">    計</t>
  </si>
  <si>
    <t xml:space="preserve">  １　期　分</t>
  </si>
  <si>
    <t xml:space="preserve">  ２　期　分</t>
  </si>
  <si>
    <t xml:space="preserve">          （円）</t>
  </si>
  <si>
    <t xml:space="preserve">  （人）</t>
  </si>
  <si>
    <t>法人</t>
  </si>
  <si>
    <t>鶴 見 区</t>
  </si>
  <si>
    <t>個人</t>
  </si>
  <si>
    <t>神奈川区</t>
  </si>
  <si>
    <t>西   区</t>
  </si>
  <si>
    <t>中   区</t>
  </si>
  <si>
    <t>南　 区</t>
  </si>
  <si>
    <t>港 南 区</t>
  </si>
  <si>
    <t>保土ケ谷区</t>
  </si>
  <si>
    <t>旭 　 区</t>
  </si>
  <si>
    <t>磯 子 区</t>
  </si>
  <si>
    <t>金 沢 区</t>
  </si>
  <si>
    <t>港 北 区</t>
  </si>
  <si>
    <t>緑 　 区</t>
  </si>
  <si>
    <t>青 葉 区</t>
  </si>
  <si>
    <t>都 筑 区</t>
  </si>
  <si>
    <t>戸 塚 区</t>
  </si>
  <si>
    <t>栄 　 区</t>
  </si>
  <si>
    <t>泉 　 区</t>
  </si>
  <si>
    <t>瀬 谷 区</t>
  </si>
  <si>
    <t>合 　 計</t>
  </si>
  <si>
    <t xml:space="preserve">      年税額</t>
    <rPh sb="7" eb="9">
      <t>ゼイガク</t>
    </rPh>
    <phoneticPr fontId="6"/>
  </si>
  <si>
    <t>計</t>
    <phoneticPr fontId="10"/>
  </si>
  <si>
    <t>法人</t>
    <phoneticPr fontId="10"/>
  </si>
  <si>
    <t>第 六 表　　減額関係</t>
  </si>
  <si>
    <t xml:space="preserve">   １ 総計</t>
  </si>
  <si>
    <t>構造</t>
  </si>
  <si>
    <t>木造</t>
  </si>
  <si>
    <t>非木造</t>
  </si>
  <si>
    <t>合計</t>
  </si>
  <si>
    <t>　　項目</t>
  </si>
  <si>
    <t>調査表</t>
  </si>
  <si>
    <t>延床面積</t>
  </si>
  <si>
    <t>適用面積</t>
  </si>
  <si>
    <t>評価額</t>
  </si>
  <si>
    <t>枚数</t>
  </si>
  <si>
    <t>　区　名</t>
  </si>
  <si>
    <t>建築年次</t>
  </si>
  <si>
    <t>㎡</t>
  </si>
  <si>
    <t>鶴見区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</si>
  <si>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</si>
  <si>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</si>
  <si>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</si>
  <si>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</si>
  <si>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</si>
  <si>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</si>
  <si>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</si>
  <si>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</si>
  <si>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</si>
  <si>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</si>
  <si>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</si>
  <si>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</si>
  <si>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</si>
  <si>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</si>
  <si>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</si>
  <si>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 xml:space="preserve">   4　新築認定長期優良住宅に関する調（本法附則第15条の7第１項）　</t>
    <rPh sb="7" eb="9">
      <t>ニンテイ</t>
    </rPh>
    <rPh sb="9" eb="11">
      <t>チョウキ</t>
    </rPh>
    <rPh sb="11" eb="13">
      <t>ユウリョウ</t>
    </rPh>
    <phoneticPr fontId="3"/>
  </si>
  <si>
    <t xml:space="preserve">   5　新築認定長期優良中高層住宅に関する調（本法附則第15条の7第２項）　</t>
    <rPh sb="7" eb="9">
      <t>ニンテイ</t>
    </rPh>
    <rPh sb="9" eb="11">
      <t>チョウキ</t>
    </rPh>
    <rPh sb="11" eb="13">
      <t>ユウリョウ</t>
    </rPh>
    <phoneticPr fontId="3"/>
  </si>
  <si>
    <t>・</t>
    <phoneticPr fontId="7"/>
  </si>
  <si>
    <r>
      <rPr>
        <sz val="11"/>
        <color indexed="9"/>
        <rFont val="ＭＳ Ｐ明朝"/>
        <family val="1"/>
        <charset val="128"/>
      </rPr>
      <t>注１　</t>
    </r>
    <r>
      <rPr>
        <sz val="11"/>
        <rFont val="ＭＳ Ｐ明朝"/>
        <family val="1"/>
        <charset val="128"/>
      </rPr>
      <t>は，当初課税分のものである。</t>
    </r>
    <phoneticPr fontId="6"/>
  </si>
  <si>
    <t>　 ２　土地家屋年税額( )書数値は，土地家屋課税標準額に対応する年税額である。</t>
    <phoneticPr fontId="7"/>
  </si>
  <si>
    <t>　 ３　課税標準額に税率を掛けた数値は，端数処理の関係で年税額とは一致しない。</t>
    <phoneticPr fontId="7"/>
  </si>
  <si>
    <t>-９４-</t>
    <phoneticPr fontId="6"/>
  </si>
  <si>
    <t>-９５-</t>
    <phoneticPr fontId="6"/>
  </si>
  <si>
    <t>-９６-</t>
    <phoneticPr fontId="6"/>
  </si>
  <si>
    <t>-９７-</t>
    <phoneticPr fontId="6"/>
  </si>
  <si>
    <t>-９８-</t>
    <phoneticPr fontId="6"/>
  </si>
  <si>
    <t>-９９-</t>
    <phoneticPr fontId="6"/>
  </si>
  <si>
    <t>-１０１-</t>
    <phoneticPr fontId="6"/>
  </si>
  <si>
    <t>-１００-</t>
    <phoneticPr fontId="6"/>
  </si>
  <si>
    <t>-１０２-</t>
    <phoneticPr fontId="6"/>
  </si>
  <si>
    <t>-１０３-</t>
    <phoneticPr fontId="6"/>
  </si>
  <si>
    <t>-１０４-</t>
    <phoneticPr fontId="3"/>
  </si>
  <si>
    <t>-１０５-</t>
    <phoneticPr fontId="3"/>
  </si>
  <si>
    <t>-１１４-</t>
    <phoneticPr fontId="3"/>
  </si>
  <si>
    <t>-１１５-</t>
    <phoneticPr fontId="3"/>
  </si>
  <si>
    <t>-１１２-</t>
    <phoneticPr fontId="3"/>
  </si>
  <si>
    <t>-１１３-</t>
    <phoneticPr fontId="3"/>
  </si>
  <si>
    <t>-１１０-</t>
    <phoneticPr fontId="3"/>
  </si>
  <si>
    <t>-１１１-</t>
    <phoneticPr fontId="3"/>
  </si>
  <si>
    <t>-１０８-</t>
    <phoneticPr fontId="3"/>
  </si>
  <si>
    <t>-１０９-</t>
    <phoneticPr fontId="3"/>
  </si>
  <si>
    <t>-１０６-</t>
    <phoneticPr fontId="3"/>
  </si>
  <si>
    <t>-１０７-</t>
    <phoneticPr fontId="3"/>
  </si>
  <si>
    <t xml:space="preserve">   3　新築中高層住宅に関する調（本法附則第15条の6第2項）　</t>
    <phoneticPr fontId="3"/>
  </si>
  <si>
    <t xml:space="preserve">   ２　新築住宅に関する調（本法附則第15条の6第１項）</t>
    <phoneticPr fontId="3"/>
  </si>
  <si>
    <t>合計</t>
    <rPh sb="0" eb="2">
      <t>ゴウケイ</t>
    </rPh>
    <phoneticPr fontId="6"/>
  </si>
  <si>
    <t>固定</t>
    <rPh sb="0" eb="2">
      <t>コテイ</t>
    </rPh>
    <phoneticPr fontId="6"/>
  </si>
  <si>
    <t>都計</t>
    <rPh sb="0" eb="1">
      <t>ト</t>
    </rPh>
    <rPh sb="1" eb="2">
      <t>ケイ</t>
    </rPh>
    <phoneticPr fontId="6"/>
  </si>
  <si>
    <t>6　その他の減額に関する調</t>
    <phoneticPr fontId="3"/>
  </si>
  <si>
    <t>枚数</t>
    <phoneticPr fontId="3"/>
  </si>
  <si>
    <t xml:space="preserve">      年</t>
    <phoneticPr fontId="6"/>
  </si>
  <si>
    <t>税　　　　　　　　　額</t>
    <phoneticPr fontId="6"/>
  </si>
  <si>
    <t>枚数</t>
    <phoneticPr fontId="3"/>
  </si>
  <si>
    <t>横浜市合計</t>
    <rPh sb="0" eb="3">
      <t>ヨコハマシ</t>
    </rPh>
    <rPh sb="3" eb="5">
      <t>ゴウケイ</t>
    </rPh>
    <phoneticPr fontId="3"/>
  </si>
  <si>
    <t>保土ケ谷区</t>
    <phoneticPr fontId="2"/>
  </si>
  <si>
    <t>（本法附則第15条の8第3項・4項、第15条の9第1項・4項・5項・9項・10項、第15条の10、第56条第11項・14項、Ｈ21附則第8条第13項、Ｈ27附則第17条第10項・第12項、H30附則第20条第８項）</t>
    <rPh sb="11" eb="12">
      <t>ダイ</t>
    </rPh>
    <rPh sb="41" eb="42">
      <t>ダイ</t>
    </rPh>
    <rPh sb="44" eb="45">
      <t>ジョウ</t>
    </rPh>
    <rPh sb="97" eb="99">
      <t>フソク</t>
    </rPh>
    <rPh sb="99" eb="100">
      <t>ダイ</t>
    </rPh>
    <rPh sb="102" eb="103">
      <t>ジョウ</t>
    </rPh>
    <rPh sb="103" eb="104">
      <t>ダイ</t>
    </rPh>
    <rPh sb="105" eb="106">
      <t>コウ</t>
    </rPh>
    <phoneticPr fontId="3"/>
  </si>
  <si>
    <t>30年以前</t>
    <phoneticPr fontId="3"/>
  </si>
  <si>
    <t>31    年</t>
    <phoneticPr fontId="3"/>
  </si>
  <si>
    <t>30年以前</t>
    <phoneticPr fontId="3"/>
  </si>
  <si>
    <t>31    年</t>
    <phoneticPr fontId="3"/>
  </si>
  <si>
    <t>30年以前</t>
    <phoneticPr fontId="3"/>
  </si>
  <si>
    <t>31   年</t>
    <phoneticPr fontId="3"/>
  </si>
  <si>
    <t>31  年</t>
    <phoneticPr fontId="3"/>
  </si>
  <si>
    <t>31    年</t>
    <phoneticPr fontId="3"/>
  </si>
  <si>
    <t>31  年</t>
    <phoneticPr fontId="3"/>
  </si>
  <si>
    <t>R2年度</t>
    <phoneticPr fontId="7"/>
  </si>
  <si>
    <r>
      <t>注１　償却資産欄( )書数値は，配分資産に係るものを内書で示す。なお，</t>
    </r>
    <r>
      <rPr>
        <sz val="11"/>
        <color indexed="8"/>
        <rFont val="ＭＳ Ｐ明朝"/>
        <family val="1"/>
        <charset val="128"/>
      </rPr>
      <t>令和2年</t>
    </r>
    <r>
      <rPr>
        <sz val="11"/>
        <rFont val="ＭＳ Ｐ明朝"/>
        <family val="1"/>
        <charset val="128"/>
      </rPr>
      <t>度の（　）書数値</t>
    </r>
    <rPh sb="35" eb="37">
      <t>レイワ</t>
    </rPh>
    <rPh sb="38" eb="40">
      <t>ネンド</t>
    </rPh>
    <rPh sb="40" eb="42">
      <t>ヘイネンド</t>
    </rPh>
    <rPh sb="44" eb="45">
      <t>カ</t>
    </rPh>
    <rPh sb="45" eb="47">
      <t>スウチ</t>
    </rPh>
    <phoneticPr fontId="7"/>
  </si>
  <si>
    <t>30年以前</t>
    <phoneticPr fontId="3"/>
  </si>
  <si>
    <t>31    年</t>
    <phoneticPr fontId="3"/>
  </si>
  <si>
    <t>31年度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</si>
</sst>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85" formatCode="0.0"/>
    <numFmt numFmtId="188" formatCode="\(#,##0\)"/>
    <numFmt numFmtId="190" formatCode="\(#,##0.0\)"/>
    <numFmt numFmtId="200" formatCode="#,##0;&quot;▲ &quot;#,##0"/>
    <numFmt numFmtId="204" formatCode="\(0.0\)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sz val="6"/>
      <name val="ＭＳ Ｐゴシック"/>
      <family val="3"/>
      <charset val="128"/>
    </font>
    <font>
      <sz val="40"/>
      <name val="ＭＳ Ｐ明朝"/>
      <family val="1"/>
      <charset val="128"/>
    </font>
    <font>
      <sz val="4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1"/>
      <color indexed="10"/>
      <name val="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indexed="81"/>
      <name val="MS P 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5">
    <xf numFmtId="0" fontId="0" fillId="0" borderId="0" xfId="0"/>
    <xf numFmtId="0" fontId="9" fillId="0" borderId="0" xfId="0" applyFont="1" applyBorder="1"/>
    <xf numFmtId="0" fontId="9" fillId="0" borderId="0" xfId="0" applyFont="1"/>
    <xf numFmtId="0" fontId="12" fillId="0" borderId="0" xfId="0" applyFont="1"/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Fill="1" applyBorder="1"/>
    <xf numFmtId="0" fontId="8" fillId="0" borderId="0" xfId="0" applyFont="1" applyFill="1" applyBorder="1"/>
    <xf numFmtId="0" fontId="8" fillId="0" borderId="0" xfId="0" applyFont="1" applyBorder="1" applyAlignment="1">
      <alignment horizontal="center"/>
    </xf>
    <xf numFmtId="3" fontId="8" fillId="0" borderId="1" xfId="0" applyNumberFormat="1" applyFont="1" applyFill="1" applyBorder="1"/>
    <xf numFmtId="0" fontId="13" fillId="0" borderId="0" xfId="0" applyFont="1"/>
    <xf numFmtId="0" fontId="13" fillId="0" borderId="0" xfId="0" applyFont="1" applyBorder="1"/>
    <xf numFmtId="0" fontId="13" fillId="0" borderId="2" xfId="0" applyFont="1" applyBorder="1"/>
    <xf numFmtId="0" fontId="13" fillId="0" borderId="1" xfId="0" applyFont="1" applyBorder="1"/>
    <xf numFmtId="0" fontId="13" fillId="0" borderId="3" xfId="0" applyFont="1" applyBorder="1"/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0" fontId="13" fillId="0" borderId="7" xfId="0" applyFont="1" applyBorder="1"/>
    <xf numFmtId="0" fontId="13" fillId="0" borderId="8" xfId="0" applyFont="1" applyBorder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/>
    <xf numFmtId="0" fontId="13" fillId="0" borderId="11" xfId="0" applyFont="1" applyBorder="1"/>
    <xf numFmtId="0" fontId="13" fillId="0" borderId="13" xfId="0" applyFont="1" applyBorder="1"/>
    <xf numFmtId="0" fontId="13" fillId="0" borderId="14" xfId="0" applyFont="1" applyBorder="1"/>
    <xf numFmtId="0" fontId="13" fillId="0" borderId="14" xfId="0" applyFont="1" applyBorder="1" applyAlignment="1">
      <alignment horizontal="right"/>
    </xf>
    <xf numFmtId="0" fontId="13" fillId="0" borderId="15" xfId="0" applyFont="1" applyBorder="1" applyAlignment="1">
      <alignment horizontal="right"/>
    </xf>
    <xf numFmtId="0" fontId="13" fillId="0" borderId="16" xfId="0" applyFont="1" applyBorder="1"/>
    <xf numFmtId="0" fontId="13" fillId="0" borderId="17" xfId="0" applyFont="1" applyBorder="1"/>
    <xf numFmtId="0" fontId="15" fillId="0" borderId="16" xfId="0" applyFont="1" applyBorder="1"/>
    <xf numFmtId="0" fontId="13" fillId="0" borderId="18" xfId="0" applyFont="1" applyBorder="1"/>
    <xf numFmtId="0" fontId="13" fillId="0" borderId="19" xfId="0" applyFont="1" applyBorder="1"/>
    <xf numFmtId="190" fontId="13" fillId="0" borderId="18" xfId="0" applyNumberFormat="1" applyFont="1" applyBorder="1"/>
    <xf numFmtId="0" fontId="13" fillId="0" borderId="20" xfId="0" applyFont="1" applyBorder="1"/>
    <xf numFmtId="38" fontId="13" fillId="0" borderId="0" xfId="1" applyFont="1" applyFill="1" applyBorder="1"/>
    <xf numFmtId="3" fontId="13" fillId="0" borderId="19" xfId="0" applyNumberFormat="1" applyFont="1" applyBorder="1"/>
    <xf numFmtId="185" fontId="13" fillId="0" borderId="21" xfId="0" applyNumberFormat="1" applyFont="1" applyBorder="1"/>
    <xf numFmtId="185" fontId="13" fillId="0" borderId="19" xfId="0" applyNumberFormat="1" applyFont="1" applyBorder="1"/>
    <xf numFmtId="0" fontId="13" fillId="0" borderId="22" xfId="0" applyFont="1" applyBorder="1"/>
    <xf numFmtId="0" fontId="13" fillId="0" borderId="23" xfId="0" applyFont="1" applyBorder="1"/>
    <xf numFmtId="185" fontId="13" fillId="0" borderId="24" xfId="0" applyNumberFormat="1" applyFont="1" applyBorder="1"/>
    <xf numFmtId="185" fontId="13" fillId="0" borderId="25" xfId="0" applyNumberFormat="1" applyFont="1" applyBorder="1"/>
    <xf numFmtId="185" fontId="13" fillId="0" borderId="0" xfId="0" applyNumberFormat="1" applyFont="1" applyBorder="1"/>
    <xf numFmtId="185" fontId="13" fillId="0" borderId="18" xfId="0" applyNumberFormat="1" applyFont="1" applyBorder="1"/>
    <xf numFmtId="185" fontId="13" fillId="0" borderId="17" xfId="0" applyNumberFormat="1" applyFont="1" applyBorder="1"/>
    <xf numFmtId="185" fontId="13" fillId="0" borderId="1" xfId="0" applyNumberFormat="1" applyFont="1" applyBorder="1"/>
    <xf numFmtId="0" fontId="13" fillId="0" borderId="0" xfId="0" applyFont="1" applyBorder="1" applyAlignment="1">
      <alignment horizontal="right"/>
    </xf>
    <xf numFmtId="0" fontId="13" fillId="0" borderId="25" xfId="0" applyFont="1" applyBorder="1"/>
    <xf numFmtId="0" fontId="15" fillId="0" borderId="23" xfId="0" applyFont="1" applyBorder="1"/>
    <xf numFmtId="0" fontId="13" fillId="0" borderId="24" xfId="0" applyFont="1" applyBorder="1"/>
    <xf numFmtId="0" fontId="0" fillId="0" borderId="0" xfId="0" applyFont="1"/>
    <xf numFmtId="0" fontId="0" fillId="0" borderId="0" xfId="0" applyFont="1" applyFill="1"/>
    <xf numFmtId="0" fontId="0" fillId="0" borderId="0" xfId="0" applyFont="1" applyBorder="1"/>
    <xf numFmtId="0" fontId="13" fillId="0" borderId="26" xfId="0" applyFont="1" applyBorder="1" applyAlignment="1">
      <alignment horizontal="left"/>
    </xf>
    <xf numFmtId="0" fontId="13" fillId="0" borderId="27" xfId="0" applyFont="1" applyBorder="1"/>
    <xf numFmtId="3" fontId="13" fillId="0" borderId="28" xfId="0" applyNumberFormat="1" applyFont="1" applyBorder="1"/>
    <xf numFmtId="3" fontId="13" fillId="0" borderId="27" xfId="0" applyNumberFormat="1" applyFont="1" applyBorder="1"/>
    <xf numFmtId="3" fontId="13" fillId="0" borderId="29" xfId="0" applyNumberFormat="1" applyFont="1" applyBorder="1"/>
    <xf numFmtId="3" fontId="13" fillId="0" borderId="30" xfId="0" applyNumberFormat="1" applyFont="1" applyBorder="1"/>
    <xf numFmtId="0" fontId="13" fillId="0" borderId="16" xfId="0" applyFont="1" applyBorder="1" applyAlignment="1">
      <alignment horizontal="center"/>
    </xf>
    <xf numFmtId="0" fontId="13" fillId="0" borderId="31" xfId="0" applyFont="1" applyBorder="1"/>
    <xf numFmtId="3" fontId="13" fillId="0" borderId="32" xfId="0" applyNumberFormat="1" applyFont="1" applyBorder="1"/>
    <xf numFmtId="3" fontId="13" fillId="0" borderId="31" xfId="0" applyNumberFormat="1" applyFont="1" applyBorder="1"/>
    <xf numFmtId="3" fontId="13" fillId="0" borderId="33" xfId="0" applyNumberFormat="1" applyFont="1" applyBorder="1"/>
    <xf numFmtId="3" fontId="13" fillId="0" borderId="34" xfId="0" applyNumberFormat="1" applyFont="1" applyBorder="1"/>
    <xf numFmtId="3" fontId="13" fillId="0" borderId="9" xfId="0" applyNumberFormat="1" applyFont="1" applyBorder="1"/>
    <xf numFmtId="3" fontId="13" fillId="0" borderId="11" xfId="0" applyNumberFormat="1" applyFont="1" applyBorder="1"/>
    <xf numFmtId="3" fontId="13" fillId="0" borderId="10" xfId="0" applyNumberFormat="1" applyFont="1" applyBorder="1"/>
    <xf numFmtId="3" fontId="13" fillId="0" borderId="12" xfId="0" applyNumberFormat="1" applyFont="1" applyBorder="1"/>
    <xf numFmtId="0" fontId="15" fillId="0" borderId="0" xfId="0" applyFont="1" applyBorder="1"/>
    <xf numFmtId="0" fontId="15" fillId="0" borderId="0" xfId="0" applyFont="1"/>
    <xf numFmtId="0" fontId="14" fillId="0" borderId="13" xfId="0" applyFont="1" applyBorder="1"/>
    <xf numFmtId="0" fontId="14" fillId="0" borderId="0" xfId="0" applyFont="1" applyBorder="1"/>
    <xf numFmtId="0" fontId="14" fillId="0" borderId="0" xfId="0" applyFont="1"/>
    <xf numFmtId="3" fontId="13" fillId="0" borderId="35" xfId="0" applyNumberFormat="1" applyFont="1" applyBorder="1"/>
    <xf numFmtId="3" fontId="13" fillId="0" borderId="36" xfId="0" applyNumberFormat="1" applyFont="1" applyBorder="1"/>
    <xf numFmtId="0" fontId="13" fillId="0" borderId="20" xfId="0" applyFont="1" applyBorder="1" applyAlignment="1">
      <alignment horizontal="center"/>
    </xf>
    <xf numFmtId="3" fontId="13" fillId="0" borderId="37" xfId="0" applyNumberFormat="1" applyFont="1" applyBorder="1"/>
    <xf numFmtId="3" fontId="13" fillId="0" borderId="20" xfId="0" applyNumberFormat="1" applyFont="1" applyBorder="1"/>
    <xf numFmtId="3" fontId="13" fillId="0" borderId="38" xfId="0" applyNumberFormat="1" applyFont="1" applyBorder="1"/>
    <xf numFmtId="0" fontId="13" fillId="0" borderId="13" xfId="0" applyFont="1" applyFill="1" applyBorder="1"/>
    <xf numFmtId="0" fontId="13" fillId="0" borderId="39" xfId="0" applyFont="1" applyFill="1" applyBorder="1"/>
    <xf numFmtId="0" fontId="13" fillId="0" borderId="40" xfId="0" applyFont="1" applyFill="1" applyBorder="1"/>
    <xf numFmtId="0" fontId="13" fillId="0" borderId="26" xfId="0" applyFont="1" applyFill="1" applyBorder="1" applyAlignment="1">
      <alignment horizontal="center"/>
    </xf>
    <xf numFmtId="0" fontId="13" fillId="0" borderId="26" xfId="0" applyFont="1" applyFill="1" applyBorder="1"/>
    <xf numFmtId="0" fontId="13" fillId="0" borderId="4" xfId="0" applyFont="1" applyFill="1" applyBorder="1"/>
    <xf numFmtId="0" fontId="13" fillId="0" borderId="0" xfId="0" applyFont="1" applyFill="1" applyBorder="1"/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9" xfId="0" applyFont="1" applyFill="1" applyBorder="1"/>
    <xf numFmtId="0" fontId="13" fillId="0" borderId="11" xfId="0" applyFont="1" applyFill="1" applyBorder="1"/>
    <xf numFmtId="3" fontId="13" fillId="0" borderId="28" xfId="0" applyNumberFormat="1" applyFont="1" applyFill="1" applyBorder="1"/>
    <xf numFmtId="3" fontId="13" fillId="0" borderId="29" xfId="0" applyNumberFormat="1" applyFont="1" applyFill="1" applyBorder="1"/>
    <xf numFmtId="3" fontId="13" fillId="0" borderId="27" xfId="0" applyNumberFormat="1" applyFont="1" applyFill="1" applyBorder="1"/>
    <xf numFmtId="3" fontId="13" fillId="0" borderId="0" xfId="0" applyNumberFormat="1" applyFont="1" applyFill="1" applyBorder="1"/>
    <xf numFmtId="3" fontId="13" fillId="0" borderId="32" xfId="0" applyNumberFormat="1" applyFont="1" applyFill="1" applyBorder="1"/>
    <xf numFmtId="3" fontId="13" fillId="0" borderId="33" xfId="0" applyNumberFormat="1" applyFont="1" applyFill="1" applyBorder="1"/>
    <xf numFmtId="3" fontId="13" fillId="0" borderId="31" xfId="0" applyNumberFormat="1" applyFont="1" applyFill="1" applyBorder="1"/>
    <xf numFmtId="0" fontId="13" fillId="0" borderId="4" xfId="0" applyFont="1" applyFill="1" applyBorder="1" applyAlignment="1">
      <alignment horizontal="center"/>
    </xf>
    <xf numFmtId="3" fontId="13" fillId="0" borderId="9" xfId="0" applyNumberFormat="1" applyFont="1" applyFill="1" applyBorder="1"/>
    <xf numFmtId="3" fontId="13" fillId="0" borderId="10" xfId="0" applyNumberFormat="1" applyFont="1" applyFill="1" applyBorder="1"/>
    <xf numFmtId="3" fontId="13" fillId="0" borderId="11" xfId="0" applyNumberFormat="1" applyFont="1" applyFill="1" applyBorder="1"/>
    <xf numFmtId="0" fontId="13" fillId="0" borderId="0" xfId="0" applyFont="1" applyFill="1" applyBorder="1" applyAlignment="1">
      <alignment horizontal="center"/>
    </xf>
    <xf numFmtId="3" fontId="13" fillId="0" borderId="35" xfId="0" applyNumberFormat="1" applyFont="1" applyFill="1" applyBorder="1"/>
    <xf numFmtId="3" fontId="13" fillId="0" borderId="36" xfId="0" applyNumberFormat="1" applyFont="1" applyFill="1" applyBorder="1"/>
    <xf numFmtId="3" fontId="13" fillId="0" borderId="26" xfId="0" applyNumberFormat="1" applyFont="1" applyFill="1" applyBorder="1"/>
    <xf numFmtId="3" fontId="13" fillId="0" borderId="41" xfId="0" applyNumberFormat="1" applyFont="1" applyFill="1" applyBorder="1"/>
    <xf numFmtId="3" fontId="13" fillId="0" borderId="42" xfId="0" applyNumberFormat="1" applyFont="1" applyFill="1" applyBorder="1"/>
    <xf numFmtId="3" fontId="13" fillId="0" borderId="43" xfId="0" applyNumberFormat="1" applyFont="1" applyFill="1" applyBorder="1"/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44" xfId="0" applyFont="1" applyFill="1" applyBorder="1"/>
    <xf numFmtId="0" fontId="13" fillId="0" borderId="6" xfId="0" applyFont="1" applyFill="1" applyBorder="1"/>
    <xf numFmtId="0" fontId="13" fillId="0" borderId="8" xfId="0" applyFont="1" applyFill="1" applyBorder="1"/>
    <xf numFmtId="0" fontId="13" fillId="0" borderId="45" xfId="0" applyFont="1" applyFill="1" applyBorder="1"/>
    <xf numFmtId="0" fontId="13" fillId="0" borderId="12" xfId="0" applyFont="1" applyFill="1" applyBorder="1"/>
    <xf numFmtId="0" fontId="13" fillId="0" borderId="27" xfId="0" applyFont="1" applyFill="1" applyBorder="1"/>
    <xf numFmtId="3" fontId="13" fillId="0" borderId="46" xfId="0" applyNumberFormat="1" applyFont="1" applyFill="1" applyBorder="1"/>
    <xf numFmtId="0" fontId="13" fillId="0" borderId="16" xfId="0" applyFont="1" applyFill="1" applyBorder="1" applyAlignment="1">
      <alignment horizontal="center"/>
    </xf>
    <xf numFmtId="0" fontId="13" fillId="0" borderId="31" xfId="0" applyFont="1" applyFill="1" applyBorder="1"/>
    <xf numFmtId="3" fontId="13" fillId="0" borderId="47" xfId="0" applyNumberFormat="1" applyFont="1" applyFill="1" applyBorder="1"/>
    <xf numFmtId="0" fontId="13" fillId="0" borderId="23" xfId="0" applyFont="1" applyFill="1" applyBorder="1"/>
    <xf numFmtId="3" fontId="13" fillId="0" borderId="48" xfId="0" applyNumberFormat="1" applyFont="1" applyFill="1" applyBorder="1"/>
    <xf numFmtId="3" fontId="13" fillId="0" borderId="49" xfId="0" applyNumberFormat="1" applyFont="1" applyFill="1" applyBorder="1"/>
    <xf numFmtId="0" fontId="13" fillId="0" borderId="16" xfId="0" applyFont="1" applyFill="1" applyBorder="1"/>
    <xf numFmtId="0" fontId="13" fillId="0" borderId="19" xfId="0" applyFont="1" applyFill="1" applyBorder="1"/>
    <xf numFmtId="0" fontId="13" fillId="0" borderId="20" xfId="0" applyFont="1" applyFill="1" applyBorder="1" applyAlignment="1">
      <alignment horizontal="center"/>
    </xf>
    <xf numFmtId="3" fontId="13" fillId="0" borderId="50" xfId="0" applyNumberFormat="1" applyFont="1" applyFill="1" applyBorder="1"/>
    <xf numFmtId="49" fontId="13" fillId="0" borderId="0" xfId="0" applyNumberFormat="1" applyFont="1" applyAlignment="1"/>
    <xf numFmtId="0" fontId="13" fillId="0" borderId="0" xfId="0" applyFont="1" applyFill="1"/>
    <xf numFmtId="0" fontId="13" fillId="0" borderId="51" xfId="0" applyFont="1" applyFill="1" applyBorder="1"/>
    <xf numFmtId="0" fontId="13" fillId="0" borderId="44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5" xfId="0" applyFont="1" applyFill="1" applyBorder="1"/>
    <xf numFmtId="0" fontId="13" fillId="0" borderId="52" xfId="0" applyFont="1" applyFill="1" applyBorder="1"/>
    <xf numFmtId="0" fontId="13" fillId="0" borderId="53" xfId="0" applyFont="1" applyFill="1" applyBorder="1"/>
    <xf numFmtId="0" fontId="13" fillId="0" borderId="54" xfId="0" applyFont="1" applyFill="1" applyBorder="1"/>
    <xf numFmtId="3" fontId="13" fillId="0" borderId="39" xfId="0" applyNumberFormat="1" applyFont="1" applyFill="1" applyBorder="1"/>
    <xf numFmtId="3" fontId="13" fillId="0" borderId="55" xfId="0" applyNumberFormat="1" applyFont="1" applyFill="1" applyBorder="1"/>
    <xf numFmtId="3" fontId="13" fillId="0" borderId="56" xfId="0" applyNumberFormat="1" applyFont="1" applyFill="1" applyBorder="1"/>
    <xf numFmtId="0" fontId="13" fillId="0" borderId="40" xfId="0" applyFont="1" applyFill="1" applyBorder="1" applyAlignment="1">
      <alignment horizontal="distributed"/>
    </xf>
    <xf numFmtId="0" fontId="19" fillId="0" borderId="26" xfId="0" applyFont="1" applyFill="1" applyBorder="1"/>
    <xf numFmtId="0" fontId="18" fillId="0" borderId="0" xfId="0" applyFont="1" applyFill="1" applyBorder="1"/>
    <xf numFmtId="0" fontId="13" fillId="0" borderId="4" xfId="0" applyFont="1" applyFill="1" applyBorder="1" applyAlignment="1">
      <alignment horizontal="distributed"/>
    </xf>
    <xf numFmtId="0" fontId="13" fillId="0" borderId="57" xfId="0" applyFont="1" applyFill="1" applyBorder="1" applyAlignment="1">
      <alignment horizontal="distributed"/>
    </xf>
    <xf numFmtId="0" fontId="13" fillId="0" borderId="17" xfId="0" applyFont="1" applyFill="1" applyBorder="1" applyAlignment="1">
      <alignment horizontal="distributed"/>
    </xf>
    <xf numFmtId="0" fontId="13" fillId="0" borderId="57" xfId="0" applyFont="1" applyFill="1" applyBorder="1"/>
    <xf numFmtId="0" fontId="13" fillId="0" borderId="17" xfId="0" applyFont="1" applyFill="1" applyBorder="1"/>
    <xf numFmtId="0" fontId="20" fillId="0" borderId="6" xfId="0" applyFont="1" applyFill="1" applyBorder="1" applyAlignment="1">
      <alignment horizontal="right"/>
    </xf>
    <xf numFmtId="0" fontId="20" fillId="0" borderId="58" xfId="0" applyFont="1" applyFill="1" applyBorder="1" applyAlignment="1">
      <alignment horizontal="right"/>
    </xf>
    <xf numFmtId="0" fontId="20" fillId="0" borderId="25" xfId="0" applyFont="1" applyFill="1" applyBorder="1" applyAlignment="1">
      <alignment horizontal="right"/>
    </xf>
    <xf numFmtId="38" fontId="13" fillId="0" borderId="28" xfId="1" applyFont="1" applyFill="1" applyBorder="1"/>
    <xf numFmtId="38" fontId="13" fillId="0" borderId="29" xfId="1" applyFont="1" applyFill="1" applyBorder="1"/>
    <xf numFmtId="38" fontId="13" fillId="0" borderId="27" xfId="1" applyFont="1" applyFill="1" applyBorder="1"/>
    <xf numFmtId="0" fontId="13" fillId="0" borderId="23" xfId="0" applyFont="1" applyFill="1" applyBorder="1" applyAlignment="1">
      <alignment horizontal="distributed"/>
    </xf>
    <xf numFmtId="38" fontId="13" fillId="0" borderId="9" xfId="1" applyFont="1" applyFill="1" applyBorder="1"/>
    <xf numFmtId="38" fontId="13" fillId="0" borderId="10" xfId="1" applyFont="1" applyFill="1" applyBorder="1"/>
    <xf numFmtId="38" fontId="13" fillId="0" borderId="11" xfId="1" applyFont="1" applyFill="1" applyBorder="1"/>
    <xf numFmtId="0" fontId="13" fillId="0" borderId="13" xfId="0" applyFont="1" applyFill="1" applyBorder="1" applyAlignment="1">
      <alignment horizontal="justify"/>
    </xf>
    <xf numFmtId="0" fontId="13" fillId="0" borderId="13" xfId="0" applyFont="1" applyFill="1" applyBorder="1" applyAlignment="1">
      <alignment horizontal="distributed"/>
    </xf>
    <xf numFmtId="0" fontId="13" fillId="0" borderId="39" xfId="0" applyFont="1" applyFill="1" applyBorder="1" applyAlignment="1">
      <alignment horizontal="centerContinuous"/>
    </xf>
    <xf numFmtId="0" fontId="13" fillId="0" borderId="27" xfId="0" applyFont="1" applyFill="1" applyBorder="1" applyAlignment="1">
      <alignment horizontal="centerContinuous"/>
    </xf>
    <xf numFmtId="0" fontId="13" fillId="0" borderId="55" xfId="0" applyFont="1" applyFill="1" applyBorder="1" applyAlignment="1">
      <alignment horizontal="centerContinuous"/>
    </xf>
    <xf numFmtId="0" fontId="13" fillId="0" borderId="31" xfId="0" applyFont="1" applyFill="1" applyBorder="1" applyAlignment="1">
      <alignment horizontal="centerContinuous"/>
    </xf>
    <xf numFmtId="38" fontId="13" fillId="0" borderId="33" xfId="1" applyFont="1" applyFill="1" applyBorder="1"/>
    <xf numFmtId="38" fontId="13" fillId="0" borderId="31" xfId="1" applyFont="1" applyFill="1" applyBorder="1"/>
    <xf numFmtId="38" fontId="13" fillId="0" borderId="32" xfId="1" applyFont="1" applyFill="1" applyBorder="1"/>
    <xf numFmtId="0" fontId="13" fillId="0" borderId="56" xfId="0" applyFont="1" applyFill="1" applyBorder="1" applyAlignment="1">
      <alignment horizontal="centerContinuous"/>
    </xf>
    <xf numFmtId="0" fontId="13" fillId="0" borderId="11" xfId="0" applyFont="1" applyFill="1" applyBorder="1" applyAlignment="1">
      <alignment horizontal="centerContinuous"/>
    </xf>
    <xf numFmtId="0" fontId="18" fillId="0" borderId="1" xfId="0" applyFont="1" applyFill="1" applyBorder="1" applyAlignment="1">
      <alignment horizontal="right"/>
    </xf>
    <xf numFmtId="38" fontId="13" fillId="0" borderId="39" xfId="1" applyFont="1" applyFill="1" applyBorder="1"/>
    <xf numFmtId="38" fontId="13" fillId="0" borderId="23" xfId="1" applyFont="1" applyFill="1" applyBorder="1"/>
    <xf numFmtId="0" fontId="13" fillId="0" borderId="0" xfId="0" applyFont="1" applyFill="1" applyBorder="1" applyAlignment="1">
      <alignment horizontal="distributed"/>
    </xf>
    <xf numFmtId="0" fontId="13" fillId="0" borderId="0" xfId="0" applyFont="1" applyFill="1" applyBorder="1" applyAlignment="1">
      <alignment horizontal="centerContinuous"/>
    </xf>
    <xf numFmtId="38" fontId="13" fillId="0" borderId="40" xfId="1" applyFont="1" applyFill="1" applyBorder="1"/>
    <xf numFmtId="38" fontId="13" fillId="0" borderId="40" xfId="1" applyFont="1" applyFill="1" applyBorder="1" applyAlignment="1">
      <alignment horizontal="distributed"/>
    </xf>
    <xf numFmtId="38" fontId="13" fillId="0" borderId="4" xfId="1" applyFont="1" applyFill="1" applyBorder="1" applyAlignment="1">
      <alignment horizontal="distributed"/>
    </xf>
    <xf numFmtId="38" fontId="13" fillId="0" borderId="57" xfId="1" applyFont="1" applyFill="1" applyBorder="1"/>
    <xf numFmtId="38" fontId="20" fillId="0" borderId="6" xfId="1" applyFont="1" applyFill="1" applyBorder="1" applyAlignment="1">
      <alignment horizontal="right"/>
    </xf>
    <xf numFmtId="38" fontId="20" fillId="0" borderId="58" xfId="1" applyFont="1" applyFill="1" applyBorder="1" applyAlignment="1">
      <alignment horizontal="right"/>
    </xf>
    <xf numFmtId="38" fontId="20" fillId="0" borderId="25" xfId="1" applyFont="1" applyFill="1" applyBorder="1" applyAlignment="1">
      <alignment horizontal="right"/>
    </xf>
    <xf numFmtId="0" fontId="17" fillId="0" borderId="0" xfId="0" applyFont="1" applyFill="1"/>
    <xf numFmtId="0" fontId="13" fillId="0" borderId="38" xfId="0" applyFont="1" applyFill="1" applyBorder="1" applyAlignment="1">
      <alignment horizontal="distributed"/>
    </xf>
    <xf numFmtId="0" fontId="13" fillId="0" borderId="52" xfId="0" applyFont="1" applyFill="1" applyBorder="1" applyAlignment="1">
      <alignment horizontal="distributed"/>
    </xf>
    <xf numFmtId="0" fontId="20" fillId="0" borderId="54" xfId="0" applyFont="1" applyFill="1" applyBorder="1" applyAlignment="1">
      <alignment horizontal="right"/>
    </xf>
    <xf numFmtId="38" fontId="20" fillId="0" borderId="54" xfId="1" applyFont="1" applyFill="1" applyBorder="1" applyAlignment="1">
      <alignment horizontal="right"/>
    </xf>
    <xf numFmtId="38" fontId="13" fillId="0" borderId="52" xfId="1" applyFont="1" applyFill="1" applyBorder="1"/>
    <xf numFmtId="176" fontId="13" fillId="0" borderId="0" xfId="0" applyNumberFormat="1" applyFont="1" applyFill="1"/>
    <xf numFmtId="38" fontId="13" fillId="0" borderId="0" xfId="1" applyFont="1" applyFill="1"/>
    <xf numFmtId="0" fontId="18" fillId="0" borderId="6" xfId="0" applyFont="1" applyFill="1" applyBorder="1"/>
    <xf numFmtId="14" fontId="0" fillId="0" borderId="0" xfId="0" applyNumberFormat="1" applyFont="1" applyBorder="1"/>
    <xf numFmtId="14" fontId="0" fillId="0" borderId="0" xfId="0" applyNumberFormat="1" applyFont="1"/>
    <xf numFmtId="0" fontId="13" fillId="0" borderId="33" xfId="0" applyFont="1" applyBorder="1"/>
    <xf numFmtId="3" fontId="0" fillId="0" borderId="0" xfId="0" applyNumberFormat="1" applyFont="1" applyBorder="1"/>
    <xf numFmtId="3" fontId="13" fillId="0" borderId="4" xfId="0" applyNumberFormat="1" applyFont="1" applyFill="1" applyBorder="1"/>
    <xf numFmtId="204" fontId="13" fillId="0" borderId="18" xfId="0" applyNumberFormat="1" applyFont="1" applyBorder="1"/>
    <xf numFmtId="49" fontId="13" fillId="0" borderId="0" xfId="0" applyNumberFormat="1" applyFont="1" applyAlignment="1">
      <alignment horizontal="center"/>
    </xf>
    <xf numFmtId="0" fontId="13" fillId="0" borderId="34" xfId="0" applyFont="1" applyBorder="1"/>
    <xf numFmtId="38" fontId="13" fillId="0" borderId="16" xfId="1" applyFont="1" applyFill="1" applyBorder="1"/>
    <xf numFmtId="0" fontId="13" fillId="0" borderId="20" xfId="0" applyFont="1" applyFill="1" applyBorder="1"/>
    <xf numFmtId="0" fontId="13" fillId="0" borderId="17" xfId="0" applyFont="1" applyFill="1" applyBorder="1" applyAlignment="1">
      <alignment horizontal="right"/>
    </xf>
    <xf numFmtId="3" fontId="13" fillId="0" borderId="30" xfId="0" applyNumberFormat="1" applyFont="1" applyFill="1" applyBorder="1"/>
    <xf numFmtId="3" fontId="13" fillId="0" borderId="34" xfId="0" applyNumberFormat="1" applyFont="1" applyFill="1" applyBorder="1"/>
    <xf numFmtId="3" fontId="13" fillId="0" borderId="12" xfId="0" applyNumberFormat="1" applyFont="1" applyFill="1" applyBorder="1"/>
    <xf numFmtId="3" fontId="13" fillId="0" borderId="45" xfId="0" applyNumberFormat="1" applyFont="1" applyFill="1" applyBorder="1"/>
    <xf numFmtId="14" fontId="0" fillId="0" borderId="0" xfId="0" applyNumberFormat="1" applyFont="1" applyFill="1"/>
    <xf numFmtId="38" fontId="18" fillId="0" borderId="29" xfId="1" applyFont="1" applyFill="1" applyBorder="1"/>
    <xf numFmtId="38" fontId="18" fillId="0" borderId="33" xfId="1" applyFont="1" applyFill="1" applyBorder="1"/>
    <xf numFmtId="38" fontId="18" fillId="0" borderId="10" xfId="1" applyFont="1" applyFill="1" applyBorder="1"/>
    <xf numFmtId="38" fontId="13" fillId="0" borderId="35" xfId="1" applyFont="1" applyFill="1" applyBorder="1"/>
    <xf numFmtId="188" fontId="13" fillId="0" borderId="16" xfId="1" applyNumberFormat="1" applyFont="1" applyFill="1" applyBorder="1"/>
    <xf numFmtId="188" fontId="13" fillId="0" borderId="5" xfId="1" applyNumberFormat="1" applyFont="1" applyFill="1" applyBorder="1"/>
    <xf numFmtId="38" fontId="13" fillId="0" borderId="7" xfId="1" applyFont="1" applyFill="1" applyBorder="1"/>
    <xf numFmtId="3" fontId="13" fillId="0" borderId="25" xfId="0" applyNumberFormat="1" applyFont="1" applyFill="1" applyBorder="1"/>
    <xf numFmtId="38" fontId="13" fillId="0" borderId="13" xfId="1" applyFont="1" applyFill="1" applyBorder="1" applyAlignment="1">
      <alignment horizontal="right"/>
    </xf>
    <xf numFmtId="38" fontId="13" fillId="0" borderId="51" xfId="1" applyFont="1" applyFill="1" applyBorder="1" applyAlignment="1">
      <alignment horizontal="right"/>
    </xf>
    <xf numFmtId="0" fontId="13" fillId="0" borderId="14" xfId="0" applyFont="1" applyFill="1" applyBorder="1" applyAlignment="1">
      <alignment horizontal="right"/>
    </xf>
    <xf numFmtId="0" fontId="13" fillId="0" borderId="13" xfId="0" applyFont="1" applyFill="1" applyBorder="1" applyAlignment="1">
      <alignment horizontal="right"/>
    </xf>
    <xf numFmtId="188" fontId="13" fillId="0" borderId="16" xfId="0" applyNumberFormat="1" applyFont="1" applyFill="1" applyBorder="1"/>
    <xf numFmtId="3" fontId="13" fillId="0" borderId="19" xfId="0" applyNumberFormat="1" applyFont="1" applyFill="1" applyBorder="1"/>
    <xf numFmtId="200" fontId="13" fillId="0" borderId="35" xfId="0" applyNumberFormat="1" applyFont="1" applyFill="1" applyBorder="1"/>
    <xf numFmtId="200" fontId="13" fillId="0" borderId="19" xfId="0" applyNumberFormat="1" applyFont="1" applyFill="1" applyBorder="1"/>
    <xf numFmtId="200" fontId="13" fillId="0" borderId="37" xfId="0" applyNumberFormat="1" applyFont="1" applyFill="1" applyBorder="1"/>
    <xf numFmtId="200" fontId="13" fillId="0" borderId="20" xfId="0" applyNumberFormat="1" applyFont="1" applyFill="1" applyBorder="1"/>
    <xf numFmtId="200" fontId="13" fillId="0" borderId="16" xfId="0" applyNumberFormat="1" applyFont="1" applyFill="1" applyBorder="1"/>
    <xf numFmtId="200" fontId="13" fillId="0" borderId="17" xfId="0" applyNumberFormat="1" applyFont="1" applyFill="1" applyBorder="1"/>
    <xf numFmtId="200" fontId="13" fillId="0" borderId="23" xfId="0" applyNumberFormat="1" applyFont="1" applyFill="1" applyBorder="1"/>
    <xf numFmtId="200" fontId="13" fillId="0" borderId="25" xfId="0" applyNumberFormat="1" applyFont="1" applyFill="1" applyBorder="1"/>
    <xf numFmtId="38" fontId="13" fillId="0" borderId="13" xfId="1" applyFont="1" applyFill="1" applyBorder="1"/>
    <xf numFmtId="38" fontId="13" fillId="0" borderId="1" xfId="1" applyFont="1" applyFill="1" applyBorder="1"/>
    <xf numFmtId="0" fontId="13" fillId="0" borderId="14" xfId="0" applyFont="1" applyFill="1" applyBorder="1"/>
    <xf numFmtId="200" fontId="13" fillId="0" borderId="13" xfId="0" applyNumberFormat="1" applyFont="1" applyFill="1" applyBorder="1"/>
    <xf numFmtId="38" fontId="13" fillId="0" borderId="17" xfId="1" applyFont="1" applyFill="1" applyBorder="1"/>
    <xf numFmtId="0" fontId="13" fillId="0" borderId="25" xfId="0" applyFont="1" applyFill="1" applyBorder="1"/>
    <xf numFmtId="0" fontId="8" fillId="0" borderId="1" xfId="0" applyFont="1" applyFill="1" applyBorder="1" applyAlignment="1">
      <alignment horizontal="center"/>
    </xf>
    <xf numFmtId="0" fontId="23" fillId="0" borderId="1" xfId="0" applyFont="1" applyFill="1" applyBorder="1"/>
    <xf numFmtId="0" fontId="13" fillId="0" borderId="29" xfId="0" quotePrefix="1" applyFont="1" applyFill="1" applyBorder="1" applyAlignment="1">
      <alignment horizontal="center"/>
    </xf>
    <xf numFmtId="0" fontId="13" fillId="0" borderId="10" xfId="0" quotePrefix="1" applyFont="1" applyFill="1" applyBorder="1" applyAlignment="1">
      <alignment horizontal="center"/>
    </xf>
    <xf numFmtId="0" fontId="20" fillId="0" borderId="7" xfId="0" applyFont="1" applyFill="1" applyBorder="1"/>
    <xf numFmtId="0" fontId="21" fillId="0" borderId="0" xfId="0" applyFont="1" applyFill="1"/>
    <xf numFmtId="38" fontId="0" fillId="0" borderId="0" xfId="1" applyFont="1" applyFill="1"/>
    <xf numFmtId="38" fontId="13" fillId="0" borderId="26" xfId="1" applyFont="1" applyFill="1" applyBorder="1"/>
    <xf numFmtId="38" fontId="19" fillId="0" borderId="26" xfId="1" applyFont="1" applyFill="1" applyBorder="1"/>
    <xf numFmtId="0" fontId="25" fillId="0" borderId="0" xfId="0" applyFont="1"/>
    <xf numFmtId="38" fontId="25" fillId="0" borderId="0" xfId="1" applyFont="1" applyFill="1"/>
    <xf numFmtId="38" fontId="26" fillId="0" borderId="57" xfId="1" applyFont="1" applyFill="1" applyBorder="1" applyAlignment="1">
      <alignment horizontal="distributed"/>
    </xf>
    <xf numFmtId="38" fontId="26" fillId="0" borderId="17" xfId="1" applyFont="1" applyFill="1" applyBorder="1" applyAlignment="1">
      <alignment horizontal="distributed"/>
    </xf>
    <xf numFmtId="3" fontId="27" fillId="0" borderId="28" xfId="0" applyNumberFormat="1" applyFont="1" applyFill="1" applyBorder="1"/>
    <xf numFmtId="3" fontId="27" fillId="0" borderId="29" xfId="0" applyNumberFormat="1" applyFont="1" applyFill="1" applyBorder="1"/>
    <xf numFmtId="3" fontId="27" fillId="0" borderId="27" xfId="0" applyNumberFormat="1" applyFont="1" applyFill="1" applyBorder="1"/>
    <xf numFmtId="3" fontId="27" fillId="0" borderId="32" xfId="0" applyNumberFormat="1" applyFont="1" applyFill="1" applyBorder="1"/>
    <xf numFmtId="3" fontId="27" fillId="0" borderId="33" xfId="0" applyNumberFormat="1" applyFont="1" applyFill="1" applyBorder="1"/>
    <xf numFmtId="3" fontId="27" fillId="0" borderId="31" xfId="0" applyNumberFormat="1" applyFont="1" applyFill="1" applyBorder="1"/>
    <xf numFmtId="3" fontId="27" fillId="0" borderId="9" xfId="0" applyNumberFormat="1" applyFont="1" applyFill="1" applyBorder="1"/>
    <xf numFmtId="3" fontId="27" fillId="0" borderId="10" xfId="0" applyNumberFormat="1" applyFont="1" applyFill="1" applyBorder="1"/>
    <xf numFmtId="3" fontId="27" fillId="0" borderId="11" xfId="0" applyNumberFormat="1" applyFont="1" applyFill="1" applyBorder="1"/>
    <xf numFmtId="0" fontId="25" fillId="0" borderId="0" xfId="0" applyFont="1" applyFill="1"/>
    <xf numFmtId="38" fontId="26" fillId="0" borderId="0" xfId="1" applyFont="1" applyFill="1"/>
    <xf numFmtId="14" fontId="25" fillId="0" borderId="0" xfId="0" applyNumberFormat="1" applyFont="1" applyFill="1"/>
    <xf numFmtId="0" fontId="27" fillId="0" borderId="1" xfId="0" applyFont="1" applyBorder="1"/>
    <xf numFmtId="0" fontId="27" fillId="0" borderId="3" xfId="0" applyFont="1" applyBorder="1"/>
    <xf numFmtId="0" fontId="27" fillId="0" borderId="0" xfId="0" applyFont="1" applyBorder="1"/>
    <xf numFmtId="0" fontId="27" fillId="0" borderId="5" xfId="0" applyFont="1" applyBorder="1"/>
    <xf numFmtId="0" fontId="27" fillId="0" borderId="7" xfId="0" applyFont="1" applyBorder="1"/>
    <xf numFmtId="0" fontId="27" fillId="0" borderId="8" xfId="0" applyFont="1" applyBorder="1"/>
    <xf numFmtId="0" fontId="27" fillId="0" borderId="9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7" fillId="0" borderId="51" xfId="0" applyFont="1" applyBorder="1"/>
    <xf numFmtId="0" fontId="27" fillId="0" borderId="14" xfId="0" applyFont="1" applyBorder="1"/>
    <xf numFmtId="38" fontId="27" fillId="0" borderId="13" xfId="1" applyFont="1" applyFill="1" applyBorder="1" applyAlignment="1">
      <alignment horizontal="right"/>
    </xf>
    <xf numFmtId="38" fontId="27" fillId="0" borderId="51" xfId="1" applyFont="1" applyFill="1" applyBorder="1" applyAlignment="1">
      <alignment horizontal="right"/>
    </xf>
    <xf numFmtId="0" fontId="27" fillId="0" borderId="14" xfId="0" applyFont="1" applyFill="1" applyBorder="1" applyAlignment="1">
      <alignment horizontal="right"/>
    </xf>
    <xf numFmtId="0" fontId="27" fillId="0" borderId="52" xfId="0" applyFont="1" applyBorder="1" applyAlignment="1">
      <alignment horizontal="center"/>
    </xf>
    <xf numFmtId="0" fontId="27" fillId="0" borderId="17" xfId="0" applyFont="1" applyBorder="1"/>
    <xf numFmtId="38" fontId="27" fillId="0" borderId="16" xfId="1" applyFont="1" applyFill="1" applyBorder="1"/>
    <xf numFmtId="38" fontId="27" fillId="0" borderId="52" xfId="1" applyFont="1" applyFill="1" applyBorder="1"/>
    <xf numFmtId="0" fontId="27" fillId="0" borderId="17" xfId="0" applyFont="1" applyFill="1" applyBorder="1"/>
    <xf numFmtId="0" fontId="27" fillId="0" borderId="19" xfId="0" applyFont="1" applyBorder="1"/>
    <xf numFmtId="38" fontId="27" fillId="0" borderId="35" xfId="1" applyFont="1" applyFill="1" applyBorder="1"/>
    <xf numFmtId="188" fontId="27" fillId="0" borderId="18" xfId="1" applyNumberFormat="1" applyFont="1" applyFill="1" applyBorder="1"/>
    <xf numFmtId="0" fontId="27" fillId="0" borderId="20" xfId="0" applyFont="1" applyBorder="1"/>
    <xf numFmtId="38" fontId="27" fillId="0" borderId="0" xfId="1" applyFont="1" applyFill="1" applyBorder="1"/>
    <xf numFmtId="188" fontId="27" fillId="0" borderId="0" xfId="1" applyNumberFormat="1" applyFont="1" applyFill="1" applyBorder="1"/>
    <xf numFmtId="0" fontId="27" fillId="0" borderId="52" xfId="0" applyFont="1" applyBorder="1"/>
    <xf numFmtId="0" fontId="27" fillId="0" borderId="36" xfId="0" applyFont="1" applyBorder="1"/>
    <xf numFmtId="38" fontId="27" fillId="0" borderId="59" xfId="1" applyFont="1" applyFill="1" applyBorder="1"/>
    <xf numFmtId="3" fontId="27" fillId="0" borderId="19" xfId="0" applyNumberFormat="1" applyFont="1" applyFill="1" applyBorder="1"/>
    <xf numFmtId="0" fontId="27" fillId="0" borderId="60" xfId="0" applyFont="1" applyFill="1" applyBorder="1"/>
    <xf numFmtId="0" fontId="27" fillId="0" borderId="61" xfId="0" applyFont="1" applyFill="1" applyBorder="1"/>
    <xf numFmtId="0" fontId="27" fillId="0" borderId="20" xfId="0" applyFont="1" applyFill="1" applyBorder="1"/>
    <xf numFmtId="0" fontId="27" fillId="0" borderId="57" xfId="0" applyFont="1" applyFill="1" applyBorder="1"/>
    <xf numFmtId="0" fontId="27" fillId="0" borderId="5" xfId="0" applyFont="1" applyFill="1" applyBorder="1"/>
    <xf numFmtId="0" fontId="27" fillId="0" borderId="60" xfId="0" applyFont="1" applyBorder="1"/>
    <xf numFmtId="0" fontId="27" fillId="0" borderId="61" xfId="0" applyFont="1" applyBorder="1"/>
    <xf numFmtId="0" fontId="27" fillId="0" borderId="57" xfId="0" applyFont="1" applyBorder="1"/>
    <xf numFmtId="188" fontId="27" fillId="0" borderId="16" xfId="1" applyNumberFormat="1" applyFont="1" applyFill="1" applyBorder="1"/>
    <xf numFmtId="188" fontId="27" fillId="0" borderId="5" xfId="1" applyNumberFormat="1" applyFont="1" applyFill="1" applyBorder="1"/>
    <xf numFmtId="38" fontId="27" fillId="0" borderId="23" xfId="1" applyFont="1" applyFill="1" applyBorder="1"/>
    <xf numFmtId="38" fontId="27" fillId="0" borderId="7" xfId="1" applyFont="1" applyFill="1" applyBorder="1"/>
    <xf numFmtId="3" fontId="27" fillId="0" borderId="25" xfId="0" applyNumberFormat="1" applyFont="1" applyFill="1" applyBorder="1"/>
    <xf numFmtId="0" fontId="27" fillId="0" borderId="17" xfId="0" applyFont="1" applyFill="1" applyBorder="1" applyAlignment="1">
      <alignment horizontal="right"/>
    </xf>
    <xf numFmtId="0" fontId="27" fillId="0" borderId="62" xfId="0" applyFont="1" applyBorder="1" applyAlignment="1">
      <alignment horizontal="right"/>
    </xf>
    <xf numFmtId="0" fontId="27" fillId="0" borderId="43" xfId="0" applyFont="1" applyBorder="1"/>
    <xf numFmtId="0" fontId="27" fillId="0" borderId="57" xfId="0" applyFont="1" applyBorder="1" applyAlignment="1">
      <alignment horizontal="right"/>
    </xf>
    <xf numFmtId="38" fontId="27" fillId="0" borderId="21" xfId="1" applyFont="1" applyFill="1" applyBorder="1"/>
    <xf numFmtId="3" fontId="27" fillId="0" borderId="35" xfId="0" applyNumberFormat="1" applyFont="1" applyFill="1" applyBorder="1"/>
    <xf numFmtId="3" fontId="27" fillId="0" borderId="37" xfId="0" applyNumberFormat="1" applyFont="1" applyFill="1" applyBorder="1"/>
    <xf numFmtId="3" fontId="27" fillId="0" borderId="20" xfId="0" applyNumberFormat="1" applyFont="1" applyFill="1" applyBorder="1"/>
    <xf numFmtId="3" fontId="27" fillId="0" borderId="26" xfId="0" applyNumberFormat="1" applyFont="1" applyFill="1" applyBorder="1"/>
    <xf numFmtId="3" fontId="27" fillId="0" borderId="41" xfId="0" applyNumberFormat="1" applyFont="1" applyFill="1" applyBorder="1"/>
    <xf numFmtId="3" fontId="27" fillId="0" borderId="42" xfId="0" applyNumberFormat="1" applyFont="1" applyFill="1" applyBorder="1"/>
    <xf numFmtId="3" fontId="27" fillId="0" borderId="39" xfId="0" applyNumberFormat="1" applyFont="1" applyFill="1" applyBorder="1"/>
    <xf numFmtId="3" fontId="27" fillId="0" borderId="55" xfId="0" applyNumberFormat="1" applyFont="1" applyFill="1" applyBorder="1"/>
    <xf numFmtId="3" fontId="27" fillId="0" borderId="56" xfId="0" applyNumberFormat="1" applyFont="1" applyFill="1" applyBorder="1"/>
    <xf numFmtId="3" fontId="27" fillId="0" borderId="46" xfId="0" applyNumberFormat="1" applyFont="1" applyFill="1" applyBorder="1"/>
    <xf numFmtId="3" fontId="27" fillId="0" borderId="47" xfId="0" applyNumberFormat="1" applyFont="1" applyFill="1" applyBorder="1"/>
    <xf numFmtId="3" fontId="27" fillId="0" borderId="48" xfId="0" applyNumberFormat="1" applyFont="1" applyFill="1" applyBorder="1"/>
    <xf numFmtId="0" fontId="27" fillId="0" borderId="29" xfId="0" quotePrefix="1" applyFont="1" applyFill="1" applyBorder="1" applyAlignment="1">
      <alignment horizontal="center"/>
    </xf>
    <xf numFmtId="0" fontId="27" fillId="0" borderId="10" xfId="0" quotePrefix="1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Continuous"/>
    </xf>
    <xf numFmtId="0" fontId="27" fillId="0" borderId="55" xfId="0" applyFont="1" applyFill="1" applyBorder="1" applyAlignment="1">
      <alignment horizontal="centerContinuous"/>
    </xf>
    <xf numFmtId="3" fontId="13" fillId="0" borderId="53" xfId="0" applyNumberFormat="1" applyFont="1" applyFill="1" applyBorder="1"/>
    <xf numFmtId="3" fontId="13" fillId="0" borderId="21" xfId="0" applyNumberFormat="1" applyFont="1" applyFill="1" applyBorder="1"/>
    <xf numFmtId="3" fontId="13" fillId="0" borderId="22" xfId="0" applyNumberFormat="1" applyFont="1" applyFill="1" applyBorder="1"/>
    <xf numFmtId="3" fontId="13" fillId="0" borderId="20" xfId="0" applyNumberFormat="1" applyFont="1" applyFill="1" applyBorder="1"/>
    <xf numFmtId="0" fontId="13" fillId="0" borderId="42" xfId="0" applyFont="1" applyFill="1" applyBorder="1" applyAlignment="1">
      <alignment horizontal="center"/>
    </xf>
    <xf numFmtId="3" fontId="13" fillId="0" borderId="61" xfId="0" applyNumberFormat="1" applyFont="1" applyFill="1" applyBorder="1"/>
    <xf numFmtId="3" fontId="27" fillId="0" borderId="36" xfId="0" applyNumberFormat="1" applyFont="1" applyFill="1" applyBorder="1"/>
    <xf numFmtId="3" fontId="27" fillId="0" borderId="38" xfId="0" applyNumberFormat="1" applyFont="1" applyFill="1" applyBorder="1"/>
    <xf numFmtId="38" fontId="13" fillId="0" borderId="56" xfId="1" applyFont="1" applyFill="1" applyBorder="1"/>
    <xf numFmtId="38" fontId="13" fillId="0" borderId="63" xfId="1" applyFont="1" applyFill="1" applyBorder="1"/>
    <xf numFmtId="38" fontId="13" fillId="0" borderId="64" xfId="1" applyFont="1" applyFill="1" applyBorder="1"/>
    <xf numFmtId="38" fontId="13" fillId="0" borderId="30" xfId="1" applyFont="1" applyFill="1" applyBorder="1"/>
    <xf numFmtId="38" fontId="13" fillId="0" borderId="12" xfId="1" applyFont="1" applyFill="1" applyBorder="1"/>
    <xf numFmtId="38" fontId="13" fillId="0" borderId="37" xfId="1" applyFont="1" applyFill="1" applyBorder="1"/>
    <xf numFmtId="38" fontId="13" fillId="0" borderId="38" xfId="1" applyFont="1" applyFill="1" applyBorder="1"/>
    <xf numFmtId="38" fontId="13" fillId="0" borderId="20" xfId="1" applyFont="1" applyFill="1" applyBorder="1"/>
    <xf numFmtId="38" fontId="13" fillId="0" borderId="36" xfId="1" applyFont="1" applyFill="1" applyBorder="1"/>
    <xf numFmtId="38" fontId="13" fillId="0" borderId="19" xfId="1" applyFont="1" applyFill="1" applyBorder="1"/>
    <xf numFmtId="38" fontId="26" fillId="0" borderId="52" xfId="1" applyFont="1" applyFill="1" applyBorder="1" applyAlignment="1">
      <alignment horizontal="distributed"/>
    </xf>
    <xf numFmtId="188" fontId="13" fillId="0" borderId="52" xfId="1" applyNumberFormat="1" applyFont="1" applyFill="1" applyBorder="1"/>
    <xf numFmtId="38" fontId="13" fillId="0" borderId="54" xfId="1" applyFont="1" applyFill="1" applyBorder="1"/>
    <xf numFmtId="38" fontId="13" fillId="0" borderId="51" xfId="1" applyFont="1" applyFill="1" applyBorder="1"/>
    <xf numFmtId="0" fontId="4" fillId="0" borderId="0" xfId="0" applyFont="1" applyAlignment="1">
      <alignment horizontal="distributed" vertical="center"/>
    </xf>
    <xf numFmtId="0" fontId="5" fillId="0" borderId="0" xfId="0" applyFont="1" applyAlignment="1"/>
    <xf numFmtId="0" fontId="27" fillId="0" borderId="58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0" fontId="27" fillId="0" borderId="2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65" xfId="0" applyFont="1" applyFill="1" applyBorder="1" applyAlignment="1">
      <alignment horizontal="center" vertical="center"/>
    </xf>
    <xf numFmtId="0" fontId="27" fillId="0" borderId="59" xfId="0" applyFont="1" applyFill="1" applyBorder="1" applyAlignment="1">
      <alignment horizontal="center" vertical="center"/>
    </xf>
    <xf numFmtId="0" fontId="27" fillId="0" borderId="4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5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27" fillId="0" borderId="62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39" xfId="0" applyFont="1" applyBorder="1" applyAlignment="1">
      <alignment horizontal="distributed" justifyLastLine="1"/>
    </xf>
    <xf numFmtId="0" fontId="13" fillId="0" borderId="40" xfId="0" applyFont="1" applyBorder="1" applyAlignment="1">
      <alignment horizontal="distributed" justifyLastLine="1"/>
    </xf>
    <xf numFmtId="49" fontId="13" fillId="0" borderId="0" xfId="0" applyNumberFormat="1" applyFont="1" applyFill="1" applyBorder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13" fillId="0" borderId="0" xfId="1" applyNumberFormat="1" applyFont="1" applyFill="1" applyAlignment="1">
      <alignment horizontal="center"/>
    </xf>
    <xf numFmtId="0" fontId="0" fillId="0" borderId="7" xfId="0" applyFont="1" applyFill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69315" name="Line 2"/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69316" name="Line 3"/>
        <xdr:cNvSpPr>
          <a:spLocks noChangeShapeType="1"/>
        </xdr:cNvSpPr>
      </xdr:nvSpPr>
      <xdr:spPr bwMode="auto">
        <a:xfrm flipH="1" flipV="1">
          <a:off x="9525" y="390525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69317" name="Line 4"/>
        <xdr:cNvSpPr>
          <a:spLocks noChangeShapeType="1"/>
        </xdr:cNvSpPr>
      </xdr:nvSpPr>
      <xdr:spPr bwMode="auto">
        <a:xfrm flipH="1" flipV="1">
          <a:off x="0" y="390525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2</xdr:col>
      <xdr:colOff>0</xdr:colOff>
      <xdr:row>3</xdr:row>
      <xdr:rowOff>9525</xdr:rowOff>
    </xdr:to>
    <xdr:sp macro="" textlink="">
      <xdr:nvSpPr>
        <xdr:cNvPr id="69318" name="Line 9"/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69319" name="Line 10"/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69320" name="Line 11"/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69321" name="Line 12"/>
        <xdr:cNvSpPr>
          <a:spLocks noChangeShapeType="1"/>
        </xdr:cNvSpPr>
      </xdr:nvSpPr>
      <xdr:spPr bwMode="auto">
        <a:xfrm>
          <a:off x="9525" y="39052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0</xdr:colOff>
      <xdr:row>3</xdr:row>
      <xdr:rowOff>9525</xdr:rowOff>
    </xdr:to>
    <xdr:sp macro="" textlink="">
      <xdr:nvSpPr>
        <xdr:cNvPr id="68309" name="Line 2"/>
        <xdr:cNvSpPr>
          <a:spLocks noChangeShapeType="1"/>
        </xdr:cNvSpPr>
      </xdr:nvSpPr>
      <xdr:spPr bwMode="auto">
        <a:xfrm>
          <a:off x="9525" y="371475"/>
          <a:ext cx="1447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68310" name="Line 3"/>
        <xdr:cNvSpPr>
          <a:spLocks noChangeShapeType="1"/>
        </xdr:cNvSpPr>
      </xdr:nvSpPr>
      <xdr:spPr bwMode="auto">
        <a:xfrm flipH="1" flipV="1">
          <a:off x="9525" y="371475"/>
          <a:ext cx="1447800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1</xdr:col>
      <xdr:colOff>0</xdr:colOff>
      <xdr:row>6</xdr:row>
      <xdr:rowOff>19050</xdr:rowOff>
    </xdr:to>
    <xdr:sp macro="" textlink="">
      <xdr:nvSpPr>
        <xdr:cNvPr id="68311" name="Line 4"/>
        <xdr:cNvSpPr>
          <a:spLocks noChangeShapeType="1"/>
        </xdr:cNvSpPr>
      </xdr:nvSpPr>
      <xdr:spPr bwMode="auto">
        <a:xfrm flipH="1" flipV="1">
          <a:off x="0" y="390525"/>
          <a:ext cx="8001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68312" name="Line 11"/>
        <xdr:cNvSpPr>
          <a:spLocks noChangeShapeType="1"/>
        </xdr:cNvSpPr>
      </xdr:nvSpPr>
      <xdr:spPr bwMode="auto">
        <a:xfrm>
          <a:off x="9525" y="371475"/>
          <a:ext cx="1447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68313" name="Line 12"/>
        <xdr:cNvSpPr>
          <a:spLocks noChangeShapeType="1"/>
        </xdr:cNvSpPr>
      </xdr:nvSpPr>
      <xdr:spPr bwMode="auto">
        <a:xfrm flipH="1" flipV="1">
          <a:off x="9525" y="371475"/>
          <a:ext cx="1447800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68314" name="Line 13"/>
        <xdr:cNvSpPr>
          <a:spLocks noChangeShapeType="1"/>
        </xdr:cNvSpPr>
      </xdr:nvSpPr>
      <xdr:spPr bwMode="auto">
        <a:xfrm>
          <a:off x="9525" y="371475"/>
          <a:ext cx="1447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68315" name="Line 14"/>
        <xdr:cNvSpPr>
          <a:spLocks noChangeShapeType="1"/>
        </xdr:cNvSpPr>
      </xdr:nvSpPr>
      <xdr:spPr bwMode="auto">
        <a:xfrm>
          <a:off x="9525" y="371475"/>
          <a:ext cx="1447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65099" name="Line 2"/>
        <xdr:cNvSpPr>
          <a:spLocks noChangeShapeType="1"/>
        </xdr:cNvSpPr>
      </xdr:nvSpPr>
      <xdr:spPr bwMode="auto">
        <a:xfrm>
          <a:off x="9525" y="37147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65100" name="Line 3"/>
        <xdr:cNvSpPr>
          <a:spLocks noChangeShapeType="1"/>
        </xdr:cNvSpPr>
      </xdr:nvSpPr>
      <xdr:spPr bwMode="auto">
        <a:xfrm flipH="1" flipV="1">
          <a:off x="9525" y="371475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65101" name="Line 4"/>
        <xdr:cNvSpPr>
          <a:spLocks noChangeShapeType="1"/>
        </xdr:cNvSpPr>
      </xdr:nvSpPr>
      <xdr:spPr bwMode="auto">
        <a:xfrm flipH="1" flipV="1">
          <a:off x="0" y="371475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65102" name="Line 7"/>
        <xdr:cNvSpPr>
          <a:spLocks noChangeShapeType="1"/>
        </xdr:cNvSpPr>
      </xdr:nvSpPr>
      <xdr:spPr bwMode="auto">
        <a:xfrm>
          <a:off x="9525" y="37147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66113" name="Line 1"/>
        <xdr:cNvSpPr>
          <a:spLocks noChangeShapeType="1"/>
        </xdr:cNvSpPr>
      </xdr:nvSpPr>
      <xdr:spPr bwMode="auto">
        <a:xfrm>
          <a:off x="9525" y="37147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66114" name="Line 2"/>
        <xdr:cNvSpPr>
          <a:spLocks noChangeShapeType="1"/>
        </xdr:cNvSpPr>
      </xdr:nvSpPr>
      <xdr:spPr bwMode="auto">
        <a:xfrm flipH="1" flipV="1">
          <a:off x="9525" y="371475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66115" name="Line 3"/>
        <xdr:cNvSpPr>
          <a:spLocks noChangeShapeType="1"/>
        </xdr:cNvSpPr>
      </xdr:nvSpPr>
      <xdr:spPr bwMode="auto">
        <a:xfrm flipH="1" flipV="1">
          <a:off x="0" y="371475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66116" name="Line 4"/>
        <xdr:cNvSpPr>
          <a:spLocks noChangeShapeType="1"/>
        </xdr:cNvSpPr>
      </xdr:nvSpPr>
      <xdr:spPr bwMode="auto">
        <a:xfrm>
          <a:off x="9525" y="37147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64085" name="Line 1"/>
        <xdr:cNvSpPr>
          <a:spLocks noChangeShapeType="1"/>
        </xdr:cNvSpPr>
      </xdr:nvSpPr>
      <xdr:spPr bwMode="auto">
        <a:xfrm>
          <a:off x="9525" y="37147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64086" name="Line 2"/>
        <xdr:cNvSpPr>
          <a:spLocks noChangeShapeType="1"/>
        </xdr:cNvSpPr>
      </xdr:nvSpPr>
      <xdr:spPr bwMode="auto">
        <a:xfrm flipH="1" flipV="1">
          <a:off x="9525" y="371475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64087" name="Line 3"/>
        <xdr:cNvSpPr>
          <a:spLocks noChangeShapeType="1"/>
        </xdr:cNvSpPr>
      </xdr:nvSpPr>
      <xdr:spPr bwMode="auto">
        <a:xfrm flipH="1" flipV="1">
          <a:off x="0" y="371475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64088" name="Line 4"/>
        <xdr:cNvSpPr>
          <a:spLocks noChangeShapeType="1"/>
        </xdr:cNvSpPr>
      </xdr:nvSpPr>
      <xdr:spPr bwMode="auto">
        <a:xfrm>
          <a:off x="9525" y="371475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2060" name="Line 2"/>
        <xdr:cNvSpPr>
          <a:spLocks noChangeShapeType="1"/>
        </xdr:cNvSpPr>
      </xdr:nvSpPr>
      <xdr:spPr bwMode="auto">
        <a:xfrm>
          <a:off x="9525" y="381000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2061" name="Line 3"/>
        <xdr:cNvSpPr>
          <a:spLocks noChangeShapeType="1"/>
        </xdr:cNvSpPr>
      </xdr:nvSpPr>
      <xdr:spPr bwMode="auto">
        <a:xfrm flipH="1" flipV="1">
          <a:off x="9525" y="381000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72062" name="Line 4"/>
        <xdr:cNvSpPr>
          <a:spLocks noChangeShapeType="1"/>
        </xdr:cNvSpPr>
      </xdr:nvSpPr>
      <xdr:spPr bwMode="auto">
        <a:xfrm flipH="1" flipV="1">
          <a:off x="0" y="381000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72063" name="Line 5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72064" name="Line 6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72065" name="Line 7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72066" name="Line 8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72067" name="Line 9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72068" name="Line 10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72069" name="Line 11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72070" name="Line 12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72071" name="Line 13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72072" name="Line 22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72073" name="Line 23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72074" name="Line 24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72075" name="Line 26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72076" name="Line 27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72077" name="Line 28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72078" name="Line 29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72079" name="Line 30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72080" name="Line 31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685800</xdr:colOff>
      <xdr:row>45</xdr:row>
      <xdr:rowOff>0</xdr:rowOff>
    </xdr:to>
    <xdr:sp macro="" textlink="">
      <xdr:nvSpPr>
        <xdr:cNvPr id="72081" name="Line 47"/>
        <xdr:cNvSpPr>
          <a:spLocks noChangeShapeType="1"/>
        </xdr:cNvSpPr>
      </xdr:nvSpPr>
      <xdr:spPr bwMode="auto">
        <a:xfrm>
          <a:off x="9525" y="923925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</xdr:col>
      <xdr:colOff>676275</xdr:colOff>
      <xdr:row>45</xdr:row>
      <xdr:rowOff>0</xdr:rowOff>
    </xdr:to>
    <xdr:sp macro="" textlink="">
      <xdr:nvSpPr>
        <xdr:cNvPr id="72082" name="Line 48"/>
        <xdr:cNvSpPr>
          <a:spLocks noChangeShapeType="1"/>
        </xdr:cNvSpPr>
      </xdr:nvSpPr>
      <xdr:spPr bwMode="auto">
        <a:xfrm flipH="1" flipV="1">
          <a:off x="9525" y="923925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sp macro="" textlink="">
      <xdr:nvSpPr>
        <xdr:cNvPr id="72083" name="Line 49"/>
        <xdr:cNvSpPr>
          <a:spLocks noChangeShapeType="1"/>
        </xdr:cNvSpPr>
      </xdr:nvSpPr>
      <xdr:spPr bwMode="auto">
        <a:xfrm flipH="1" flipV="1">
          <a:off x="0" y="92392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685800</xdr:colOff>
      <xdr:row>3</xdr:row>
      <xdr:rowOff>9525</xdr:rowOff>
    </xdr:to>
    <xdr:sp macro="" textlink="">
      <xdr:nvSpPr>
        <xdr:cNvPr id="72084" name="Line 62"/>
        <xdr:cNvSpPr>
          <a:spLocks noChangeShapeType="1"/>
        </xdr:cNvSpPr>
      </xdr:nvSpPr>
      <xdr:spPr bwMode="auto">
        <a:xfrm>
          <a:off x="9525" y="381000"/>
          <a:ext cx="15049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676275</xdr:colOff>
      <xdr:row>5</xdr:row>
      <xdr:rowOff>171450</xdr:rowOff>
    </xdr:to>
    <xdr:sp macro="" textlink="">
      <xdr:nvSpPr>
        <xdr:cNvPr id="72085" name="Line 63"/>
        <xdr:cNvSpPr>
          <a:spLocks noChangeShapeType="1"/>
        </xdr:cNvSpPr>
      </xdr:nvSpPr>
      <xdr:spPr bwMode="auto">
        <a:xfrm flipH="1" flipV="1">
          <a:off x="9525" y="381000"/>
          <a:ext cx="1495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72086" name="Line 64"/>
        <xdr:cNvSpPr>
          <a:spLocks noChangeShapeType="1"/>
        </xdr:cNvSpPr>
      </xdr:nvSpPr>
      <xdr:spPr bwMode="auto">
        <a:xfrm flipH="1" flipV="1">
          <a:off x="0" y="381000"/>
          <a:ext cx="8286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2:K25"/>
  <sheetViews>
    <sheetView view="pageBreakPreview" zoomScale="60" zoomScaleNormal="100" workbookViewId="0"/>
  </sheetViews>
  <sheetFormatPr defaultRowHeight="13.5"/>
  <cols>
    <col min="1" max="6" width="9.375" customWidth="1"/>
  </cols>
  <sheetData>
    <row r="22" spans="2:11">
      <c r="B22" s="346" t="s">
        <v>0</v>
      </c>
      <c r="C22" s="346"/>
      <c r="D22" s="346"/>
      <c r="E22" s="346"/>
      <c r="F22" s="346"/>
      <c r="G22" s="346"/>
      <c r="H22" s="347"/>
      <c r="I22" s="347"/>
      <c r="J22" s="347"/>
      <c r="K22" s="347"/>
    </row>
    <row r="23" spans="2:11">
      <c r="B23" s="346"/>
      <c r="C23" s="346"/>
      <c r="D23" s="346"/>
      <c r="E23" s="346"/>
      <c r="F23" s="346"/>
      <c r="G23" s="346"/>
      <c r="H23" s="347"/>
      <c r="I23" s="347"/>
      <c r="J23" s="347"/>
      <c r="K23" s="347"/>
    </row>
    <row r="24" spans="2:11">
      <c r="B24" s="346"/>
      <c r="C24" s="346"/>
      <c r="D24" s="346"/>
      <c r="E24" s="346"/>
      <c r="F24" s="346"/>
      <c r="G24" s="346"/>
      <c r="H24" s="347"/>
      <c r="I24" s="347"/>
      <c r="J24" s="347"/>
      <c r="K24" s="347"/>
    </row>
    <row r="25" spans="2:11">
      <c r="B25" s="346"/>
      <c r="C25" s="346"/>
      <c r="D25" s="346"/>
      <c r="E25" s="346"/>
      <c r="F25" s="346"/>
      <c r="G25" s="346"/>
      <c r="H25" s="347"/>
      <c r="I25" s="347"/>
      <c r="J25" s="347"/>
      <c r="K25" s="347"/>
    </row>
  </sheetData>
  <sheetProtection sheet="1" objects="1" scenarios="1"/>
  <mergeCells count="1">
    <mergeCell ref="B22:K25"/>
  </mergeCells>
  <phoneticPr fontId="3"/>
  <printOptions horizontalCentered="1" verticalCentered="1"/>
  <pageMargins left="0" right="0" top="0" bottom="0" header="0" footer="0"/>
  <pageSetup paperSize="9" scale="9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109"/>
  <sheetViews>
    <sheetView view="pageBreakPreview" zoomScale="70" zoomScaleNormal="100" zoomScaleSheetLayoutView="70" workbookViewId="0">
      <pane xSplit="2" ySplit="5" topLeftCell="C6" activePane="bottomRight" state="frozen"/>
      <selection activeCell="J54" sqref="J54:Q54"/>
      <selection pane="topRight" activeCell="J54" sqref="J54:Q54"/>
      <selection pane="bottomLeft" activeCell="J54" sqref="J54:Q54"/>
      <selection pane="bottomRight" activeCell="M6" sqref="M6"/>
    </sheetView>
  </sheetViews>
  <sheetFormatPr defaultRowHeight="13.5"/>
  <cols>
    <col min="1" max="1" width="10.875" style="131" customWidth="1"/>
    <col min="2" max="2" width="9" style="131"/>
    <col min="3" max="3" width="8.625" style="131" customWidth="1"/>
    <col min="4" max="5" width="11.625" style="131" customWidth="1"/>
    <col min="6" max="6" width="13.625" style="131" customWidth="1"/>
    <col min="7" max="7" width="12.625" style="131" customWidth="1"/>
    <col min="8" max="8" width="8.625" style="131" customWidth="1"/>
    <col min="9" max="10" width="11.625" style="131" customWidth="1"/>
    <col min="11" max="11" width="13.625" style="131" customWidth="1"/>
    <col min="12" max="12" width="12.625" style="131" customWidth="1"/>
    <col min="13" max="13" width="8.625" style="131" customWidth="1"/>
    <col min="14" max="15" width="11.625" style="131" customWidth="1"/>
    <col min="16" max="16" width="13.625" style="131" customWidth="1"/>
    <col min="17" max="17" width="12.625" style="131" customWidth="1"/>
    <col min="18" max="18" width="5.125" style="131" customWidth="1"/>
    <col min="19" max="16384" width="9" style="131"/>
  </cols>
  <sheetData>
    <row r="1" spans="1:18" s="52" customFormat="1"/>
    <row r="2" spans="1:18" s="52" customFormat="1" ht="15" customHeight="1" thickBot="1">
      <c r="A2" s="183" t="s">
        <v>165</v>
      </c>
      <c r="F2" s="258"/>
    </row>
    <row r="3" spans="1:18" ht="13.5" customHeight="1">
      <c r="A3" s="111"/>
      <c r="B3" s="171" t="s">
        <v>108</v>
      </c>
      <c r="C3" s="82"/>
      <c r="D3" s="83"/>
      <c r="E3" s="142" t="s">
        <v>109</v>
      </c>
      <c r="F3" s="83"/>
      <c r="G3" s="85"/>
      <c r="H3" s="82"/>
      <c r="I3" s="83"/>
      <c r="J3" s="142" t="s">
        <v>110</v>
      </c>
      <c r="K3" s="83"/>
      <c r="L3" s="143"/>
      <c r="M3" s="82"/>
      <c r="N3" s="83"/>
      <c r="O3" s="142" t="s">
        <v>111</v>
      </c>
      <c r="P3" s="83"/>
      <c r="Q3" s="85"/>
    </row>
    <row r="4" spans="1:18">
      <c r="A4" s="86"/>
      <c r="B4" s="144" t="s">
        <v>112</v>
      </c>
      <c r="C4" s="145" t="s">
        <v>113</v>
      </c>
      <c r="D4" s="146" t="s">
        <v>114</v>
      </c>
      <c r="E4" s="146" t="s">
        <v>115</v>
      </c>
      <c r="F4" s="146" t="s">
        <v>116</v>
      </c>
      <c r="G4" s="147" t="s">
        <v>6</v>
      </c>
      <c r="H4" s="145" t="s">
        <v>113</v>
      </c>
      <c r="I4" s="184" t="s">
        <v>114</v>
      </c>
      <c r="J4" s="146" t="s">
        <v>115</v>
      </c>
      <c r="K4" s="146" t="s">
        <v>116</v>
      </c>
      <c r="L4" s="147" t="s">
        <v>6</v>
      </c>
      <c r="M4" s="145" t="s">
        <v>113</v>
      </c>
      <c r="N4" s="146" t="s">
        <v>114</v>
      </c>
      <c r="O4" s="146" t="s">
        <v>115</v>
      </c>
      <c r="P4" s="146" t="s">
        <v>116</v>
      </c>
      <c r="Q4" s="147" t="s">
        <v>6</v>
      </c>
      <c r="R4" s="86"/>
    </row>
    <row r="5" spans="1:18">
      <c r="A5" s="86"/>
      <c r="B5" s="87"/>
      <c r="C5" s="145" t="s">
        <v>117</v>
      </c>
      <c r="D5" s="247"/>
      <c r="E5" s="247"/>
      <c r="F5" s="247"/>
      <c r="G5" s="248"/>
      <c r="H5" s="145" t="s">
        <v>117</v>
      </c>
      <c r="I5" s="342"/>
      <c r="J5" s="247"/>
      <c r="K5" s="247"/>
      <c r="L5" s="248"/>
      <c r="M5" s="145" t="s">
        <v>117</v>
      </c>
      <c r="N5" s="148"/>
      <c r="O5" s="148"/>
      <c r="P5" s="148"/>
      <c r="Q5" s="149"/>
    </row>
    <row r="6" spans="1:18" ht="14.25" thickBot="1">
      <c r="A6" s="191" t="s">
        <v>118</v>
      </c>
      <c r="B6" s="240" t="s">
        <v>119</v>
      </c>
      <c r="C6" s="150"/>
      <c r="D6" s="151" t="s">
        <v>120</v>
      </c>
      <c r="E6" s="151" t="s">
        <v>120</v>
      </c>
      <c r="F6" s="151" t="s">
        <v>15</v>
      </c>
      <c r="G6" s="152" t="s">
        <v>15</v>
      </c>
      <c r="H6" s="150"/>
      <c r="I6" s="186" t="s">
        <v>120</v>
      </c>
      <c r="J6" s="186" t="s">
        <v>120</v>
      </c>
      <c r="K6" s="151" t="s">
        <v>15</v>
      </c>
      <c r="L6" s="152" t="s">
        <v>15</v>
      </c>
      <c r="M6" s="150"/>
      <c r="N6" s="151" t="s">
        <v>120</v>
      </c>
      <c r="O6" s="151" t="s">
        <v>120</v>
      </c>
      <c r="P6" s="151" t="s">
        <v>15</v>
      </c>
      <c r="Q6" s="152" t="s">
        <v>15</v>
      </c>
    </row>
    <row r="7" spans="1:18" ht="16.7" customHeight="1">
      <c r="A7" s="81"/>
      <c r="B7" s="238" t="s">
        <v>178</v>
      </c>
      <c r="C7" s="172">
        <v>1223</v>
      </c>
      <c r="D7" s="154">
        <v>117816</v>
      </c>
      <c r="E7" s="154">
        <v>115420</v>
      </c>
      <c r="F7" s="154">
        <v>9228888</v>
      </c>
      <c r="G7" s="154">
        <v>4704385</v>
      </c>
      <c r="H7" s="153">
        <v>6738</v>
      </c>
      <c r="I7" s="154">
        <v>184102</v>
      </c>
      <c r="J7" s="154">
        <v>165673</v>
      </c>
      <c r="K7" s="154">
        <v>18346399</v>
      </c>
      <c r="L7" s="154">
        <v>10116701</v>
      </c>
      <c r="M7" s="153">
        <f>C7+H7</f>
        <v>7961</v>
      </c>
      <c r="N7" s="154">
        <f>D7+I7</f>
        <v>301918</v>
      </c>
      <c r="O7" s="154">
        <f>E7+J7</f>
        <v>281093</v>
      </c>
      <c r="P7" s="154">
        <f>F7+K7</f>
        <v>27575287</v>
      </c>
      <c r="Q7" s="155">
        <f>G7+L7</f>
        <v>14821086</v>
      </c>
    </row>
    <row r="8" spans="1:18" ht="16.7" customHeight="1" thickBot="1">
      <c r="A8" s="156" t="s">
        <v>121</v>
      </c>
      <c r="B8" s="239" t="s">
        <v>181</v>
      </c>
      <c r="C8" s="332">
        <v>384</v>
      </c>
      <c r="D8" s="158">
        <v>35318</v>
      </c>
      <c r="E8" s="158">
        <v>34295</v>
      </c>
      <c r="F8" s="158">
        <v>2970134</v>
      </c>
      <c r="G8" s="158">
        <v>1528642</v>
      </c>
      <c r="H8" s="157">
        <v>618</v>
      </c>
      <c r="I8" s="158">
        <v>25020</v>
      </c>
      <c r="J8" s="158">
        <v>22200</v>
      </c>
      <c r="K8" s="158">
        <v>2649211</v>
      </c>
      <c r="L8" s="158">
        <v>1492203</v>
      </c>
      <c r="M8" s="157">
        <f t="shared" ref="M8:M45" si="0">C8+H8</f>
        <v>1002</v>
      </c>
      <c r="N8" s="158">
        <f t="shared" ref="N8:N45" si="1">D8+I8</f>
        <v>60338</v>
      </c>
      <c r="O8" s="158">
        <f t="shared" ref="O8:O45" si="2">E8+J8</f>
        <v>56495</v>
      </c>
      <c r="P8" s="158">
        <f t="shared" ref="P8:P45" si="3">F8+K8</f>
        <v>5619345</v>
      </c>
      <c r="Q8" s="159">
        <f t="shared" ref="Q8:Q45" si="4">G8+L8</f>
        <v>3020845</v>
      </c>
    </row>
    <row r="9" spans="1:18" ht="16.7" customHeight="1">
      <c r="A9" s="160"/>
      <c r="B9" s="238" t="s">
        <v>178</v>
      </c>
      <c r="C9" s="172">
        <v>789</v>
      </c>
      <c r="D9" s="154">
        <v>76697</v>
      </c>
      <c r="E9" s="154">
        <v>74991</v>
      </c>
      <c r="F9" s="154">
        <v>6108426</v>
      </c>
      <c r="G9" s="154">
        <v>3124934</v>
      </c>
      <c r="H9" s="153">
        <v>8757</v>
      </c>
      <c r="I9" s="154">
        <v>186286</v>
      </c>
      <c r="J9" s="154">
        <v>166268</v>
      </c>
      <c r="K9" s="154">
        <v>20951241</v>
      </c>
      <c r="L9" s="154">
        <v>11589160</v>
      </c>
      <c r="M9" s="153">
        <f t="shared" si="0"/>
        <v>9546</v>
      </c>
      <c r="N9" s="154">
        <f t="shared" si="1"/>
        <v>262983</v>
      </c>
      <c r="O9" s="154">
        <f t="shared" si="2"/>
        <v>241259</v>
      </c>
      <c r="P9" s="154">
        <f t="shared" si="3"/>
        <v>27059667</v>
      </c>
      <c r="Q9" s="155">
        <f t="shared" si="4"/>
        <v>14714094</v>
      </c>
    </row>
    <row r="10" spans="1:18" ht="16.7" customHeight="1" thickBot="1">
      <c r="A10" s="156" t="s">
        <v>85</v>
      </c>
      <c r="B10" s="239" t="s">
        <v>181</v>
      </c>
      <c r="C10" s="332">
        <v>215</v>
      </c>
      <c r="D10" s="158">
        <v>19477</v>
      </c>
      <c r="E10" s="158">
        <v>19318</v>
      </c>
      <c r="F10" s="158">
        <v>1648655</v>
      </c>
      <c r="G10" s="158">
        <v>830838</v>
      </c>
      <c r="H10" s="157">
        <v>1485</v>
      </c>
      <c r="I10" s="158">
        <v>40063</v>
      </c>
      <c r="J10" s="158">
        <v>35688</v>
      </c>
      <c r="K10" s="158">
        <v>4994651</v>
      </c>
      <c r="L10" s="158">
        <v>2746709</v>
      </c>
      <c r="M10" s="157">
        <f t="shared" si="0"/>
        <v>1700</v>
      </c>
      <c r="N10" s="158">
        <f t="shared" si="1"/>
        <v>59540</v>
      </c>
      <c r="O10" s="158">
        <f t="shared" si="2"/>
        <v>55006</v>
      </c>
      <c r="P10" s="158">
        <f t="shared" si="3"/>
        <v>6643306</v>
      </c>
      <c r="Q10" s="159">
        <f t="shared" si="4"/>
        <v>3577547</v>
      </c>
    </row>
    <row r="11" spans="1:18" ht="16.7" customHeight="1">
      <c r="A11" s="161"/>
      <c r="B11" s="238" t="s">
        <v>178</v>
      </c>
      <c r="C11" s="172">
        <v>321</v>
      </c>
      <c r="D11" s="154">
        <v>31625</v>
      </c>
      <c r="E11" s="154">
        <v>30612</v>
      </c>
      <c r="F11" s="154">
        <v>2478798</v>
      </c>
      <c r="G11" s="154">
        <v>1279946</v>
      </c>
      <c r="H11" s="153">
        <v>5807</v>
      </c>
      <c r="I11" s="154">
        <v>182534</v>
      </c>
      <c r="J11" s="154">
        <v>165507</v>
      </c>
      <c r="K11" s="154">
        <v>22112043</v>
      </c>
      <c r="L11" s="154">
        <v>12060286</v>
      </c>
      <c r="M11" s="153">
        <f t="shared" si="0"/>
        <v>6128</v>
      </c>
      <c r="N11" s="154">
        <f t="shared" si="1"/>
        <v>214159</v>
      </c>
      <c r="O11" s="154">
        <f t="shared" si="2"/>
        <v>196119</v>
      </c>
      <c r="P11" s="154">
        <f t="shared" si="3"/>
        <v>24590841</v>
      </c>
      <c r="Q11" s="155">
        <f t="shared" si="4"/>
        <v>13340232</v>
      </c>
    </row>
    <row r="12" spans="1:18" ht="16.7" customHeight="1" thickBot="1">
      <c r="A12" s="156" t="s">
        <v>122</v>
      </c>
      <c r="B12" s="239" t="s">
        <v>181</v>
      </c>
      <c r="C12" s="332">
        <v>95</v>
      </c>
      <c r="D12" s="158">
        <v>8590</v>
      </c>
      <c r="E12" s="158">
        <v>8463</v>
      </c>
      <c r="F12" s="158">
        <v>718846</v>
      </c>
      <c r="G12" s="158">
        <v>364558</v>
      </c>
      <c r="H12" s="157">
        <v>1659</v>
      </c>
      <c r="I12" s="158">
        <v>35184</v>
      </c>
      <c r="J12" s="158">
        <v>33007</v>
      </c>
      <c r="K12" s="158">
        <v>3763419</v>
      </c>
      <c r="L12" s="158">
        <v>1991800</v>
      </c>
      <c r="M12" s="157">
        <f t="shared" si="0"/>
        <v>1754</v>
      </c>
      <c r="N12" s="158">
        <f t="shared" si="1"/>
        <v>43774</v>
      </c>
      <c r="O12" s="158">
        <f t="shared" si="2"/>
        <v>41470</v>
      </c>
      <c r="P12" s="158">
        <f t="shared" si="3"/>
        <v>4482265</v>
      </c>
      <c r="Q12" s="159">
        <f t="shared" si="4"/>
        <v>2356358</v>
      </c>
    </row>
    <row r="13" spans="1:18" ht="16.7" customHeight="1">
      <c r="A13" s="161"/>
      <c r="B13" s="238" t="s">
        <v>178</v>
      </c>
      <c r="C13" s="172">
        <v>274</v>
      </c>
      <c r="D13" s="154">
        <v>28512</v>
      </c>
      <c r="E13" s="154">
        <v>26851</v>
      </c>
      <c r="F13" s="154">
        <v>2210115</v>
      </c>
      <c r="G13" s="154">
        <v>1165980</v>
      </c>
      <c r="H13" s="153">
        <v>4183</v>
      </c>
      <c r="I13" s="154">
        <v>134995</v>
      </c>
      <c r="J13" s="154">
        <v>114544</v>
      </c>
      <c r="K13" s="154">
        <v>15916095</v>
      </c>
      <c r="L13" s="154">
        <v>9211554</v>
      </c>
      <c r="M13" s="153">
        <f t="shared" si="0"/>
        <v>4457</v>
      </c>
      <c r="N13" s="154">
        <f t="shared" si="1"/>
        <v>163507</v>
      </c>
      <c r="O13" s="154">
        <f t="shared" si="2"/>
        <v>141395</v>
      </c>
      <c r="P13" s="154">
        <f t="shared" si="3"/>
        <v>18126210</v>
      </c>
      <c r="Q13" s="155">
        <f t="shared" si="4"/>
        <v>10377534</v>
      </c>
    </row>
    <row r="14" spans="1:18" ht="16.7" customHeight="1" thickBot="1">
      <c r="A14" s="156" t="s">
        <v>123</v>
      </c>
      <c r="B14" s="239" t="s">
        <v>181</v>
      </c>
      <c r="C14" s="332">
        <v>97</v>
      </c>
      <c r="D14" s="158">
        <v>9841</v>
      </c>
      <c r="E14" s="158">
        <v>9415</v>
      </c>
      <c r="F14" s="158">
        <v>822730</v>
      </c>
      <c r="G14" s="158">
        <v>430009</v>
      </c>
      <c r="H14" s="157">
        <v>1146</v>
      </c>
      <c r="I14" s="158">
        <v>24477</v>
      </c>
      <c r="J14" s="158">
        <v>21281</v>
      </c>
      <c r="K14" s="158">
        <v>3099009</v>
      </c>
      <c r="L14" s="158">
        <v>1785402</v>
      </c>
      <c r="M14" s="157">
        <f t="shared" si="0"/>
        <v>1243</v>
      </c>
      <c r="N14" s="158">
        <f t="shared" si="1"/>
        <v>34318</v>
      </c>
      <c r="O14" s="158">
        <f t="shared" si="2"/>
        <v>30696</v>
      </c>
      <c r="P14" s="158">
        <f t="shared" si="3"/>
        <v>3921739</v>
      </c>
      <c r="Q14" s="159">
        <f t="shared" si="4"/>
        <v>2215411</v>
      </c>
    </row>
    <row r="15" spans="1:18" ht="16.7" customHeight="1">
      <c r="A15" s="161"/>
      <c r="B15" s="238" t="s">
        <v>178</v>
      </c>
      <c r="C15" s="172">
        <v>653</v>
      </c>
      <c r="D15" s="154">
        <v>62135</v>
      </c>
      <c r="E15" s="154">
        <v>60588</v>
      </c>
      <c r="F15" s="154">
        <v>4988091</v>
      </c>
      <c r="G15" s="154">
        <v>2558342</v>
      </c>
      <c r="H15" s="153">
        <v>1650</v>
      </c>
      <c r="I15" s="154">
        <v>69690</v>
      </c>
      <c r="J15" s="154">
        <v>60473</v>
      </c>
      <c r="K15" s="154">
        <v>7675149</v>
      </c>
      <c r="L15" s="154">
        <v>4345676</v>
      </c>
      <c r="M15" s="153">
        <f t="shared" si="0"/>
        <v>2303</v>
      </c>
      <c r="N15" s="154">
        <f t="shared" si="1"/>
        <v>131825</v>
      </c>
      <c r="O15" s="154">
        <f t="shared" si="2"/>
        <v>121061</v>
      </c>
      <c r="P15" s="154">
        <f t="shared" si="3"/>
        <v>12663240</v>
      </c>
      <c r="Q15" s="155">
        <f t="shared" si="4"/>
        <v>6904018</v>
      </c>
    </row>
    <row r="16" spans="1:18" ht="16.7" customHeight="1" thickBot="1">
      <c r="A16" s="156" t="s">
        <v>124</v>
      </c>
      <c r="B16" s="239" t="s">
        <v>181</v>
      </c>
      <c r="C16" s="332">
        <v>187</v>
      </c>
      <c r="D16" s="158">
        <v>17223</v>
      </c>
      <c r="E16" s="158">
        <v>16872</v>
      </c>
      <c r="F16" s="158">
        <v>1447383</v>
      </c>
      <c r="G16" s="158">
        <v>736851</v>
      </c>
      <c r="H16" s="157">
        <v>242</v>
      </c>
      <c r="I16" s="158">
        <v>12233</v>
      </c>
      <c r="J16" s="158">
        <v>10724</v>
      </c>
      <c r="K16" s="158">
        <v>1365482</v>
      </c>
      <c r="L16" s="158">
        <v>777157</v>
      </c>
      <c r="M16" s="157">
        <f t="shared" si="0"/>
        <v>429</v>
      </c>
      <c r="N16" s="158">
        <f t="shared" si="1"/>
        <v>29456</v>
      </c>
      <c r="O16" s="158">
        <f t="shared" si="2"/>
        <v>27596</v>
      </c>
      <c r="P16" s="158">
        <f t="shared" si="3"/>
        <v>2812865</v>
      </c>
      <c r="Q16" s="159">
        <f t="shared" si="4"/>
        <v>1514008</v>
      </c>
    </row>
    <row r="17" spans="1:17" ht="16.7" customHeight="1">
      <c r="A17" s="161"/>
      <c r="B17" s="238" t="s">
        <v>178</v>
      </c>
      <c r="C17" s="172">
        <v>332</v>
      </c>
      <c r="D17" s="154">
        <v>32529</v>
      </c>
      <c r="E17" s="154">
        <v>32094</v>
      </c>
      <c r="F17" s="154">
        <v>2606492</v>
      </c>
      <c r="G17" s="154">
        <v>1321784</v>
      </c>
      <c r="H17" s="153">
        <v>1692</v>
      </c>
      <c r="I17" s="154">
        <v>49849</v>
      </c>
      <c r="J17" s="154">
        <v>42968</v>
      </c>
      <c r="K17" s="154">
        <v>5226378</v>
      </c>
      <c r="L17" s="154">
        <v>2941562</v>
      </c>
      <c r="M17" s="153">
        <f t="shared" si="0"/>
        <v>2024</v>
      </c>
      <c r="N17" s="154">
        <f t="shared" si="1"/>
        <v>82378</v>
      </c>
      <c r="O17" s="154">
        <f t="shared" si="2"/>
        <v>75062</v>
      </c>
      <c r="P17" s="154">
        <f t="shared" si="3"/>
        <v>7832870</v>
      </c>
      <c r="Q17" s="155">
        <f t="shared" si="4"/>
        <v>4263346</v>
      </c>
    </row>
    <row r="18" spans="1:17" ht="16.7" customHeight="1" thickBot="1">
      <c r="A18" s="156" t="s">
        <v>125</v>
      </c>
      <c r="B18" s="239" t="s">
        <v>181</v>
      </c>
      <c r="C18" s="332">
        <v>95</v>
      </c>
      <c r="D18" s="158">
        <v>9107</v>
      </c>
      <c r="E18" s="158">
        <v>9061</v>
      </c>
      <c r="F18" s="158">
        <v>761078</v>
      </c>
      <c r="G18" s="158">
        <v>382204</v>
      </c>
      <c r="H18" s="157">
        <v>1153</v>
      </c>
      <c r="I18" s="158">
        <v>36791</v>
      </c>
      <c r="J18" s="158">
        <v>36372</v>
      </c>
      <c r="K18" s="158">
        <v>3856085</v>
      </c>
      <c r="L18" s="158">
        <v>1954174</v>
      </c>
      <c r="M18" s="157">
        <f t="shared" si="0"/>
        <v>1248</v>
      </c>
      <c r="N18" s="158">
        <f t="shared" si="1"/>
        <v>45898</v>
      </c>
      <c r="O18" s="158">
        <f t="shared" si="2"/>
        <v>45433</v>
      </c>
      <c r="P18" s="158">
        <f t="shared" si="3"/>
        <v>4617163</v>
      </c>
      <c r="Q18" s="159">
        <f t="shared" si="4"/>
        <v>2336378</v>
      </c>
    </row>
    <row r="19" spans="1:17" ht="16.7" customHeight="1">
      <c r="A19" s="161"/>
      <c r="B19" s="238" t="s">
        <v>178</v>
      </c>
      <c r="C19" s="172">
        <v>251</v>
      </c>
      <c r="D19" s="154">
        <v>24166</v>
      </c>
      <c r="E19" s="154">
        <v>23639</v>
      </c>
      <c r="F19" s="154">
        <v>1923571</v>
      </c>
      <c r="G19" s="154">
        <v>981845</v>
      </c>
      <c r="H19" s="153">
        <v>5367</v>
      </c>
      <c r="I19" s="154">
        <v>65304</v>
      </c>
      <c r="J19" s="154">
        <v>56457</v>
      </c>
      <c r="K19" s="154">
        <v>6498183</v>
      </c>
      <c r="L19" s="154">
        <v>3699069</v>
      </c>
      <c r="M19" s="153">
        <f t="shared" si="0"/>
        <v>5618</v>
      </c>
      <c r="N19" s="154">
        <f t="shared" si="1"/>
        <v>89470</v>
      </c>
      <c r="O19" s="154">
        <f t="shared" si="2"/>
        <v>80096</v>
      </c>
      <c r="P19" s="154">
        <f t="shared" si="3"/>
        <v>8421754</v>
      </c>
      <c r="Q19" s="155">
        <f t="shared" si="4"/>
        <v>4680914</v>
      </c>
    </row>
    <row r="20" spans="1:17" ht="16.7" customHeight="1" thickBot="1">
      <c r="A20" s="156" t="s">
        <v>90</v>
      </c>
      <c r="B20" s="239" t="s">
        <v>181</v>
      </c>
      <c r="C20" s="332">
        <v>92</v>
      </c>
      <c r="D20" s="158">
        <v>10248</v>
      </c>
      <c r="E20" s="158">
        <v>9804</v>
      </c>
      <c r="F20" s="158">
        <v>843630</v>
      </c>
      <c r="G20" s="158">
        <v>441419</v>
      </c>
      <c r="H20" s="157">
        <v>1021</v>
      </c>
      <c r="I20" s="158">
        <v>23750</v>
      </c>
      <c r="J20" s="158">
        <v>21146</v>
      </c>
      <c r="K20" s="158">
        <v>2732773</v>
      </c>
      <c r="L20" s="158">
        <v>1510044</v>
      </c>
      <c r="M20" s="157">
        <f t="shared" si="0"/>
        <v>1113</v>
      </c>
      <c r="N20" s="158">
        <f t="shared" si="1"/>
        <v>33998</v>
      </c>
      <c r="O20" s="158">
        <f t="shared" si="2"/>
        <v>30950</v>
      </c>
      <c r="P20" s="158">
        <f t="shared" si="3"/>
        <v>3576403</v>
      </c>
      <c r="Q20" s="159">
        <f t="shared" si="4"/>
        <v>1951463</v>
      </c>
    </row>
    <row r="21" spans="1:17" ht="16.7" customHeight="1">
      <c r="A21" s="161"/>
      <c r="B21" s="238" t="s">
        <v>178</v>
      </c>
      <c r="C21" s="153">
        <v>300</v>
      </c>
      <c r="D21" s="335">
        <v>28535</v>
      </c>
      <c r="E21" s="154">
        <v>27935</v>
      </c>
      <c r="F21" s="154">
        <v>2299335</v>
      </c>
      <c r="G21" s="333">
        <v>1174362</v>
      </c>
      <c r="H21" s="153">
        <v>2772</v>
      </c>
      <c r="I21" s="154">
        <v>79962</v>
      </c>
      <c r="J21" s="154">
        <v>72844</v>
      </c>
      <c r="K21" s="154">
        <v>8999830</v>
      </c>
      <c r="L21" s="154">
        <v>4879992</v>
      </c>
      <c r="M21" s="153">
        <f t="shared" si="0"/>
        <v>3072</v>
      </c>
      <c r="N21" s="154">
        <f t="shared" si="1"/>
        <v>108497</v>
      </c>
      <c r="O21" s="154">
        <f t="shared" si="2"/>
        <v>100779</v>
      </c>
      <c r="P21" s="154">
        <f t="shared" si="3"/>
        <v>11299165</v>
      </c>
      <c r="Q21" s="155">
        <f t="shared" si="4"/>
        <v>6054354</v>
      </c>
    </row>
    <row r="22" spans="1:17" ht="16.7" customHeight="1" thickBot="1">
      <c r="A22" s="156" t="s">
        <v>126</v>
      </c>
      <c r="B22" s="239" t="s">
        <v>181</v>
      </c>
      <c r="C22" s="157">
        <v>61</v>
      </c>
      <c r="D22" s="336">
        <v>5953</v>
      </c>
      <c r="E22" s="158">
        <v>5816</v>
      </c>
      <c r="F22" s="158">
        <v>493667</v>
      </c>
      <c r="G22" s="334">
        <v>252546</v>
      </c>
      <c r="H22" s="157">
        <v>648</v>
      </c>
      <c r="I22" s="158">
        <v>5886</v>
      </c>
      <c r="J22" s="158">
        <v>5438</v>
      </c>
      <c r="K22" s="158">
        <v>657098</v>
      </c>
      <c r="L22" s="158">
        <v>350193</v>
      </c>
      <c r="M22" s="157">
        <f t="shared" si="0"/>
        <v>709</v>
      </c>
      <c r="N22" s="158">
        <f t="shared" si="1"/>
        <v>11839</v>
      </c>
      <c r="O22" s="158">
        <f t="shared" si="2"/>
        <v>11254</v>
      </c>
      <c r="P22" s="158">
        <f t="shared" si="3"/>
        <v>1150765</v>
      </c>
      <c r="Q22" s="159">
        <f t="shared" si="4"/>
        <v>602739</v>
      </c>
    </row>
    <row r="23" spans="1:17" ht="16.7" customHeight="1">
      <c r="A23" s="161"/>
      <c r="B23" s="238" t="s">
        <v>178</v>
      </c>
      <c r="C23" s="153">
        <v>264</v>
      </c>
      <c r="D23" s="154">
        <v>25829</v>
      </c>
      <c r="E23" s="154">
        <v>25319</v>
      </c>
      <c r="F23" s="154">
        <v>2037833</v>
      </c>
      <c r="G23" s="154">
        <v>1039531</v>
      </c>
      <c r="H23" s="153">
        <v>4502</v>
      </c>
      <c r="I23" s="154">
        <v>83558</v>
      </c>
      <c r="J23" s="154">
        <v>77392</v>
      </c>
      <c r="K23" s="154">
        <v>9051788</v>
      </c>
      <c r="L23" s="154">
        <v>4873387</v>
      </c>
      <c r="M23" s="153">
        <f t="shared" si="0"/>
        <v>4766</v>
      </c>
      <c r="N23" s="154">
        <f t="shared" si="1"/>
        <v>109387</v>
      </c>
      <c r="O23" s="154">
        <f t="shared" si="2"/>
        <v>102711</v>
      </c>
      <c r="P23" s="154">
        <f t="shared" si="3"/>
        <v>11089621</v>
      </c>
      <c r="Q23" s="155">
        <f t="shared" si="4"/>
        <v>5912918</v>
      </c>
    </row>
    <row r="24" spans="1:17" ht="16.7" customHeight="1" thickBot="1">
      <c r="A24" s="156" t="s">
        <v>127</v>
      </c>
      <c r="B24" s="239" t="s">
        <v>181</v>
      </c>
      <c r="C24" s="332">
        <v>89</v>
      </c>
      <c r="D24" s="158">
        <v>8311</v>
      </c>
      <c r="E24" s="158">
        <v>8285</v>
      </c>
      <c r="F24" s="158">
        <v>684413</v>
      </c>
      <c r="G24" s="158">
        <v>343181</v>
      </c>
      <c r="H24" s="157">
        <v>160</v>
      </c>
      <c r="I24" s="158">
        <v>8083</v>
      </c>
      <c r="J24" s="158">
        <v>4565</v>
      </c>
      <c r="K24" s="158">
        <v>913836</v>
      </c>
      <c r="L24" s="158">
        <v>667155</v>
      </c>
      <c r="M24" s="157">
        <f t="shared" si="0"/>
        <v>249</v>
      </c>
      <c r="N24" s="158">
        <f t="shared" si="1"/>
        <v>16394</v>
      </c>
      <c r="O24" s="158">
        <f t="shared" si="2"/>
        <v>12850</v>
      </c>
      <c r="P24" s="158">
        <f t="shared" si="3"/>
        <v>1598249</v>
      </c>
      <c r="Q24" s="159">
        <f t="shared" si="4"/>
        <v>1010336</v>
      </c>
    </row>
    <row r="25" spans="1:17" ht="16.7" customHeight="1">
      <c r="A25" s="161"/>
      <c r="B25" s="238" t="s">
        <v>178</v>
      </c>
      <c r="C25" s="172">
        <v>221</v>
      </c>
      <c r="D25" s="154">
        <v>21610</v>
      </c>
      <c r="E25" s="154">
        <v>21028</v>
      </c>
      <c r="F25" s="154">
        <v>1707176</v>
      </c>
      <c r="G25" s="154">
        <v>879702</v>
      </c>
      <c r="H25" s="153">
        <v>7393</v>
      </c>
      <c r="I25" s="154">
        <v>84204</v>
      </c>
      <c r="J25" s="154">
        <v>78729</v>
      </c>
      <c r="K25" s="154">
        <v>8992903</v>
      </c>
      <c r="L25" s="154">
        <v>4791876</v>
      </c>
      <c r="M25" s="153">
        <f t="shared" si="0"/>
        <v>7614</v>
      </c>
      <c r="N25" s="154">
        <f t="shared" si="1"/>
        <v>105814</v>
      </c>
      <c r="O25" s="154">
        <f t="shared" si="2"/>
        <v>99757</v>
      </c>
      <c r="P25" s="154">
        <f t="shared" si="3"/>
        <v>10700079</v>
      </c>
      <c r="Q25" s="155">
        <f t="shared" si="4"/>
        <v>5671578</v>
      </c>
    </row>
    <row r="26" spans="1:17" ht="16.7" customHeight="1" thickBot="1">
      <c r="A26" s="156" t="s">
        <v>128</v>
      </c>
      <c r="B26" s="239" t="s">
        <v>181</v>
      </c>
      <c r="C26" s="332">
        <v>81</v>
      </c>
      <c r="D26" s="158">
        <v>8266</v>
      </c>
      <c r="E26" s="158">
        <v>8142</v>
      </c>
      <c r="F26" s="158">
        <v>681719</v>
      </c>
      <c r="G26" s="158">
        <v>345609</v>
      </c>
      <c r="H26" s="157">
        <v>4</v>
      </c>
      <c r="I26" s="158">
        <v>1329</v>
      </c>
      <c r="J26" s="158">
        <v>618</v>
      </c>
      <c r="K26" s="158">
        <v>132405</v>
      </c>
      <c r="L26" s="158">
        <v>103831</v>
      </c>
      <c r="M26" s="157">
        <f t="shared" si="0"/>
        <v>85</v>
      </c>
      <c r="N26" s="158">
        <f t="shared" si="1"/>
        <v>9595</v>
      </c>
      <c r="O26" s="158">
        <f t="shared" si="2"/>
        <v>8760</v>
      </c>
      <c r="P26" s="158">
        <f t="shared" si="3"/>
        <v>814124</v>
      </c>
      <c r="Q26" s="159">
        <f t="shared" si="4"/>
        <v>449440</v>
      </c>
    </row>
    <row r="27" spans="1:17" ht="16.7" customHeight="1">
      <c r="A27" s="161"/>
      <c r="B27" s="238" t="s">
        <v>178</v>
      </c>
      <c r="C27" s="172">
        <v>1017</v>
      </c>
      <c r="D27" s="154">
        <v>97383</v>
      </c>
      <c r="E27" s="154">
        <v>94440</v>
      </c>
      <c r="F27" s="154">
        <v>7832694</v>
      </c>
      <c r="G27" s="154">
        <v>4037438</v>
      </c>
      <c r="H27" s="153">
        <v>8833</v>
      </c>
      <c r="I27" s="154">
        <v>220045</v>
      </c>
      <c r="J27" s="154">
        <v>183994</v>
      </c>
      <c r="K27" s="154">
        <v>23179392</v>
      </c>
      <c r="L27" s="154">
        <v>13532902</v>
      </c>
      <c r="M27" s="153">
        <f t="shared" si="0"/>
        <v>9850</v>
      </c>
      <c r="N27" s="154">
        <f t="shared" si="1"/>
        <v>317428</v>
      </c>
      <c r="O27" s="154">
        <f t="shared" si="2"/>
        <v>278434</v>
      </c>
      <c r="P27" s="154">
        <f t="shared" si="3"/>
        <v>31012086</v>
      </c>
      <c r="Q27" s="155">
        <f t="shared" si="4"/>
        <v>17570340</v>
      </c>
    </row>
    <row r="28" spans="1:17" ht="16.7" customHeight="1" thickBot="1">
      <c r="A28" s="156" t="s">
        <v>129</v>
      </c>
      <c r="B28" s="239" t="s">
        <v>181</v>
      </c>
      <c r="C28" s="332">
        <v>325</v>
      </c>
      <c r="D28" s="158">
        <v>31162</v>
      </c>
      <c r="E28" s="158">
        <v>29948</v>
      </c>
      <c r="F28" s="158">
        <v>2630264</v>
      </c>
      <c r="G28" s="158">
        <v>1365632</v>
      </c>
      <c r="H28" s="157">
        <v>1952</v>
      </c>
      <c r="I28" s="158">
        <v>55171</v>
      </c>
      <c r="J28" s="158">
        <v>50620</v>
      </c>
      <c r="K28" s="158">
        <v>6624184</v>
      </c>
      <c r="L28" s="158">
        <v>3580853</v>
      </c>
      <c r="M28" s="157">
        <f t="shared" si="0"/>
        <v>2277</v>
      </c>
      <c r="N28" s="158">
        <f t="shared" si="1"/>
        <v>86333</v>
      </c>
      <c r="O28" s="158">
        <f t="shared" si="2"/>
        <v>80568</v>
      </c>
      <c r="P28" s="158">
        <f t="shared" si="3"/>
        <v>9254448</v>
      </c>
      <c r="Q28" s="159">
        <f t="shared" si="4"/>
        <v>4946485</v>
      </c>
    </row>
    <row r="29" spans="1:17" ht="16.7" customHeight="1">
      <c r="A29" s="161"/>
      <c r="B29" s="238" t="s">
        <v>178</v>
      </c>
      <c r="C29" s="172">
        <v>195</v>
      </c>
      <c r="D29" s="154">
        <v>18242</v>
      </c>
      <c r="E29" s="154">
        <v>18073</v>
      </c>
      <c r="F29" s="154">
        <v>1447947</v>
      </c>
      <c r="G29" s="154">
        <v>729978</v>
      </c>
      <c r="H29" s="153">
        <v>2312</v>
      </c>
      <c r="I29" s="154">
        <v>78246</v>
      </c>
      <c r="J29" s="154">
        <v>75316</v>
      </c>
      <c r="K29" s="154">
        <v>8378775</v>
      </c>
      <c r="L29" s="154">
        <v>4359642</v>
      </c>
      <c r="M29" s="153">
        <f t="shared" si="0"/>
        <v>2507</v>
      </c>
      <c r="N29" s="154">
        <f t="shared" si="1"/>
        <v>96488</v>
      </c>
      <c r="O29" s="154">
        <f t="shared" si="2"/>
        <v>93389</v>
      </c>
      <c r="P29" s="154">
        <f t="shared" si="3"/>
        <v>9826722</v>
      </c>
      <c r="Q29" s="155">
        <f t="shared" si="4"/>
        <v>5089620</v>
      </c>
    </row>
    <row r="30" spans="1:17" ht="16.7" customHeight="1" thickBot="1">
      <c r="A30" s="156" t="s">
        <v>130</v>
      </c>
      <c r="B30" s="239" t="s">
        <v>181</v>
      </c>
      <c r="C30" s="332">
        <v>50</v>
      </c>
      <c r="D30" s="158">
        <v>4719</v>
      </c>
      <c r="E30" s="158">
        <v>4703</v>
      </c>
      <c r="F30" s="158">
        <v>385170</v>
      </c>
      <c r="G30" s="158">
        <v>193210</v>
      </c>
      <c r="H30" s="157">
        <v>543</v>
      </c>
      <c r="I30" s="158">
        <v>9726</v>
      </c>
      <c r="J30" s="158">
        <v>7989</v>
      </c>
      <c r="K30" s="158">
        <v>986241</v>
      </c>
      <c r="L30" s="158">
        <v>594344</v>
      </c>
      <c r="M30" s="173">
        <f t="shared" si="0"/>
        <v>593</v>
      </c>
      <c r="N30" s="158">
        <f t="shared" si="1"/>
        <v>14445</v>
      </c>
      <c r="O30" s="158">
        <f t="shared" si="2"/>
        <v>12692</v>
      </c>
      <c r="P30" s="158">
        <f t="shared" si="3"/>
        <v>1371411</v>
      </c>
      <c r="Q30" s="159">
        <f t="shared" si="4"/>
        <v>787554</v>
      </c>
    </row>
    <row r="31" spans="1:17" ht="16.7" customHeight="1">
      <c r="A31" s="161"/>
      <c r="B31" s="238" t="s">
        <v>178</v>
      </c>
      <c r="C31" s="172">
        <v>166</v>
      </c>
      <c r="D31" s="154">
        <v>17632</v>
      </c>
      <c r="E31" s="154">
        <v>16680</v>
      </c>
      <c r="F31" s="154">
        <v>1391343</v>
      </c>
      <c r="G31" s="154">
        <v>736221</v>
      </c>
      <c r="H31" s="153">
        <v>8313</v>
      </c>
      <c r="I31" s="154">
        <v>151427</v>
      </c>
      <c r="J31" s="154">
        <v>141571</v>
      </c>
      <c r="K31" s="154">
        <v>17293268</v>
      </c>
      <c r="L31" s="154">
        <v>9129676</v>
      </c>
      <c r="M31" s="153">
        <f t="shared" si="0"/>
        <v>8479</v>
      </c>
      <c r="N31" s="154">
        <f t="shared" si="1"/>
        <v>169059</v>
      </c>
      <c r="O31" s="154">
        <f t="shared" si="2"/>
        <v>158251</v>
      </c>
      <c r="P31" s="154">
        <f t="shared" si="3"/>
        <v>18684611</v>
      </c>
      <c r="Q31" s="155">
        <f t="shared" si="4"/>
        <v>9865897</v>
      </c>
    </row>
    <row r="32" spans="1:17" ht="16.7" customHeight="1" thickBot="1">
      <c r="A32" s="156" t="s">
        <v>131</v>
      </c>
      <c r="B32" s="239" t="s">
        <v>181</v>
      </c>
      <c r="C32" s="332">
        <v>52</v>
      </c>
      <c r="D32" s="158">
        <v>5101</v>
      </c>
      <c r="E32" s="158">
        <v>5037</v>
      </c>
      <c r="F32" s="158">
        <v>431914</v>
      </c>
      <c r="G32" s="158">
        <v>218778</v>
      </c>
      <c r="H32" s="157">
        <v>939</v>
      </c>
      <c r="I32" s="158">
        <v>18896</v>
      </c>
      <c r="J32" s="158">
        <v>18329</v>
      </c>
      <c r="K32" s="158">
        <v>2183710</v>
      </c>
      <c r="L32" s="158">
        <v>1120252</v>
      </c>
      <c r="M32" s="157">
        <f t="shared" si="0"/>
        <v>991</v>
      </c>
      <c r="N32" s="158">
        <f t="shared" si="1"/>
        <v>23997</v>
      </c>
      <c r="O32" s="158">
        <f t="shared" si="2"/>
        <v>23366</v>
      </c>
      <c r="P32" s="158">
        <f t="shared" si="3"/>
        <v>2615624</v>
      </c>
      <c r="Q32" s="159">
        <f t="shared" si="4"/>
        <v>1339030</v>
      </c>
    </row>
    <row r="33" spans="1:17" ht="16.7" customHeight="1">
      <c r="A33" s="161"/>
      <c r="B33" s="238" t="s">
        <v>178</v>
      </c>
      <c r="C33" s="172">
        <v>231</v>
      </c>
      <c r="D33" s="154">
        <v>23966</v>
      </c>
      <c r="E33" s="154">
        <v>23705</v>
      </c>
      <c r="F33" s="154">
        <v>1877742</v>
      </c>
      <c r="G33" s="154">
        <v>947903</v>
      </c>
      <c r="H33" s="153">
        <v>9843</v>
      </c>
      <c r="I33" s="154">
        <v>149304</v>
      </c>
      <c r="J33" s="154">
        <v>145041</v>
      </c>
      <c r="K33" s="154">
        <v>15797554</v>
      </c>
      <c r="L33" s="154">
        <v>8140623</v>
      </c>
      <c r="M33" s="153">
        <f t="shared" si="0"/>
        <v>10074</v>
      </c>
      <c r="N33" s="154">
        <f t="shared" si="1"/>
        <v>173270</v>
      </c>
      <c r="O33" s="154">
        <f t="shared" si="2"/>
        <v>168746</v>
      </c>
      <c r="P33" s="154">
        <f t="shared" si="3"/>
        <v>17675296</v>
      </c>
      <c r="Q33" s="155">
        <f t="shared" si="4"/>
        <v>9088526</v>
      </c>
    </row>
    <row r="34" spans="1:17" ht="16.7" customHeight="1" thickBot="1">
      <c r="A34" s="156" t="s">
        <v>132</v>
      </c>
      <c r="B34" s="239" t="s">
        <v>181</v>
      </c>
      <c r="C34" s="332">
        <v>32</v>
      </c>
      <c r="D34" s="158">
        <v>3413</v>
      </c>
      <c r="E34" s="158">
        <v>3413</v>
      </c>
      <c r="F34" s="158">
        <v>284447</v>
      </c>
      <c r="G34" s="158">
        <v>142223</v>
      </c>
      <c r="H34" s="157">
        <v>852</v>
      </c>
      <c r="I34" s="158">
        <v>19472</v>
      </c>
      <c r="J34" s="158">
        <v>19237</v>
      </c>
      <c r="K34" s="158">
        <v>2239731</v>
      </c>
      <c r="L34" s="158">
        <v>1133647</v>
      </c>
      <c r="M34" s="157">
        <f t="shared" si="0"/>
        <v>884</v>
      </c>
      <c r="N34" s="158">
        <f t="shared" si="1"/>
        <v>22885</v>
      </c>
      <c r="O34" s="158">
        <f t="shared" si="2"/>
        <v>22650</v>
      </c>
      <c r="P34" s="158">
        <f t="shared" si="3"/>
        <v>2524178</v>
      </c>
      <c r="Q34" s="159">
        <f t="shared" si="4"/>
        <v>1275870</v>
      </c>
    </row>
    <row r="35" spans="1:17" ht="16.7" customHeight="1">
      <c r="A35" s="161"/>
      <c r="B35" s="238" t="s">
        <v>178</v>
      </c>
      <c r="C35" s="153">
        <v>205</v>
      </c>
      <c r="D35" s="154">
        <v>22129</v>
      </c>
      <c r="E35" s="154">
        <v>21350</v>
      </c>
      <c r="F35" s="154">
        <v>1750414</v>
      </c>
      <c r="G35" s="154">
        <v>905639</v>
      </c>
      <c r="H35" s="172">
        <v>6152</v>
      </c>
      <c r="I35" s="154">
        <v>194955</v>
      </c>
      <c r="J35" s="154">
        <v>189099</v>
      </c>
      <c r="K35" s="154">
        <v>21280433</v>
      </c>
      <c r="L35" s="154">
        <v>10962778</v>
      </c>
      <c r="M35" s="153">
        <f t="shared" si="0"/>
        <v>6357</v>
      </c>
      <c r="N35" s="154">
        <f t="shared" si="1"/>
        <v>217084</v>
      </c>
      <c r="O35" s="154">
        <f t="shared" si="2"/>
        <v>210449</v>
      </c>
      <c r="P35" s="154">
        <f t="shared" si="3"/>
        <v>23030847</v>
      </c>
      <c r="Q35" s="155">
        <f t="shared" si="4"/>
        <v>11868417</v>
      </c>
    </row>
    <row r="36" spans="1:17" ht="16.7" customHeight="1" thickBot="1">
      <c r="A36" s="156" t="s">
        <v>133</v>
      </c>
      <c r="B36" s="239" t="s">
        <v>181</v>
      </c>
      <c r="C36" s="157">
        <v>54</v>
      </c>
      <c r="D36" s="158">
        <v>5009</v>
      </c>
      <c r="E36" s="158">
        <v>4936</v>
      </c>
      <c r="F36" s="158">
        <v>419925</v>
      </c>
      <c r="G36" s="158">
        <v>212798</v>
      </c>
      <c r="H36" s="332">
        <v>488</v>
      </c>
      <c r="I36" s="158">
        <v>23561</v>
      </c>
      <c r="J36" s="158">
        <v>23026</v>
      </c>
      <c r="K36" s="158">
        <v>2865506</v>
      </c>
      <c r="L36" s="158">
        <v>1465184</v>
      </c>
      <c r="M36" s="157">
        <f t="shared" si="0"/>
        <v>542</v>
      </c>
      <c r="N36" s="158">
        <f t="shared" si="1"/>
        <v>28570</v>
      </c>
      <c r="O36" s="158">
        <f t="shared" si="2"/>
        <v>27962</v>
      </c>
      <c r="P36" s="158">
        <f t="shared" si="3"/>
        <v>3285431</v>
      </c>
      <c r="Q36" s="159">
        <f t="shared" si="4"/>
        <v>1677982</v>
      </c>
    </row>
    <row r="37" spans="1:17" ht="16.7" customHeight="1">
      <c r="A37" s="161"/>
      <c r="B37" s="238" t="s">
        <v>178</v>
      </c>
      <c r="C37" s="153">
        <v>161</v>
      </c>
      <c r="D37" s="154">
        <v>16098</v>
      </c>
      <c r="E37" s="154">
        <v>15907</v>
      </c>
      <c r="F37" s="154">
        <v>1283619</v>
      </c>
      <c r="G37" s="154">
        <v>648818</v>
      </c>
      <c r="H37" s="172">
        <v>314</v>
      </c>
      <c r="I37" s="154">
        <v>14509</v>
      </c>
      <c r="J37" s="154">
        <v>13996</v>
      </c>
      <c r="K37" s="154">
        <v>1331674</v>
      </c>
      <c r="L37" s="154">
        <v>688478</v>
      </c>
      <c r="M37" s="153">
        <f t="shared" si="0"/>
        <v>475</v>
      </c>
      <c r="N37" s="154">
        <f t="shared" si="1"/>
        <v>30607</v>
      </c>
      <c r="O37" s="154">
        <f t="shared" si="2"/>
        <v>29903</v>
      </c>
      <c r="P37" s="154">
        <f t="shared" si="3"/>
        <v>2615293</v>
      </c>
      <c r="Q37" s="155">
        <f t="shared" si="4"/>
        <v>1337296</v>
      </c>
    </row>
    <row r="38" spans="1:17" ht="16.7" customHeight="1" thickBot="1">
      <c r="A38" s="156" t="s">
        <v>134</v>
      </c>
      <c r="B38" s="239" t="s">
        <v>181</v>
      </c>
      <c r="C38" s="157">
        <v>33</v>
      </c>
      <c r="D38" s="158">
        <v>3149</v>
      </c>
      <c r="E38" s="158">
        <v>3125</v>
      </c>
      <c r="F38" s="158">
        <v>260376</v>
      </c>
      <c r="G38" s="158">
        <v>131112</v>
      </c>
      <c r="H38" s="332">
        <v>3</v>
      </c>
      <c r="I38" s="158">
        <v>1089</v>
      </c>
      <c r="J38" s="158">
        <v>1063</v>
      </c>
      <c r="K38" s="158">
        <v>92060</v>
      </c>
      <c r="L38" s="158">
        <v>47207</v>
      </c>
      <c r="M38" s="157">
        <f t="shared" si="0"/>
        <v>36</v>
      </c>
      <c r="N38" s="158">
        <f t="shared" si="1"/>
        <v>4238</v>
      </c>
      <c r="O38" s="158">
        <f t="shared" si="2"/>
        <v>4188</v>
      </c>
      <c r="P38" s="158">
        <f t="shared" si="3"/>
        <v>352436</v>
      </c>
      <c r="Q38" s="159">
        <f t="shared" si="4"/>
        <v>178319</v>
      </c>
    </row>
    <row r="39" spans="1:17" ht="16.7" customHeight="1">
      <c r="A39" s="161"/>
      <c r="B39" s="238" t="s">
        <v>178</v>
      </c>
      <c r="C39" s="172">
        <v>48</v>
      </c>
      <c r="D39" s="154">
        <v>5740</v>
      </c>
      <c r="E39" s="154">
        <v>5411</v>
      </c>
      <c r="F39" s="154">
        <v>433336</v>
      </c>
      <c r="G39" s="154">
        <v>227516</v>
      </c>
      <c r="H39" s="153">
        <v>26</v>
      </c>
      <c r="I39" s="154">
        <v>13007</v>
      </c>
      <c r="J39" s="154">
        <v>12349</v>
      </c>
      <c r="K39" s="154">
        <v>1229223</v>
      </c>
      <c r="L39" s="154">
        <v>646699</v>
      </c>
      <c r="M39" s="153">
        <f t="shared" si="0"/>
        <v>74</v>
      </c>
      <c r="N39" s="154">
        <f t="shared" si="1"/>
        <v>18747</v>
      </c>
      <c r="O39" s="154">
        <f t="shared" si="2"/>
        <v>17760</v>
      </c>
      <c r="P39" s="154">
        <f t="shared" si="3"/>
        <v>1662559</v>
      </c>
      <c r="Q39" s="155">
        <f t="shared" si="4"/>
        <v>874215</v>
      </c>
    </row>
    <row r="40" spans="1:17" ht="16.7" customHeight="1" thickBot="1">
      <c r="A40" s="156" t="s">
        <v>135</v>
      </c>
      <c r="B40" s="239" t="s">
        <v>181</v>
      </c>
      <c r="C40" s="332">
        <v>17</v>
      </c>
      <c r="D40" s="158">
        <v>2965</v>
      </c>
      <c r="E40" s="158">
        <v>2797</v>
      </c>
      <c r="F40" s="158">
        <v>235301</v>
      </c>
      <c r="G40" s="158">
        <v>124641</v>
      </c>
      <c r="H40" s="157">
        <v>186</v>
      </c>
      <c r="I40" s="158">
        <v>9571</v>
      </c>
      <c r="J40" s="158">
        <v>8599</v>
      </c>
      <c r="K40" s="158">
        <v>1038646</v>
      </c>
      <c r="L40" s="158">
        <v>568880</v>
      </c>
      <c r="M40" s="157">
        <f t="shared" si="0"/>
        <v>203</v>
      </c>
      <c r="N40" s="158">
        <f t="shared" si="1"/>
        <v>12536</v>
      </c>
      <c r="O40" s="158">
        <f t="shared" si="2"/>
        <v>11396</v>
      </c>
      <c r="P40" s="158">
        <f t="shared" si="3"/>
        <v>1273947</v>
      </c>
      <c r="Q40" s="159">
        <f t="shared" si="4"/>
        <v>693521</v>
      </c>
    </row>
    <row r="41" spans="1:17" ht="16.7" customHeight="1">
      <c r="A41" s="161"/>
      <c r="B41" s="238" t="s">
        <v>178</v>
      </c>
      <c r="C41" s="153">
        <v>79</v>
      </c>
      <c r="D41" s="154">
        <v>7798</v>
      </c>
      <c r="E41" s="154">
        <v>7403</v>
      </c>
      <c r="F41" s="154">
        <v>612536</v>
      </c>
      <c r="G41" s="154">
        <v>320134</v>
      </c>
      <c r="H41" s="153">
        <v>33</v>
      </c>
      <c r="I41" s="154">
        <v>21519</v>
      </c>
      <c r="J41" s="154">
        <v>19263</v>
      </c>
      <c r="K41" s="154">
        <v>1857830</v>
      </c>
      <c r="L41" s="154">
        <v>1029844</v>
      </c>
      <c r="M41" s="153">
        <f t="shared" si="0"/>
        <v>112</v>
      </c>
      <c r="N41" s="154">
        <f t="shared" si="1"/>
        <v>29317</v>
      </c>
      <c r="O41" s="154">
        <f>E41+J41</f>
        <v>26666</v>
      </c>
      <c r="P41" s="154">
        <f t="shared" si="3"/>
        <v>2470366</v>
      </c>
      <c r="Q41" s="155">
        <f t="shared" si="4"/>
        <v>1349978</v>
      </c>
    </row>
    <row r="42" spans="1:17" ht="16.7" customHeight="1" thickBot="1">
      <c r="A42" s="156" t="s">
        <v>136</v>
      </c>
      <c r="B42" s="239" t="s">
        <v>181</v>
      </c>
      <c r="C42" s="157">
        <v>14</v>
      </c>
      <c r="D42" s="158">
        <v>1264</v>
      </c>
      <c r="E42" s="158">
        <v>1264</v>
      </c>
      <c r="F42" s="158">
        <v>106518</v>
      </c>
      <c r="G42" s="158">
        <v>53259</v>
      </c>
      <c r="H42" s="157">
        <v>7</v>
      </c>
      <c r="I42" s="158">
        <v>3352</v>
      </c>
      <c r="J42" s="158">
        <v>3278</v>
      </c>
      <c r="K42" s="158">
        <v>284962</v>
      </c>
      <c r="L42" s="158">
        <v>146109</v>
      </c>
      <c r="M42" s="157">
        <f t="shared" si="0"/>
        <v>21</v>
      </c>
      <c r="N42" s="158">
        <f t="shared" si="1"/>
        <v>4616</v>
      </c>
      <c r="O42" s="158">
        <f t="shared" si="2"/>
        <v>4542</v>
      </c>
      <c r="P42" s="158">
        <f t="shared" si="3"/>
        <v>391480</v>
      </c>
      <c r="Q42" s="159">
        <f t="shared" si="4"/>
        <v>199368</v>
      </c>
    </row>
    <row r="43" spans="1:17" ht="16.7" customHeight="1">
      <c r="A43" s="162" t="s">
        <v>178</v>
      </c>
      <c r="B43" s="163"/>
      <c r="C43" s="153">
        <f>C7+C9+C11+C13+C15+C17+C19+C21+C23+C25+C27+C29+C31+C33+C35+C37+C39+C41</f>
        <v>6730</v>
      </c>
      <c r="D43" s="154">
        <f>D7+D9+D11+D13+D15+D17+D19+D21+D23+D25+D27+D29+D31+D33+D35+D37+D39+D41</f>
        <v>658442</v>
      </c>
      <c r="E43" s="154">
        <f t="shared" ref="E43:L43" si="5">E7+E9+E11+E13+E15+E17+E19+E21+E23+E25+E27+E29+E31+E33+E35+E37+E39+E41</f>
        <v>641446</v>
      </c>
      <c r="F43" s="154">
        <f t="shared" si="5"/>
        <v>52218356</v>
      </c>
      <c r="G43" s="155">
        <f>G7+G9+G11+G13+G15+G17+G19+G21+G23+G25+G27+G29+G31+G33+G35+G37+G39+G41</f>
        <v>26784458</v>
      </c>
      <c r="H43" s="153">
        <f t="shared" si="5"/>
        <v>84687</v>
      </c>
      <c r="I43" s="154">
        <f t="shared" si="5"/>
        <v>1963496</v>
      </c>
      <c r="J43" s="154">
        <f t="shared" si="5"/>
        <v>1781484</v>
      </c>
      <c r="K43" s="154">
        <f t="shared" si="5"/>
        <v>214118158</v>
      </c>
      <c r="L43" s="155">
        <f t="shared" si="5"/>
        <v>116999905</v>
      </c>
      <c r="M43" s="153">
        <f t="shared" si="0"/>
        <v>91417</v>
      </c>
      <c r="N43" s="154">
        <f t="shared" si="1"/>
        <v>2621938</v>
      </c>
      <c r="O43" s="154">
        <f t="shared" si="2"/>
        <v>2422930</v>
      </c>
      <c r="P43" s="154">
        <f t="shared" si="3"/>
        <v>266336514</v>
      </c>
      <c r="Q43" s="155">
        <f t="shared" si="4"/>
        <v>143784363</v>
      </c>
    </row>
    <row r="44" spans="1:17" ht="16.7" customHeight="1">
      <c r="A44" s="164" t="s">
        <v>184</v>
      </c>
      <c r="B44" s="165"/>
      <c r="C44" s="168">
        <f>C8+C10+C12+C14+C16+C18+C20+C22+C24+C26+C28+C30+C32+C34+C36+C38+C40+C42</f>
        <v>1973</v>
      </c>
      <c r="D44" s="166">
        <f t="shared" ref="D44:L44" si="6">D8+D10+D12+D14+D16+D18+D20+D22+D24+D26+D28+D30+D32+D34+D36+D38+D40+D42</f>
        <v>189116</v>
      </c>
      <c r="E44" s="166">
        <f t="shared" si="6"/>
        <v>184694</v>
      </c>
      <c r="F44" s="166">
        <f t="shared" si="6"/>
        <v>15826170</v>
      </c>
      <c r="G44" s="167">
        <f t="shared" si="6"/>
        <v>8097510</v>
      </c>
      <c r="H44" s="168">
        <f t="shared" si="6"/>
        <v>13106</v>
      </c>
      <c r="I44" s="166">
        <f t="shared" si="6"/>
        <v>353654</v>
      </c>
      <c r="J44" s="166">
        <f t="shared" si="6"/>
        <v>323180</v>
      </c>
      <c r="K44" s="166">
        <f t="shared" si="6"/>
        <v>40479009</v>
      </c>
      <c r="L44" s="167">
        <f t="shared" si="6"/>
        <v>22035144</v>
      </c>
      <c r="M44" s="168">
        <f t="shared" si="0"/>
        <v>15079</v>
      </c>
      <c r="N44" s="166">
        <f t="shared" si="1"/>
        <v>542770</v>
      </c>
      <c r="O44" s="166">
        <f t="shared" si="2"/>
        <v>507874</v>
      </c>
      <c r="P44" s="166">
        <f t="shared" si="3"/>
        <v>56305179</v>
      </c>
      <c r="Q44" s="167">
        <f t="shared" si="4"/>
        <v>30132654</v>
      </c>
    </row>
    <row r="45" spans="1:17" ht="16.7" customHeight="1" thickBot="1">
      <c r="A45" s="169" t="s">
        <v>33</v>
      </c>
      <c r="B45" s="170"/>
      <c r="C45" s="157">
        <f>C43+C44</f>
        <v>8703</v>
      </c>
      <c r="D45" s="158">
        <f>D43+D44</f>
        <v>847558</v>
      </c>
      <c r="E45" s="158">
        <f t="shared" ref="E45:L45" si="7">E43+E44</f>
        <v>826140</v>
      </c>
      <c r="F45" s="158">
        <f t="shared" si="7"/>
        <v>68044526</v>
      </c>
      <c r="G45" s="159">
        <f t="shared" si="7"/>
        <v>34881968</v>
      </c>
      <c r="H45" s="157">
        <f t="shared" si="7"/>
        <v>97793</v>
      </c>
      <c r="I45" s="158">
        <f t="shared" si="7"/>
        <v>2317150</v>
      </c>
      <c r="J45" s="158">
        <f t="shared" si="7"/>
        <v>2104664</v>
      </c>
      <c r="K45" s="158">
        <f t="shared" si="7"/>
        <v>254597167</v>
      </c>
      <c r="L45" s="159">
        <f t="shared" si="7"/>
        <v>139035049</v>
      </c>
      <c r="M45" s="157">
        <f t="shared" si="0"/>
        <v>106496</v>
      </c>
      <c r="N45" s="158">
        <f t="shared" si="1"/>
        <v>3164708</v>
      </c>
      <c r="O45" s="158">
        <f t="shared" si="2"/>
        <v>2930804</v>
      </c>
      <c r="P45" s="158">
        <f t="shared" si="3"/>
        <v>322641693</v>
      </c>
      <c r="Q45" s="159">
        <f t="shared" si="4"/>
        <v>173917017</v>
      </c>
    </row>
    <row r="46" spans="1:17">
      <c r="C46" s="189"/>
      <c r="D46" s="189"/>
      <c r="E46" s="189"/>
      <c r="F46" s="189"/>
      <c r="G46" s="189"/>
      <c r="H46" s="189"/>
      <c r="I46" s="189"/>
      <c r="J46" s="189"/>
      <c r="K46" s="189"/>
      <c r="L46" s="189"/>
    </row>
    <row r="53" spans="1:17">
      <c r="A53" s="174"/>
      <c r="B53" s="104"/>
      <c r="C53" s="87"/>
    </row>
    <row r="54" spans="1:17">
      <c r="A54" s="174"/>
      <c r="B54" s="104"/>
      <c r="C54" s="87"/>
    </row>
    <row r="55" spans="1:17">
      <c r="A55" s="371" t="s">
        <v>161</v>
      </c>
      <c r="B55" s="371"/>
      <c r="C55" s="371"/>
      <c r="D55" s="371"/>
      <c r="E55" s="371"/>
      <c r="F55" s="371"/>
      <c r="G55" s="371"/>
      <c r="H55" s="371"/>
      <c r="I55" s="371"/>
      <c r="J55" s="372" t="s">
        <v>162</v>
      </c>
      <c r="K55" s="372"/>
      <c r="L55" s="372"/>
      <c r="M55" s="372"/>
      <c r="N55" s="372"/>
      <c r="O55" s="372"/>
      <c r="P55" s="372"/>
      <c r="Q55" s="372"/>
    </row>
    <row r="56" spans="1:17">
      <c r="A56" s="174"/>
      <c r="B56" s="104"/>
      <c r="C56" s="87"/>
    </row>
    <row r="57" spans="1:17">
      <c r="A57" s="174"/>
      <c r="B57" s="104"/>
      <c r="C57" s="87"/>
    </row>
    <row r="58" spans="1:17">
      <c r="A58" s="174"/>
      <c r="B58" s="104"/>
      <c r="C58" s="87"/>
    </row>
    <row r="59" spans="1:17">
      <c r="A59" s="175"/>
      <c r="B59" s="175"/>
      <c r="C59" s="87"/>
    </row>
    <row r="60" spans="1:17">
      <c r="A60" s="87"/>
      <c r="B60" s="87"/>
      <c r="C60" s="87"/>
    </row>
    <row r="61" spans="1:17">
      <c r="A61" s="87"/>
      <c r="B61" s="87"/>
      <c r="C61" s="87"/>
    </row>
    <row r="62" spans="1:17">
      <c r="A62" s="87"/>
      <c r="B62" s="87"/>
      <c r="C62" s="87"/>
    </row>
    <row r="63" spans="1:17">
      <c r="A63" s="87"/>
      <c r="B63" s="87"/>
      <c r="C63" s="87"/>
    </row>
    <row r="64" spans="1:17">
      <c r="A64" s="87"/>
      <c r="B64" s="87"/>
      <c r="C64" s="87"/>
    </row>
    <row r="65" spans="1:3">
      <c r="A65" s="87"/>
      <c r="B65" s="87"/>
      <c r="C65" s="87"/>
    </row>
    <row r="66" spans="1:3">
      <c r="A66" s="87"/>
      <c r="B66" s="87"/>
      <c r="C66" s="87"/>
    </row>
    <row r="67" spans="1:3">
      <c r="A67" s="87"/>
      <c r="B67" s="87"/>
      <c r="C67" s="87"/>
    </row>
    <row r="68" spans="1:3">
      <c r="A68" s="87"/>
      <c r="B68" s="87"/>
      <c r="C68" s="87"/>
    </row>
    <row r="69" spans="1:3">
      <c r="A69" s="87"/>
      <c r="B69" s="87"/>
      <c r="C69" s="87"/>
    </row>
    <row r="70" spans="1:3">
      <c r="A70" s="87"/>
      <c r="B70" s="87"/>
      <c r="C70" s="87"/>
    </row>
    <row r="71" spans="1:3">
      <c r="A71" s="87"/>
      <c r="B71" s="87"/>
      <c r="C71" s="87"/>
    </row>
    <row r="72" spans="1:3">
      <c r="A72" s="87"/>
      <c r="B72" s="87"/>
      <c r="C72" s="87"/>
    </row>
    <row r="73" spans="1:3">
      <c r="A73" s="87"/>
      <c r="B73" s="87"/>
      <c r="C73" s="87"/>
    </row>
    <row r="74" spans="1:3">
      <c r="A74" s="87"/>
      <c r="B74" s="87"/>
      <c r="C74" s="87"/>
    </row>
    <row r="75" spans="1:3">
      <c r="A75" s="87"/>
      <c r="B75" s="87"/>
      <c r="C75" s="87"/>
    </row>
    <row r="76" spans="1:3">
      <c r="A76" s="87"/>
      <c r="B76" s="87"/>
      <c r="C76" s="87"/>
    </row>
    <row r="77" spans="1:3">
      <c r="A77" s="87"/>
      <c r="B77" s="87"/>
      <c r="C77" s="87"/>
    </row>
    <row r="78" spans="1:3">
      <c r="A78" s="87"/>
      <c r="B78" s="87"/>
      <c r="C78" s="87"/>
    </row>
    <row r="79" spans="1:3">
      <c r="A79" s="87"/>
      <c r="B79" s="87"/>
      <c r="C79" s="87"/>
    </row>
    <row r="80" spans="1:3">
      <c r="A80" s="87"/>
      <c r="B80" s="87"/>
      <c r="C80" s="87"/>
    </row>
    <row r="81" spans="1:3">
      <c r="A81" s="87"/>
      <c r="B81" s="87"/>
      <c r="C81" s="87"/>
    </row>
    <row r="82" spans="1:3">
      <c r="A82" s="87"/>
      <c r="B82" s="87"/>
      <c r="C82" s="87"/>
    </row>
    <row r="83" spans="1:3">
      <c r="A83" s="87"/>
      <c r="B83" s="87"/>
      <c r="C83" s="87"/>
    </row>
    <row r="84" spans="1:3">
      <c r="A84" s="87"/>
      <c r="B84" s="87"/>
      <c r="C84" s="87"/>
    </row>
    <row r="85" spans="1:3">
      <c r="A85" s="87"/>
      <c r="B85" s="87"/>
      <c r="C85" s="87"/>
    </row>
    <row r="86" spans="1:3">
      <c r="A86" s="87"/>
      <c r="B86" s="87"/>
      <c r="C86" s="87"/>
    </row>
    <row r="87" spans="1:3">
      <c r="A87" s="87"/>
      <c r="B87" s="87"/>
      <c r="C87" s="87"/>
    </row>
    <row r="88" spans="1:3">
      <c r="A88" s="87"/>
      <c r="B88" s="87"/>
      <c r="C88" s="87"/>
    </row>
    <row r="89" spans="1:3">
      <c r="A89" s="87"/>
      <c r="B89" s="87"/>
      <c r="C89" s="87"/>
    </row>
    <row r="90" spans="1:3">
      <c r="A90" s="87"/>
      <c r="B90" s="87"/>
      <c r="C90" s="87"/>
    </row>
    <row r="91" spans="1:3">
      <c r="A91" s="87"/>
      <c r="B91" s="87"/>
      <c r="C91" s="87"/>
    </row>
    <row r="92" spans="1:3">
      <c r="A92" s="87"/>
      <c r="B92" s="87"/>
      <c r="C92" s="87"/>
    </row>
    <row r="93" spans="1:3">
      <c r="A93" s="87"/>
      <c r="B93" s="87"/>
      <c r="C93" s="87"/>
    </row>
    <row r="94" spans="1:3">
      <c r="A94" s="87"/>
      <c r="B94" s="87"/>
      <c r="C94" s="87"/>
    </row>
    <row r="95" spans="1:3">
      <c r="A95" s="87"/>
      <c r="B95" s="87"/>
      <c r="C95" s="87"/>
    </row>
    <row r="96" spans="1:3">
      <c r="A96" s="87"/>
      <c r="B96" s="87"/>
      <c r="C96" s="87"/>
    </row>
    <row r="97" spans="1:3">
      <c r="A97" s="87"/>
      <c r="B97" s="87"/>
      <c r="C97" s="87"/>
    </row>
    <row r="98" spans="1:3">
      <c r="A98" s="87"/>
      <c r="B98" s="87"/>
      <c r="C98" s="87"/>
    </row>
    <row r="99" spans="1:3">
      <c r="A99" s="87"/>
      <c r="B99" s="87"/>
      <c r="C99" s="87"/>
    </row>
    <row r="100" spans="1:3">
      <c r="A100" s="87"/>
      <c r="B100" s="87"/>
      <c r="C100" s="87"/>
    </row>
    <row r="101" spans="1:3">
      <c r="A101" s="87"/>
      <c r="B101" s="87"/>
      <c r="C101" s="87"/>
    </row>
    <row r="102" spans="1:3">
      <c r="A102" s="87"/>
      <c r="B102" s="87"/>
      <c r="C102" s="87"/>
    </row>
    <row r="103" spans="1:3">
      <c r="A103" s="87"/>
      <c r="B103" s="87"/>
      <c r="C103" s="87"/>
    </row>
    <row r="104" spans="1:3">
      <c r="A104" s="87"/>
      <c r="B104" s="87"/>
      <c r="C104" s="87"/>
    </row>
    <row r="105" spans="1:3">
      <c r="A105" s="87"/>
      <c r="B105" s="87"/>
      <c r="C105" s="87"/>
    </row>
    <row r="106" spans="1:3">
      <c r="A106" s="87"/>
      <c r="B106" s="87"/>
      <c r="C106" s="87"/>
    </row>
    <row r="107" spans="1:3">
      <c r="A107" s="87"/>
      <c r="B107" s="87"/>
      <c r="C107" s="87"/>
    </row>
    <row r="108" spans="1:3">
      <c r="A108" s="87"/>
      <c r="B108" s="87"/>
      <c r="C108" s="87"/>
    </row>
    <row r="109" spans="1:3">
      <c r="A109" s="87"/>
      <c r="B109" s="87"/>
      <c r="C109" s="87"/>
    </row>
  </sheetData>
  <mergeCells count="2">
    <mergeCell ref="A55:I55"/>
    <mergeCell ref="J55:Q55"/>
  </mergeCells>
  <phoneticPr fontId="3"/>
  <pageMargins left="0.47244094488188981" right="0.47244094488188981" top="0.78740157480314965" bottom="0" header="0.31496062992125984" footer="0"/>
  <pageSetup paperSize="9" scale="95" fitToWidth="2" orientation="portrait" r:id="rId1"/>
  <colBreaks count="1" manualBreakCount="1">
    <brk id="9" max="53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R109"/>
  <sheetViews>
    <sheetView view="pageBreakPreview" zoomScaleNormal="70" zoomScaleSheetLayoutView="100" workbookViewId="0">
      <pane xSplit="2" ySplit="5" topLeftCell="C21" activePane="bottomRight" state="frozen"/>
      <selection activeCell="J54" sqref="J54:Q54"/>
      <selection pane="topRight" activeCell="J54" sqref="J54:Q54"/>
      <selection pane="bottomLeft" activeCell="J54" sqref="J54:Q54"/>
      <selection pane="bottomRight" activeCell="K5" sqref="K5"/>
    </sheetView>
  </sheetViews>
  <sheetFormatPr defaultRowHeight="13.5"/>
  <cols>
    <col min="1" max="1" width="10.875" style="131" customWidth="1"/>
    <col min="2" max="2" width="9" style="131"/>
    <col min="3" max="3" width="8.625" style="131" customWidth="1"/>
    <col min="4" max="4" width="9.5" style="131" customWidth="1"/>
    <col min="5" max="5" width="8.75" style="131" customWidth="1"/>
    <col min="6" max="7" width="10.875" style="131" customWidth="1"/>
    <col min="8" max="8" width="8.625" style="131" customWidth="1"/>
    <col min="9" max="9" width="9.5" style="131" customWidth="1"/>
    <col min="10" max="10" width="8.75" style="131" customWidth="1"/>
    <col min="11" max="11" width="10.875" style="131" bestFit="1" customWidth="1"/>
    <col min="12" max="12" width="12.625" style="131" customWidth="1"/>
    <col min="13" max="13" width="8.625" style="131" customWidth="1"/>
    <col min="14" max="15" width="11.625" style="131" customWidth="1"/>
    <col min="16" max="16" width="13.625" style="131" customWidth="1"/>
    <col min="17" max="17" width="12.625" style="131" customWidth="1"/>
    <col min="18" max="18" width="5.125" style="131" customWidth="1"/>
    <col min="19" max="16384" width="9" style="131"/>
  </cols>
  <sheetData>
    <row r="1" spans="1:18" s="52" customFormat="1"/>
    <row r="2" spans="1:18" s="52" customFormat="1" ht="15" customHeight="1" thickBot="1">
      <c r="A2" s="183" t="s">
        <v>137</v>
      </c>
      <c r="G2" s="258"/>
    </row>
    <row r="3" spans="1:18" ht="13.5" customHeight="1">
      <c r="A3" s="111"/>
      <c r="B3" s="171" t="s">
        <v>108</v>
      </c>
      <c r="C3" s="82"/>
      <c r="D3" s="83"/>
      <c r="E3" s="142" t="s">
        <v>109</v>
      </c>
      <c r="F3" s="83"/>
      <c r="G3" s="85"/>
      <c r="H3" s="82"/>
      <c r="I3" s="83"/>
      <c r="J3" s="142" t="s">
        <v>110</v>
      </c>
      <c r="K3" s="83"/>
      <c r="L3" s="143"/>
      <c r="M3" s="82"/>
      <c r="N3" s="83"/>
      <c r="O3" s="142" t="s">
        <v>111</v>
      </c>
      <c r="P3" s="83"/>
      <c r="Q3" s="85"/>
    </row>
    <row r="4" spans="1:18">
      <c r="A4" s="86"/>
      <c r="B4" s="144" t="s">
        <v>112</v>
      </c>
      <c r="C4" s="145" t="s">
        <v>113</v>
      </c>
      <c r="D4" s="146" t="s">
        <v>114</v>
      </c>
      <c r="E4" s="146" t="s">
        <v>115</v>
      </c>
      <c r="F4" s="146" t="s">
        <v>116</v>
      </c>
      <c r="G4" s="147" t="s">
        <v>6</v>
      </c>
      <c r="H4" s="145" t="s">
        <v>113</v>
      </c>
      <c r="I4" s="184" t="s">
        <v>114</v>
      </c>
      <c r="J4" s="146" t="s">
        <v>115</v>
      </c>
      <c r="K4" s="146" t="s">
        <v>116</v>
      </c>
      <c r="L4" s="147" t="s">
        <v>6</v>
      </c>
      <c r="M4" s="145" t="s">
        <v>113</v>
      </c>
      <c r="N4" s="146" t="s">
        <v>114</v>
      </c>
      <c r="O4" s="146" t="s">
        <v>115</v>
      </c>
      <c r="P4" s="146" t="s">
        <v>116</v>
      </c>
      <c r="Q4" s="147" t="s">
        <v>6</v>
      </c>
      <c r="R4" s="86"/>
    </row>
    <row r="5" spans="1:18">
      <c r="A5" s="86"/>
      <c r="B5" s="87"/>
      <c r="C5" s="145" t="s">
        <v>117</v>
      </c>
      <c r="D5" s="146"/>
      <c r="E5" s="146"/>
      <c r="F5" s="146"/>
      <c r="G5" s="147"/>
      <c r="H5" s="145" t="s">
        <v>117</v>
      </c>
      <c r="I5" s="185"/>
      <c r="J5" s="146"/>
      <c r="K5" s="146"/>
      <c r="L5" s="147"/>
      <c r="M5" s="145" t="s">
        <v>117</v>
      </c>
      <c r="N5" s="148"/>
      <c r="O5" s="148"/>
      <c r="P5" s="148"/>
      <c r="Q5" s="149"/>
    </row>
    <row r="6" spans="1:18" ht="14.25" thickBot="1">
      <c r="A6" s="191" t="s">
        <v>118</v>
      </c>
      <c r="B6" s="240" t="s">
        <v>119</v>
      </c>
      <c r="C6" s="150"/>
      <c r="D6" s="151" t="s">
        <v>120</v>
      </c>
      <c r="E6" s="151" t="s">
        <v>120</v>
      </c>
      <c r="F6" s="151" t="s">
        <v>15</v>
      </c>
      <c r="G6" s="152" t="s">
        <v>15</v>
      </c>
      <c r="H6" s="150"/>
      <c r="I6" s="186" t="s">
        <v>120</v>
      </c>
      <c r="J6" s="186" t="s">
        <v>120</v>
      </c>
      <c r="K6" s="151" t="s">
        <v>15</v>
      </c>
      <c r="L6" s="152" t="s">
        <v>15</v>
      </c>
      <c r="M6" s="150"/>
      <c r="N6" s="151" t="s">
        <v>120</v>
      </c>
      <c r="O6" s="151" t="s">
        <v>120</v>
      </c>
      <c r="P6" s="151" t="s">
        <v>15</v>
      </c>
      <c r="Q6" s="152" t="s">
        <v>15</v>
      </c>
    </row>
    <row r="7" spans="1:18" ht="16.7" customHeight="1">
      <c r="A7" s="81"/>
      <c r="B7" s="238" t="s">
        <v>178</v>
      </c>
      <c r="C7" s="172">
        <v>430</v>
      </c>
      <c r="D7" s="154">
        <v>47915</v>
      </c>
      <c r="E7" s="154">
        <v>45407</v>
      </c>
      <c r="F7" s="154">
        <v>3644576</v>
      </c>
      <c r="G7" s="154">
        <v>1916588</v>
      </c>
      <c r="H7" s="153">
        <v>118</v>
      </c>
      <c r="I7" s="154">
        <v>13750</v>
      </c>
      <c r="J7" s="154">
        <v>12825</v>
      </c>
      <c r="K7" s="154">
        <v>1120813</v>
      </c>
      <c r="L7" s="154">
        <v>597392</v>
      </c>
      <c r="M7" s="153">
        <f>C7+H7</f>
        <v>548</v>
      </c>
      <c r="N7" s="154">
        <f>D7+I7</f>
        <v>61665</v>
      </c>
      <c r="O7" s="154">
        <f>E7+J7</f>
        <v>58232</v>
      </c>
      <c r="P7" s="154">
        <f>F7+K7</f>
        <v>4765389</v>
      </c>
      <c r="Q7" s="155">
        <f>G7+L7</f>
        <v>2513980</v>
      </c>
    </row>
    <row r="8" spans="1:18" ht="16.7" customHeight="1" thickBot="1">
      <c r="A8" s="156" t="s">
        <v>121</v>
      </c>
      <c r="B8" s="239" t="s">
        <v>185</v>
      </c>
      <c r="C8" s="332">
        <v>114</v>
      </c>
      <c r="D8" s="158">
        <v>12619</v>
      </c>
      <c r="E8" s="158">
        <v>12056</v>
      </c>
      <c r="F8" s="158">
        <v>1020985</v>
      </c>
      <c r="G8" s="158">
        <v>532176</v>
      </c>
      <c r="H8" s="157">
        <v>37</v>
      </c>
      <c r="I8" s="158">
        <v>4272</v>
      </c>
      <c r="J8" s="158">
        <v>4030</v>
      </c>
      <c r="K8" s="158">
        <v>389241</v>
      </c>
      <c r="L8" s="158">
        <v>205702</v>
      </c>
      <c r="M8" s="157">
        <f t="shared" ref="M8:Q45" si="0">C8+H8</f>
        <v>151</v>
      </c>
      <c r="N8" s="158">
        <f t="shared" si="0"/>
        <v>16891</v>
      </c>
      <c r="O8" s="158">
        <f t="shared" si="0"/>
        <v>16086</v>
      </c>
      <c r="P8" s="158">
        <f t="shared" si="0"/>
        <v>1410226</v>
      </c>
      <c r="Q8" s="159">
        <f t="shared" si="0"/>
        <v>737878</v>
      </c>
    </row>
    <row r="9" spans="1:18" ht="16.7" customHeight="1">
      <c r="A9" s="160"/>
      <c r="B9" s="238" t="s">
        <v>178</v>
      </c>
      <c r="C9" s="172">
        <v>286</v>
      </c>
      <c r="D9" s="154">
        <v>33217</v>
      </c>
      <c r="E9" s="154">
        <v>30844</v>
      </c>
      <c r="F9" s="154">
        <v>2537221</v>
      </c>
      <c r="G9" s="154">
        <v>1357348</v>
      </c>
      <c r="H9" s="153">
        <v>141</v>
      </c>
      <c r="I9" s="154">
        <v>15666</v>
      </c>
      <c r="J9" s="154">
        <v>14722</v>
      </c>
      <c r="K9" s="154">
        <v>1300731</v>
      </c>
      <c r="L9" s="154">
        <v>688521</v>
      </c>
      <c r="M9" s="153">
        <f t="shared" si="0"/>
        <v>427</v>
      </c>
      <c r="N9" s="154">
        <f t="shared" si="0"/>
        <v>48883</v>
      </c>
      <c r="O9" s="154">
        <f t="shared" si="0"/>
        <v>45566</v>
      </c>
      <c r="P9" s="154">
        <f t="shared" si="0"/>
        <v>3837952</v>
      </c>
      <c r="Q9" s="155">
        <f t="shared" si="0"/>
        <v>2045869</v>
      </c>
    </row>
    <row r="10" spans="1:18" ht="16.7" customHeight="1" thickBot="1">
      <c r="A10" s="156" t="s">
        <v>85</v>
      </c>
      <c r="B10" s="239" t="s">
        <v>185</v>
      </c>
      <c r="C10" s="332">
        <v>62</v>
      </c>
      <c r="D10" s="158">
        <v>6909</v>
      </c>
      <c r="E10" s="158">
        <v>6603</v>
      </c>
      <c r="F10" s="158">
        <v>558057</v>
      </c>
      <c r="G10" s="158">
        <v>291755</v>
      </c>
      <c r="H10" s="157">
        <v>28</v>
      </c>
      <c r="I10" s="158">
        <v>3152</v>
      </c>
      <c r="J10" s="158">
        <v>3087</v>
      </c>
      <c r="K10" s="158">
        <v>277242</v>
      </c>
      <c r="L10" s="158">
        <v>141617</v>
      </c>
      <c r="M10" s="157">
        <f t="shared" si="0"/>
        <v>90</v>
      </c>
      <c r="N10" s="158">
        <f t="shared" si="0"/>
        <v>10061</v>
      </c>
      <c r="O10" s="158">
        <f t="shared" si="0"/>
        <v>9690</v>
      </c>
      <c r="P10" s="158">
        <f t="shared" si="0"/>
        <v>835299</v>
      </c>
      <c r="Q10" s="159">
        <f t="shared" si="0"/>
        <v>433372</v>
      </c>
    </row>
    <row r="11" spans="1:18" ht="16.7" customHeight="1">
      <c r="A11" s="161"/>
      <c r="B11" s="238" t="s">
        <v>178</v>
      </c>
      <c r="C11" s="172">
        <v>49</v>
      </c>
      <c r="D11" s="154">
        <v>5661</v>
      </c>
      <c r="E11" s="154">
        <v>5400</v>
      </c>
      <c r="F11" s="154">
        <v>437379</v>
      </c>
      <c r="G11" s="154">
        <v>228281</v>
      </c>
      <c r="H11" s="153">
        <v>20</v>
      </c>
      <c r="I11" s="154">
        <v>2612</v>
      </c>
      <c r="J11" s="154">
        <v>2367</v>
      </c>
      <c r="K11" s="154">
        <v>216389</v>
      </c>
      <c r="L11" s="154">
        <v>118015</v>
      </c>
      <c r="M11" s="153">
        <f t="shared" si="0"/>
        <v>69</v>
      </c>
      <c r="N11" s="154">
        <f t="shared" si="0"/>
        <v>8273</v>
      </c>
      <c r="O11" s="154">
        <f t="shared" si="0"/>
        <v>7767</v>
      </c>
      <c r="P11" s="154">
        <f t="shared" si="0"/>
        <v>653768</v>
      </c>
      <c r="Q11" s="155">
        <f t="shared" si="0"/>
        <v>346296</v>
      </c>
    </row>
    <row r="12" spans="1:18" ht="16.7" customHeight="1" thickBot="1">
      <c r="A12" s="156" t="s">
        <v>122</v>
      </c>
      <c r="B12" s="239" t="s">
        <v>185</v>
      </c>
      <c r="C12" s="332">
        <v>8</v>
      </c>
      <c r="D12" s="158">
        <v>1084</v>
      </c>
      <c r="E12" s="158">
        <v>976</v>
      </c>
      <c r="F12" s="158">
        <v>87016</v>
      </c>
      <c r="G12" s="158">
        <v>47629</v>
      </c>
      <c r="H12" s="157">
        <v>4</v>
      </c>
      <c r="I12" s="158">
        <v>446</v>
      </c>
      <c r="J12" s="158">
        <v>418</v>
      </c>
      <c r="K12" s="158">
        <v>36685</v>
      </c>
      <c r="L12" s="158">
        <v>19141</v>
      </c>
      <c r="M12" s="157">
        <f t="shared" si="0"/>
        <v>12</v>
      </c>
      <c r="N12" s="158">
        <f t="shared" si="0"/>
        <v>1530</v>
      </c>
      <c r="O12" s="158">
        <f t="shared" si="0"/>
        <v>1394</v>
      </c>
      <c r="P12" s="158">
        <f t="shared" si="0"/>
        <v>123701</v>
      </c>
      <c r="Q12" s="159">
        <f t="shared" si="0"/>
        <v>66770</v>
      </c>
    </row>
    <row r="13" spans="1:18" ht="16.7" customHeight="1">
      <c r="A13" s="161"/>
      <c r="B13" s="238" t="s">
        <v>178</v>
      </c>
      <c r="C13" s="172">
        <v>155</v>
      </c>
      <c r="D13" s="154">
        <v>19411</v>
      </c>
      <c r="E13" s="154">
        <v>17112</v>
      </c>
      <c r="F13" s="154">
        <v>1485452</v>
      </c>
      <c r="G13" s="154">
        <v>829796</v>
      </c>
      <c r="H13" s="153">
        <v>40</v>
      </c>
      <c r="I13" s="154">
        <v>5234</v>
      </c>
      <c r="J13" s="154">
        <v>4527</v>
      </c>
      <c r="K13" s="154">
        <v>436240</v>
      </c>
      <c r="L13" s="154">
        <v>247133</v>
      </c>
      <c r="M13" s="153">
        <f t="shared" si="0"/>
        <v>195</v>
      </c>
      <c r="N13" s="154">
        <f t="shared" si="0"/>
        <v>24645</v>
      </c>
      <c r="O13" s="154">
        <f t="shared" si="0"/>
        <v>21639</v>
      </c>
      <c r="P13" s="154">
        <f t="shared" si="0"/>
        <v>1921692</v>
      </c>
      <c r="Q13" s="155">
        <f t="shared" si="0"/>
        <v>1076929</v>
      </c>
    </row>
    <row r="14" spans="1:18" ht="16.7" customHeight="1" thickBot="1">
      <c r="A14" s="156" t="s">
        <v>123</v>
      </c>
      <c r="B14" s="239" t="s">
        <v>185</v>
      </c>
      <c r="C14" s="332">
        <v>26</v>
      </c>
      <c r="D14" s="158">
        <v>4014</v>
      </c>
      <c r="E14" s="158">
        <v>3263</v>
      </c>
      <c r="F14" s="158">
        <v>332650</v>
      </c>
      <c r="G14" s="158">
        <v>197433</v>
      </c>
      <c r="H14" s="157">
        <v>14</v>
      </c>
      <c r="I14" s="158">
        <v>1743</v>
      </c>
      <c r="J14" s="158">
        <v>1650</v>
      </c>
      <c r="K14" s="158">
        <v>150920</v>
      </c>
      <c r="L14" s="158">
        <v>79390</v>
      </c>
      <c r="M14" s="157">
        <f t="shared" si="0"/>
        <v>40</v>
      </c>
      <c r="N14" s="158">
        <f t="shared" si="0"/>
        <v>5757</v>
      </c>
      <c r="O14" s="158">
        <f t="shared" si="0"/>
        <v>4913</v>
      </c>
      <c r="P14" s="158">
        <f t="shared" si="0"/>
        <v>483570</v>
      </c>
      <c r="Q14" s="159">
        <f t="shared" si="0"/>
        <v>276823</v>
      </c>
    </row>
    <row r="15" spans="1:18" ht="16.7" customHeight="1">
      <c r="A15" s="161"/>
      <c r="B15" s="238" t="s">
        <v>178</v>
      </c>
      <c r="C15" s="172">
        <v>107</v>
      </c>
      <c r="D15" s="154">
        <v>12932</v>
      </c>
      <c r="E15" s="154">
        <v>11917</v>
      </c>
      <c r="F15" s="154">
        <v>1004130</v>
      </c>
      <c r="G15" s="154">
        <v>540007</v>
      </c>
      <c r="H15" s="153">
        <v>65</v>
      </c>
      <c r="I15" s="154">
        <v>8304</v>
      </c>
      <c r="J15" s="154">
        <v>7937</v>
      </c>
      <c r="K15" s="154">
        <v>684544</v>
      </c>
      <c r="L15" s="154">
        <v>357450</v>
      </c>
      <c r="M15" s="153">
        <f t="shared" si="0"/>
        <v>172</v>
      </c>
      <c r="N15" s="154">
        <f t="shared" si="0"/>
        <v>21236</v>
      </c>
      <c r="O15" s="154">
        <f t="shared" si="0"/>
        <v>19854</v>
      </c>
      <c r="P15" s="154">
        <f t="shared" si="0"/>
        <v>1688674</v>
      </c>
      <c r="Q15" s="155">
        <f t="shared" si="0"/>
        <v>897457</v>
      </c>
    </row>
    <row r="16" spans="1:18" ht="16.7" customHeight="1" thickBot="1">
      <c r="A16" s="156" t="s">
        <v>124</v>
      </c>
      <c r="B16" s="239" t="s">
        <v>185</v>
      </c>
      <c r="C16" s="332">
        <v>37</v>
      </c>
      <c r="D16" s="158">
        <v>4169</v>
      </c>
      <c r="E16" s="158">
        <v>4003</v>
      </c>
      <c r="F16" s="158">
        <v>342308</v>
      </c>
      <c r="G16" s="158">
        <v>177449</v>
      </c>
      <c r="H16" s="157">
        <v>20</v>
      </c>
      <c r="I16" s="158">
        <v>1978</v>
      </c>
      <c r="J16" s="158">
        <v>1912</v>
      </c>
      <c r="K16" s="158">
        <v>175475</v>
      </c>
      <c r="L16" s="158">
        <v>90525</v>
      </c>
      <c r="M16" s="157">
        <f t="shared" si="0"/>
        <v>57</v>
      </c>
      <c r="N16" s="158">
        <f t="shared" si="0"/>
        <v>6147</v>
      </c>
      <c r="O16" s="158">
        <f t="shared" si="0"/>
        <v>5915</v>
      </c>
      <c r="P16" s="158">
        <f t="shared" si="0"/>
        <v>517783</v>
      </c>
      <c r="Q16" s="159">
        <f t="shared" si="0"/>
        <v>267974</v>
      </c>
    </row>
    <row r="17" spans="1:17" ht="16.7" customHeight="1">
      <c r="A17" s="161"/>
      <c r="B17" s="238" t="s">
        <v>178</v>
      </c>
      <c r="C17" s="172">
        <v>359</v>
      </c>
      <c r="D17" s="154">
        <v>44713</v>
      </c>
      <c r="E17" s="154">
        <v>40713</v>
      </c>
      <c r="F17" s="154">
        <v>3475783</v>
      </c>
      <c r="G17" s="154">
        <v>1890329</v>
      </c>
      <c r="H17" s="153">
        <v>172</v>
      </c>
      <c r="I17" s="154">
        <v>19946</v>
      </c>
      <c r="J17" s="154">
        <v>18253</v>
      </c>
      <c r="K17" s="154">
        <v>1674405</v>
      </c>
      <c r="L17" s="154">
        <v>905357</v>
      </c>
      <c r="M17" s="153">
        <f t="shared" si="0"/>
        <v>531</v>
      </c>
      <c r="N17" s="154">
        <f t="shared" si="0"/>
        <v>64659</v>
      </c>
      <c r="O17" s="154">
        <f t="shared" si="0"/>
        <v>58966</v>
      </c>
      <c r="P17" s="154">
        <f t="shared" si="0"/>
        <v>5150188</v>
      </c>
      <c r="Q17" s="155">
        <f t="shared" si="0"/>
        <v>2795686</v>
      </c>
    </row>
    <row r="18" spans="1:17" ht="16.7" customHeight="1" thickBot="1">
      <c r="A18" s="156" t="s">
        <v>125</v>
      </c>
      <c r="B18" s="239" t="s">
        <v>185</v>
      </c>
      <c r="C18" s="332">
        <v>118</v>
      </c>
      <c r="D18" s="158">
        <v>13843</v>
      </c>
      <c r="E18" s="158">
        <v>12765</v>
      </c>
      <c r="F18" s="158">
        <v>1134942</v>
      </c>
      <c r="G18" s="158">
        <v>610850</v>
      </c>
      <c r="H18" s="157">
        <v>37</v>
      </c>
      <c r="I18" s="158">
        <v>3914</v>
      </c>
      <c r="J18" s="158">
        <v>3755</v>
      </c>
      <c r="K18" s="158">
        <v>343304</v>
      </c>
      <c r="L18" s="158">
        <v>178409</v>
      </c>
      <c r="M18" s="157">
        <f t="shared" si="0"/>
        <v>155</v>
      </c>
      <c r="N18" s="158">
        <f t="shared" si="0"/>
        <v>17757</v>
      </c>
      <c r="O18" s="158">
        <f t="shared" si="0"/>
        <v>16520</v>
      </c>
      <c r="P18" s="158">
        <f t="shared" si="0"/>
        <v>1478246</v>
      </c>
      <c r="Q18" s="159">
        <f t="shared" si="0"/>
        <v>789259</v>
      </c>
    </row>
    <row r="19" spans="1:17" ht="16.7" customHeight="1">
      <c r="A19" s="161"/>
      <c r="B19" s="238" t="s">
        <v>178</v>
      </c>
      <c r="C19" s="172">
        <v>303</v>
      </c>
      <c r="D19" s="154">
        <v>33989</v>
      </c>
      <c r="E19" s="154">
        <v>32350</v>
      </c>
      <c r="F19" s="154">
        <v>2635346</v>
      </c>
      <c r="G19" s="154">
        <v>1378545</v>
      </c>
      <c r="H19" s="153">
        <v>110</v>
      </c>
      <c r="I19" s="154">
        <v>12331</v>
      </c>
      <c r="J19" s="154">
        <v>11607</v>
      </c>
      <c r="K19" s="154">
        <v>1021541</v>
      </c>
      <c r="L19" s="154">
        <v>540833</v>
      </c>
      <c r="M19" s="153">
        <f t="shared" si="0"/>
        <v>413</v>
      </c>
      <c r="N19" s="154">
        <f t="shared" si="0"/>
        <v>46320</v>
      </c>
      <c r="O19" s="154">
        <f t="shared" si="0"/>
        <v>43957</v>
      </c>
      <c r="P19" s="154">
        <f t="shared" si="0"/>
        <v>3656887</v>
      </c>
      <c r="Q19" s="155">
        <f t="shared" si="0"/>
        <v>1919378</v>
      </c>
    </row>
    <row r="20" spans="1:17" ht="16.7" customHeight="1" thickBot="1">
      <c r="A20" s="156" t="s">
        <v>90</v>
      </c>
      <c r="B20" s="239" t="s">
        <v>185</v>
      </c>
      <c r="C20" s="332">
        <v>84</v>
      </c>
      <c r="D20" s="158">
        <v>9824</v>
      </c>
      <c r="E20" s="158">
        <v>9480</v>
      </c>
      <c r="F20" s="158">
        <v>788362</v>
      </c>
      <c r="G20" s="158">
        <v>407921</v>
      </c>
      <c r="H20" s="157">
        <v>22</v>
      </c>
      <c r="I20" s="158">
        <v>2956</v>
      </c>
      <c r="J20" s="158">
        <v>2670</v>
      </c>
      <c r="K20" s="158">
        <v>252813</v>
      </c>
      <c r="L20" s="158">
        <v>138047</v>
      </c>
      <c r="M20" s="157">
        <f t="shared" si="0"/>
        <v>106</v>
      </c>
      <c r="N20" s="158">
        <f t="shared" si="0"/>
        <v>12780</v>
      </c>
      <c r="O20" s="158">
        <f t="shared" si="0"/>
        <v>12150</v>
      </c>
      <c r="P20" s="158">
        <f t="shared" si="0"/>
        <v>1041175</v>
      </c>
      <c r="Q20" s="159">
        <f t="shared" si="0"/>
        <v>545968</v>
      </c>
    </row>
    <row r="21" spans="1:17" ht="16.7" customHeight="1">
      <c r="A21" s="161"/>
      <c r="B21" s="238" t="s">
        <v>178</v>
      </c>
      <c r="C21" s="153">
        <v>497</v>
      </c>
      <c r="D21" s="335">
        <v>57303</v>
      </c>
      <c r="E21" s="154">
        <v>54316</v>
      </c>
      <c r="F21" s="154">
        <v>4483075</v>
      </c>
      <c r="G21" s="333">
        <v>2353395</v>
      </c>
      <c r="H21" s="153">
        <v>205</v>
      </c>
      <c r="I21" s="154">
        <v>23817</v>
      </c>
      <c r="J21" s="154">
        <v>22342</v>
      </c>
      <c r="K21" s="154">
        <v>2009395</v>
      </c>
      <c r="L21" s="154">
        <v>1064363</v>
      </c>
      <c r="M21" s="153">
        <f t="shared" si="0"/>
        <v>702</v>
      </c>
      <c r="N21" s="154">
        <f t="shared" si="0"/>
        <v>81120</v>
      </c>
      <c r="O21" s="154">
        <f t="shared" si="0"/>
        <v>76658</v>
      </c>
      <c r="P21" s="154">
        <f t="shared" si="0"/>
        <v>6492470</v>
      </c>
      <c r="Q21" s="155">
        <f t="shared" si="0"/>
        <v>3417758</v>
      </c>
    </row>
    <row r="22" spans="1:17" ht="16.7" customHeight="1" thickBot="1">
      <c r="A22" s="156" t="s">
        <v>126</v>
      </c>
      <c r="B22" s="239" t="s">
        <v>185</v>
      </c>
      <c r="C22" s="157">
        <v>132</v>
      </c>
      <c r="D22" s="336">
        <v>14597</v>
      </c>
      <c r="E22" s="158">
        <v>14006</v>
      </c>
      <c r="F22" s="158">
        <v>1206756</v>
      </c>
      <c r="G22" s="334">
        <v>626713</v>
      </c>
      <c r="H22" s="157">
        <v>49</v>
      </c>
      <c r="I22" s="158">
        <v>5325</v>
      </c>
      <c r="J22" s="158">
        <v>5037</v>
      </c>
      <c r="K22" s="158">
        <v>474578</v>
      </c>
      <c r="L22" s="158">
        <v>249676</v>
      </c>
      <c r="M22" s="157">
        <f t="shared" si="0"/>
        <v>181</v>
      </c>
      <c r="N22" s="158">
        <f t="shared" si="0"/>
        <v>19922</v>
      </c>
      <c r="O22" s="158">
        <f t="shared" si="0"/>
        <v>19043</v>
      </c>
      <c r="P22" s="158">
        <f t="shared" si="0"/>
        <v>1681334</v>
      </c>
      <c r="Q22" s="159">
        <f t="shared" si="0"/>
        <v>876389</v>
      </c>
    </row>
    <row r="23" spans="1:17" ht="16.7" customHeight="1">
      <c r="A23" s="161"/>
      <c r="B23" s="238" t="s">
        <v>178</v>
      </c>
      <c r="C23" s="153">
        <v>221</v>
      </c>
      <c r="D23" s="154">
        <v>25384</v>
      </c>
      <c r="E23" s="154">
        <v>24076</v>
      </c>
      <c r="F23" s="154">
        <v>1953227</v>
      </c>
      <c r="G23" s="154">
        <v>1024866</v>
      </c>
      <c r="H23" s="153">
        <v>77</v>
      </c>
      <c r="I23" s="154">
        <v>9282</v>
      </c>
      <c r="J23" s="154">
        <v>8492</v>
      </c>
      <c r="K23" s="154">
        <v>772598</v>
      </c>
      <c r="L23" s="154">
        <v>417809</v>
      </c>
      <c r="M23" s="153">
        <f t="shared" si="0"/>
        <v>298</v>
      </c>
      <c r="N23" s="154">
        <f t="shared" si="0"/>
        <v>34666</v>
      </c>
      <c r="O23" s="154">
        <f t="shared" si="0"/>
        <v>32568</v>
      </c>
      <c r="P23" s="154">
        <f t="shared" si="0"/>
        <v>2725825</v>
      </c>
      <c r="Q23" s="155">
        <f t="shared" si="0"/>
        <v>1442675</v>
      </c>
    </row>
    <row r="24" spans="1:17" ht="16.7" customHeight="1" thickBot="1">
      <c r="A24" s="156" t="s">
        <v>127</v>
      </c>
      <c r="B24" s="239" t="s">
        <v>185</v>
      </c>
      <c r="C24" s="332">
        <v>45</v>
      </c>
      <c r="D24" s="158">
        <v>5276</v>
      </c>
      <c r="E24" s="158">
        <v>4824</v>
      </c>
      <c r="F24" s="158">
        <v>433575</v>
      </c>
      <c r="G24" s="158">
        <v>235079</v>
      </c>
      <c r="H24" s="157">
        <v>10</v>
      </c>
      <c r="I24" s="158">
        <v>1207</v>
      </c>
      <c r="J24" s="158">
        <v>1119</v>
      </c>
      <c r="K24" s="158">
        <v>105873</v>
      </c>
      <c r="L24" s="158">
        <v>56556</v>
      </c>
      <c r="M24" s="157">
        <f t="shared" si="0"/>
        <v>55</v>
      </c>
      <c r="N24" s="158">
        <f t="shared" si="0"/>
        <v>6483</v>
      </c>
      <c r="O24" s="158">
        <f t="shared" si="0"/>
        <v>5943</v>
      </c>
      <c r="P24" s="158">
        <f t="shared" si="0"/>
        <v>539448</v>
      </c>
      <c r="Q24" s="159">
        <f t="shared" si="0"/>
        <v>291635</v>
      </c>
    </row>
    <row r="25" spans="1:17" ht="16.7" customHeight="1">
      <c r="A25" s="161"/>
      <c r="B25" s="238" t="s">
        <v>178</v>
      </c>
      <c r="C25" s="172">
        <v>302</v>
      </c>
      <c r="D25" s="154">
        <v>37430</v>
      </c>
      <c r="E25" s="154">
        <v>34463</v>
      </c>
      <c r="F25" s="154">
        <v>2935599</v>
      </c>
      <c r="G25" s="154">
        <v>1581933</v>
      </c>
      <c r="H25" s="153">
        <v>165</v>
      </c>
      <c r="I25" s="154">
        <v>20274</v>
      </c>
      <c r="J25" s="154">
        <v>18650</v>
      </c>
      <c r="K25" s="154">
        <v>1682430</v>
      </c>
      <c r="L25" s="154">
        <v>907629</v>
      </c>
      <c r="M25" s="153">
        <f t="shared" si="0"/>
        <v>467</v>
      </c>
      <c r="N25" s="154">
        <f t="shared" si="0"/>
        <v>57704</v>
      </c>
      <c r="O25" s="154">
        <f t="shared" si="0"/>
        <v>53113</v>
      </c>
      <c r="P25" s="154">
        <f t="shared" si="0"/>
        <v>4618029</v>
      </c>
      <c r="Q25" s="155">
        <f t="shared" si="0"/>
        <v>2489562</v>
      </c>
    </row>
    <row r="26" spans="1:17" ht="16.7" customHeight="1" thickBot="1">
      <c r="A26" s="156" t="s">
        <v>128</v>
      </c>
      <c r="B26" s="239" t="s">
        <v>185</v>
      </c>
      <c r="C26" s="332">
        <v>93</v>
      </c>
      <c r="D26" s="158">
        <v>11308</v>
      </c>
      <c r="E26" s="158">
        <v>10462</v>
      </c>
      <c r="F26" s="158">
        <v>913790</v>
      </c>
      <c r="G26" s="158">
        <v>489768</v>
      </c>
      <c r="H26" s="157">
        <v>27</v>
      </c>
      <c r="I26" s="158">
        <v>3106</v>
      </c>
      <c r="J26" s="158">
        <v>2855</v>
      </c>
      <c r="K26" s="158">
        <v>277950</v>
      </c>
      <c r="L26" s="158">
        <v>149905</v>
      </c>
      <c r="M26" s="157">
        <f t="shared" si="0"/>
        <v>120</v>
      </c>
      <c r="N26" s="158">
        <f t="shared" si="0"/>
        <v>14414</v>
      </c>
      <c r="O26" s="158">
        <f t="shared" si="0"/>
        <v>13317</v>
      </c>
      <c r="P26" s="158">
        <f t="shared" si="0"/>
        <v>1191740</v>
      </c>
      <c r="Q26" s="159">
        <f t="shared" si="0"/>
        <v>639673</v>
      </c>
    </row>
    <row r="27" spans="1:17" ht="16.7" customHeight="1">
      <c r="A27" s="161"/>
      <c r="B27" s="238" t="s">
        <v>178</v>
      </c>
      <c r="C27" s="172">
        <v>494</v>
      </c>
      <c r="D27" s="154">
        <v>58831</v>
      </c>
      <c r="E27" s="154">
        <v>54343</v>
      </c>
      <c r="F27" s="154">
        <v>4605535</v>
      </c>
      <c r="G27" s="154">
        <v>2479264</v>
      </c>
      <c r="H27" s="153">
        <v>275</v>
      </c>
      <c r="I27" s="154">
        <v>30391</v>
      </c>
      <c r="J27" s="154">
        <v>28516</v>
      </c>
      <c r="K27" s="154">
        <v>2533146</v>
      </c>
      <c r="L27" s="154">
        <v>1343208</v>
      </c>
      <c r="M27" s="153">
        <f t="shared" si="0"/>
        <v>769</v>
      </c>
      <c r="N27" s="154">
        <f t="shared" si="0"/>
        <v>89222</v>
      </c>
      <c r="O27" s="154">
        <f t="shared" si="0"/>
        <v>82859</v>
      </c>
      <c r="P27" s="154">
        <f t="shared" si="0"/>
        <v>7138681</v>
      </c>
      <c r="Q27" s="155">
        <f t="shared" si="0"/>
        <v>3822472</v>
      </c>
    </row>
    <row r="28" spans="1:17" ht="16.7" customHeight="1" thickBot="1">
      <c r="A28" s="156" t="s">
        <v>129</v>
      </c>
      <c r="B28" s="239" t="s">
        <v>185</v>
      </c>
      <c r="C28" s="332">
        <v>125</v>
      </c>
      <c r="D28" s="158">
        <v>14395</v>
      </c>
      <c r="E28" s="158">
        <v>13664</v>
      </c>
      <c r="F28" s="158">
        <v>1190540</v>
      </c>
      <c r="G28" s="158">
        <v>624956</v>
      </c>
      <c r="H28" s="157">
        <v>58</v>
      </c>
      <c r="I28" s="158">
        <v>7114</v>
      </c>
      <c r="J28" s="158">
        <v>6593</v>
      </c>
      <c r="K28" s="158">
        <v>616725</v>
      </c>
      <c r="L28" s="158">
        <v>330347</v>
      </c>
      <c r="M28" s="157">
        <f t="shared" si="0"/>
        <v>183</v>
      </c>
      <c r="N28" s="158">
        <f t="shared" si="0"/>
        <v>21509</v>
      </c>
      <c r="O28" s="158">
        <f t="shared" si="0"/>
        <v>20257</v>
      </c>
      <c r="P28" s="158">
        <f t="shared" si="0"/>
        <v>1807265</v>
      </c>
      <c r="Q28" s="159">
        <f t="shared" si="0"/>
        <v>955303</v>
      </c>
    </row>
    <row r="29" spans="1:17" ht="16.7" customHeight="1">
      <c r="A29" s="161"/>
      <c r="B29" s="238" t="s">
        <v>178</v>
      </c>
      <c r="C29" s="172">
        <v>267</v>
      </c>
      <c r="D29" s="154">
        <v>32310</v>
      </c>
      <c r="E29" s="154">
        <v>29586</v>
      </c>
      <c r="F29" s="154">
        <v>2530901</v>
      </c>
      <c r="G29" s="154">
        <v>1371601</v>
      </c>
      <c r="H29" s="153">
        <v>96</v>
      </c>
      <c r="I29" s="154">
        <v>11499</v>
      </c>
      <c r="J29" s="154">
        <v>10283</v>
      </c>
      <c r="K29" s="154">
        <v>945953</v>
      </c>
      <c r="L29" s="154">
        <v>522597</v>
      </c>
      <c r="M29" s="153">
        <f t="shared" si="0"/>
        <v>363</v>
      </c>
      <c r="N29" s="154">
        <f t="shared" si="0"/>
        <v>43809</v>
      </c>
      <c r="O29" s="154">
        <f t="shared" si="0"/>
        <v>39869</v>
      </c>
      <c r="P29" s="154">
        <f t="shared" si="0"/>
        <v>3476854</v>
      </c>
      <c r="Q29" s="155">
        <f t="shared" si="0"/>
        <v>1894198</v>
      </c>
    </row>
    <row r="30" spans="1:17" ht="16.7" customHeight="1" thickBot="1">
      <c r="A30" s="156" t="s">
        <v>130</v>
      </c>
      <c r="B30" s="239" t="s">
        <v>185</v>
      </c>
      <c r="C30" s="332">
        <v>57</v>
      </c>
      <c r="D30" s="158">
        <v>6748</v>
      </c>
      <c r="E30" s="158">
        <v>6208</v>
      </c>
      <c r="F30" s="158">
        <v>555545</v>
      </c>
      <c r="G30" s="158">
        <v>299782</v>
      </c>
      <c r="H30" s="157">
        <v>29</v>
      </c>
      <c r="I30" s="158">
        <v>3453</v>
      </c>
      <c r="J30" s="158">
        <v>3168</v>
      </c>
      <c r="K30" s="158">
        <v>306677</v>
      </c>
      <c r="L30" s="158">
        <v>165663</v>
      </c>
      <c r="M30" s="173">
        <f t="shared" si="0"/>
        <v>86</v>
      </c>
      <c r="N30" s="158">
        <f t="shared" si="0"/>
        <v>10201</v>
      </c>
      <c r="O30" s="158">
        <f t="shared" si="0"/>
        <v>9376</v>
      </c>
      <c r="P30" s="158">
        <f t="shared" si="0"/>
        <v>862222</v>
      </c>
      <c r="Q30" s="159">
        <f t="shared" si="0"/>
        <v>465445</v>
      </c>
    </row>
    <row r="31" spans="1:17" ht="16.7" customHeight="1">
      <c r="A31" s="161"/>
      <c r="B31" s="238" t="s">
        <v>178</v>
      </c>
      <c r="C31" s="172">
        <v>833</v>
      </c>
      <c r="D31" s="154">
        <v>100988</v>
      </c>
      <c r="E31" s="154">
        <v>91600</v>
      </c>
      <c r="F31" s="154">
        <v>7806957</v>
      </c>
      <c r="G31" s="154">
        <v>4258419</v>
      </c>
      <c r="H31" s="153">
        <v>255</v>
      </c>
      <c r="I31" s="154">
        <v>27092</v>
      </c>
      <c r="J31" s="154">
        <v>23840</v>
      </c>
      <c r="K31" s="154">
        <v>2216309</v>
      </c>
      <c r="L31" s="154">
        <v>1235818</v>
      </c>
      <c r="M31" s="153">
        <f t="shared" si="0"/>
        <v>1088</v>
      </c>
      <c r="N31" s="154">
        <f t="shared" si="0"/>
        <v>128080</v>
      </c>
      <c r="O31" s="154">
        <f t="shared" si="0"/>
        <v>115440</v>
      </c>
      <c r="P31" s="154">
        <f t="shared" si="0"/>
        <v>10023266</v>
      </c>
      <c r="Q31" s="155">
        <f t="shared" si="0"/>
        <v>5494237</v>
      </c>
    </row>
    <row r="32" spans="1:17" ht="16.7" customHeight="1" thickBot="1">
      <c r="A32" s="156" t="s">
        <v>131</v>
      </c>
      <c r="B32" s="239" t="s">
        <v>185</v>
      </c>
      <c r="C32" s="332">
        <v>146</v>
      </c>
      <c r="D32" s="158">
        <v>17625</v>
      </c>
      <c r="E32" s="158">
        <v>16071</v>
      </c>
      <c r="F32" s="158">
        <v>1433878</v>
      </c>
      <c r="G32" s="158">
        <v>779758</v>
      </c>
      <c r="H32" s="157">
        <v>57</v>
      </c>
      <c r="I32" s="158">
        <v>6823</v>
      </c>
      <c r="J32" s="158">
        <v>5785</v>
      </c>
      <c r="K32" s="158">
        <v>593538</v>
      </c>
      <c r="L32" s="158">
        <v>340456</v>
      </c>
      <c r="M32" s="157">
        <f t="shared" si="0"/>
        <v>203</v>
      </c>
      <c r="N32" s="158">
        <f t="shared" si="0"/>
        <v>24448</v>
      </c>
      <c r="O32" s="158">
        <f t="shared" si="0"/>
        <v>21856</v>
      </c>
      <c r="P32" s="158">
        <f t="shared" si="0"/>
        <v>2027416</v>
      </c>
      <c r="Q32" s="159">
        <f t="shared" si="0"/>
        <v>1120214</v>
      </c>
    </row>
    <row r="33" spans="1:17" ht="16.7" customHeight="1">
      <c r="A33" s="161"/>
      <c r="B33" s="238" t="s">
        <v>178</v>
      </c>
      <c r="C33" s="172">
        <v>381</v>
      </c>
      <c r="D33" s="154">
        <v>49244</v>
      </c>
      <c r="E33" s="154">
        <v>44504</v>
      </c>
      <c r="F33" s="154">
        <v>3794545</v>
      </c>
      <c r="G33" s="154">
        <v>2076171</v>
      </c>
      <c r="H33" s="153">
        <v>168</v>
      </c>
      <c r="I33" s="154">
        <v>20915</v>
      </c>
      <c r="J33" s="154">
        <v>18664</v>
      </c>
      <c r="K33" s="154">
        <v>1727173</v>
      </c>
      <c r="L33" s="154">
        <v>955659</v>
      </c>
      <c r="M33" s="153">
        <f t="shared" si="0"/>
        <v>549</v>
      </c>
      <c r="N33" s="154">
        <f t="shared" si="0"/>
        <v>70159</v>
      </c>
      <c r="O33" s="154">
        <f t="shared" si="0"/>
        <v>63168</v>
      </c>
      <c r="P33" s="154">
        <f t="shared" si="0"/>
        <v>5521718</v>
      </c>
      <c r="Q33" s="155">
        <f t="shared" si="0"/>
        <v>3031830</v>
      </c>
    </row>
    <row r="34" spans="1:17" ht="16.7" customHeight="1" thickBot="1">
      <c r="A34" s="156" t="s">
        <v>132</v>
      </c>
      <c r="B34" s="239" t="s">
        <v>185</v>
      </c>
      <c r="C34" s="332">
        <v>87</v>
      </c>
      <c r="D34" s="158">
        <v>11366</v>
      </c>
      <c r="E34" s="158">
        <v>10367</v>
      </c>
      <c r="F34" s="158">
        <v>912854</v>
      </c>
      <c r="G34" s="158">
        <v>495014</v>
      </c>
      <c r="H34" s="157">
        <v>31</v>
      </c>
      <c r="I34" s="158">
        <v>3989</v>
      </c>
      <c r="J34" s="158">
        <v>3268</v>
      </c>
      <c r="K34" s="158">
        <v>337241</v>
      </c>
      <c r="L34" s="158">
        <v>197354</v>
      </c>
      <c r="M34" s="157">
        <f t="shared" si="0"/>
        <v>118</v>
      </c>
      <c r="N34" s="158">
        <f t="shared" si="0"/>
        <v>15355</v>
      </c>
      <c r="O34" s="158">
        <f t="shared" si="0"/>
        <v>13635</v>
      </c>
      <c r="P34" s="158">
        <f t="shared" si="0"/>
        <v>1250095</v>
      </c>
      <c r="Q34" s="159">
        <f t="shared" si="0"/>
        <v>692368</v>
      </c>
    </row>
    <row r="35" spans="1:17" ht="16.7" customHeight="1">
      <c r="A35" s="161"/>
      <c r="B35" s="238" t="s">
        <v>178</v>
      </c>
      <c r="C35" s="153">
        <v>549</v>
      </c>
      <c r="D35" s="154">
        <v>64207</v>
      </c>
      <c r="E35" s="154">
        <v>60411</v>
      </c>
      <c r="F35" s="154">
        <v>5175450</v>
      </c>
      <c r="G35" s="154">
        <v>2735866</v>
      </c>
      <c r="H35" s="172">
        <v>191</v>
      </c>
      <c r="I35" s="154">
        <v>22372</v>
      </c>
      <c r="J35" s="154">
        <v>20644</v>
      </c>
      <c r="K35" s="154">
        <v>1905236</v>
      </c>
      <c r="L35" s="154">
        <v>1023097</v>
      </c>
      <c r="M35" s="153">
        <f t="shared" si="0"/>
        <v>740</v>
      </c>
      <c r="N35" s="154">
        <f t="shared" si="0"/>
        <v>86579</v>
      </c>
      <c r="O35" s="154">
        <f t="shared" si="0"/>
        <v>81055</v>
      </c>
      <c r="P35" s="154">
        <f t="shared" si="0"/>
        <v>7080686</v>
      </c>
      <c r="Q35" s="155">
        <f t="shared" si="0"/>
        <v>3758963</v>
      </c>
    </row>
    <row r="36" spans="1:17" ht="16.7" customHeight="1" thickBot="1">
      <c r="A36" s="156" t="s">
        <v>133</v>
      </c>
      <c r="B36" s="239" t="s">
        <v>185</v>
      </c>
      <c r="C36" s="157">
        <v>121</v>
      </c>
      <c r="D36" s="158">
        <v>14349</v>
      </c>
      <c r="E36" s="158">
        <v>13442</v>
      </c>
      <c r="F36" s="158">
        <v>1204915</v>
      </c>
      <c r="G36" s="158">
        <v>639264</v>
      </c>
      <c r="H36" s="332">
        <v>59</v>
      </c>
      <c r="I36" s="158">
        <v>6678</v>
      </c>
      <c r="J36" s="158">
        <v>6219</v>
      </c>
      <c r="K36" s="158">
        <v>611206</v>
      </c>
      <c r="L36" s="158">
        <v>325678</v>
      </c>
      <c r="M36" s="157">
        <f t="shared" si="0"/>
        <v>180</v>
      </c>
      <c r="N36" s="158">
        <f t="shared" si="0"/>
        <v>21027</v>
      </c>
      <c r="O36" s="158">
        <f t="shared" si="0"/>
        <v>19661</v>
      </c>
      <c r="P36" s="158">
        <f t="shared" si="0"/>
        <v>1816121</v>
      </c>
      <c r="Q36" s="159">
        <f t="shared" si="0"/>
        <v>964942</v>
      </c>
    </row>
    <row r="37" spans="1:17" ht="16.7" customHeight="1">
      <c r="A37" s="161"/>
      <c r="B37" s="238" t="s">
        <v>178</v>
      </c>
      <c r="C37" s="153">
        <v>251</v>
      </c>
      <c r="D37" s="154">
        <v>31098</v>
      </c>
      <c r="E37" s="154">
        <v>28400</v>
      </c>
      <c r="F37" s="154">
        <v>2423319</v>
      </c>
      <c r="G37" s="154">
        <v>1316676</v>
      </c>
      <c r="H37" s="172">
        <v>131</v>
      </c>
      <c r="I37" s="154">
        <v>15322</v>
      </c>
      <c r="J37" s="154">
        <v>14065</v>
      </c>
      <c r="K37" s="154">
        <v>1273448</v>
      </c>
      <c r="L37" s="154">
        <v>688112</v>
      </c>
      <c r="M37" s="153">
        <f t="shared" si="0"/>
        <v>382</v>
      </c>
      <c r="N37" s="154">
        <f t="shared" si="0"/>
        <v>46420</v>
      </c>
      <c r="O37" s="154">
        <f t="shared" si="0"/>
        <v>42465</v>
      </c>
      <c r="P37" s="154">
        <f t="shared" si="0"/>
        <v>3696767</v>
      </c>
      <c r="Q37" s="155">
        <f t="shared" si="0"/>
        <v>2004788</v>
      </c>
    </row>
    <row r="38" spans="1:17" ht="16.7" customHeight="1" thickBot="1">
      <c r="A38" s="156" t="s">
        <v>134</v>
      </c>
      <c r="B38" s="239" t="s">
        <v>185</v>
      </c>
      <c r="C38" s="157">
        <v>67</v>
      </c>
      <c r="D38" s="158">
        <v>7971</v>
      </c>
      <c r="E38" s="158">
        <v>7461</v>
      </c>
      <c r="F38" s="158">
        <v>661163</v>
      </c>
      <c r="G38" s="158">
        <v>350434</v>
      </c>
      <c r="H38" s="332">
        <v>22</v>
      </c>
      <c r="I38" s="158">
        <v>2961</v>
      </c>
      <c r="J38" s="158">
        <v>2707</v>
      </c>
      <c r="K38" s="158">
        <v>263054</v>
      </c>
      <c r="L38" s="158">
        <v>142497</v>
      </c>
      <c r="M38" s="157">
        <f t="shared" si="0"/>
        <v>89</v>
      </c>
      <c r="N38" s="158">
        <f t="shared" si="0"/>
        <v>10932</v>
      </c>
      <c r="O38" s="158">
        <f t="shared" si="0"/>
        <v>10168</v>
      </c>
      <c r="P38" s="158">
        <f t="shared" si="0"/>
        <v>924217</v>
      </c>
      <c r="Q38" s="159">
        <f t="shared" si="0"/>
        <v>492931</v>
      </c>
    </row>
    <row r="39" spans="1:17" ht="16.7" customHeight="1">
      <c r="A39" s="161"/>
      <c r="B39" s="238" t="s">
        <v>178</v>
      </c>
      <c r="C39" s="172">
        <v>393</v>
      </c>
      <c r="D39" s="154">
        <v>44912</v>
      </c>
      <c r="E39" s="154">
        <v>42704</v>
      </c>
      <c r="F39" s="154">
        <v>3546879</v>
      </c>
      <c r="G39" s="154">
        <v>1860683</v>
      </c>
      <c r="H39" s="153">
        <v>139</v>
      </c>
      <c r="I39" s="154">
        <v>16920</v>
      </c>
      <c r="J39" s="154">
        <v>15678</v>
      </c>
      <c r="K39" s="154">
        <v>1415769</v>
      </c>
      <c r="L39" s="154">
        <v>758936</v>
      </c>
      <c r="M39" s="153">
        <f t="shared" si="0"/>
        <v>532</v>
      </c>
      <c r="N39" s="154">
        <f t="shared" si="0"/>
        <v>61832</v>
      </c>
      <c r="O39" s="154">
        <f t="shared" si="0"/>
        <v>58382</v>
      </c>
      <c r="P39" s="154">
        <f t="shared" si="0"/>
        <v>4962648</v>
      </c>
      <c r="Q39" s="155">
        <f t="shared" si="0"/>
        <v>2619619</v>
      </c>
    </row>
    <row r="40" spans="1:17" ht="16.7" customHeight="1" thickBot="1">
      <c r="A40" s="156" t="s">
        <v>135</v>
      </c>
      <c r="B40" s="239" t="s">
        <v>185</v>
      </c>
      <c r="C40" s="332">
        <v>95</v>
      </c>
      <c r="D40" s="158">
        <v>10729</v>
      </c>
      <c r="E40" s="158">
        <v>10284</v>
      </c>
      <c r="F40" s="158">
        <v>878389</v>
      </c>
      <c r="G40" s="158">
        <v>457258</v>
      </c>
      <c r="H40" s="157">
        <v>51</v>
      </c>
      <c r="I40" s="158">
        <v>6163</v>
      </c>
      <c r="J40" s="158">
        <v>5594</v>
      </c>
      <c r="K40" s="158">
        <v>542036</v>
      </c>
      <c r="L40" s="158">
        <v>295675</v>
      </c>
      <c r="M40" s="157">
        <f t="shared" si="0"/>
        <v>146</v>
      </c>
      <c r="N40" s="158">
        <f t="shared" si="0"/>
        <v>16892</v>
      </c>
      <c r="O40" s="158">
        <f t="shared" si="0"/>
        <v>15878</v>
      </c>
      <c r="P40" s="158">
        <f t="shared" si="0"/>
        <v>1420425</v>
      </c>
      <c r="Q40" s="159">
        <f t="shared" si="0"/>
        <v>752933</v>
      </c>
    </row>
    <row r="41" spans="1:17" ht="16.7" customHeight="1">
      <c r="A41" s="161"/>
      <c r="B41" s="238" t="s">
        <v>178</v>
      </c>
      <c r="C41" s="153">
        <v>251</v>
      </c>
      <c r="D41" s="154">
        <v>28613</v>
      </c>
      <c r="E41" s="154">
        <v>27107</v>
      </c>
      <c r="F41" s="154">
        <v>2201969</v>
      </c>
      <c r="G41" s="154">
        <v>1156516</v>
      </c>
      <c r="H41" s="153">
        <v>72</v>
      </c>
      <c r="I41" s="154">
        <v>7942</v>
      </c>
      <c r="J41" s="154">
        <v>7555</v>
      </c>
      <c r="K41" s="154">
        <v>673510</v>
      </c>
      <c r="L41" s="154">
        <v>352936</v>
      </c>
      <c r="M41" s="153">
        <f t="shared" si="0"/>
        <v>323</v>
      </c>
      <c r="N41" s="154">
        <f t="shared" si="0"/>
        <v>36555</v>
      </c>
      <c r="O41" s="154">
        <f>E41+J41</f>
        <v>34662</v>
      </c>
      <c r="P41" s="154">
        <f t="shared" si="0"/>
        <v>2875479</v>
      </c>
      <c r="Q41" s="155">
        <f t="shared" si="0"/>
        <v>1509452</v>
      </c>
    </row>
    <row r="42" spans="1:17" ht="16.7" customHeight="1" thickBot="1">
      <c r="A42" s="156" t="s">
        <v>136</v>
      </c>
      <c r="B42" s="239" t="s">
        <v>185</v>
      </c>
      <c r="C42" s="157">
        <v>71</v>
      </c>
      <c r="D42" s="158">
        <v>7839</v>
      </c>
      <c r="E42" s="158">
        <v>7423</v>
      </c>
      <c r="F42" s="158">
        <v>635215</v>
      </c>
      <c r="G42" s="158">
        <v>333625</v>
      </c>
      <c r="H42" s="157">
        <v>21</v>
      </c>
      <c r="I42" s="158">
        <v>2273</v>
      </c>
      <c r="J42" s="158">
        <v>2171</v>
      </c>
      <c r="K42" s="158">
        <v>194427</v>
      </c>
      <c r="L42" s="158">
        <v>101001</v>
      </c>
      <c r="M42" s="157">
        <f t="shared" si="0"/>
        <v>92</v>
      </c>
      <c r="N42" s="158">
        <f t="shared" si="0"/>
        <v>10112</v>
      </c>
      <c r="O42" s="158">
        <f t="shared" si="0"/>
        <v>9594</v>
      </c>
      <c r="P42" s="158">
        <f t="shared" si="0"/>
        <v>829642</v>
      </c>
      <c r="Q42" s="159">
        <f t="shared" si="0"/>
        <v>434626</v>
      </c>
    </row>
    <row r="43" spans="1:17" ht="16.7" customHeight="1">
      <c r="A43" s="162" t="s">
        <v>180</v>
      </c>
      <c r="B43" s="163"/>
      <c r="C43" s="153">
        <f>C7+C9+C11+C13+C15+C17+C19+C21+C23+C25+C27+C29+C31+C33+C35+C37+C39+C41</f>
        <v>6128</v>
      </c>
      <c r="D43" s="154">
        <f t="shared" ref="D43:L44" si="1">D7+D9+D11+D13+D15+D17+D19+D21+D23+D25+D27+D29+D31+D33+D35+D37+D39+D41</f>
        <v>728158</v>
      </c>
      <c r="E43" s="154">
        <f t="shared" si="1"/>
        <v>675253</v>
      </c>
      <c r="F43" s="154">
        <f t="shared" si="1"/>
        <v>56677343</v>
      </c>
      <c r="G43" s="155">
        <f>G7+G9+G11+G13+G15+G17+G19+G21+G23+G25+G27+G29+G31+G33+G35+G37+G39+G41</f>
        <v>30356284</v>
      </c>
      <c r="H43" s="153">
        <f>H7+H9+H11+H13+H15+H17+H19+H21+H23+H25+H27+H29+H31+H33+H35+H37+H39+H41</f>
        <v>2440</v>
      </c>
      <c r="I43" s="154">
        <f t="shared" si="1"/>
        <v>283669</v>
      </c>
      <c r="J43" s="154">
        <f t="shared" si="1"/>
        <v>260967</v>
      </c>
      <c r="K43" s="154">
        <f t="shared" si="1"/>
        <v>23609630</v>
      </c>
      <c r="L43" s="155">
        <f t="shared" si="1"/>
        <v>12724865</v>
      </c>
      <c r="M43" s="153">
        <f>C43+H43</f>
        <v>8568</v>
      </c>
      <c r="N43" s="154">
        <f t="shared" si="0"/>
        <v>1011827</v>
      </c>
      <c r="O43" s="154">
        <f t="shared" si="0"/>
        <v>936220</v>
      </c>
      <c r="P43" s="154">
        <f t="shared" si="0"/>
        <v>80286973</v>
      </c>
      <c r="Q43" s="155">
        <f t="shared" si="0"/>
        <v>43081149</v>
      </c>
    </row>
    <row r="44" spans="1:17" ht="16.7" customHeight="1">
      <c r="A44" s="164" t="s">
        <v>186</v>
      </c>
      <c r="B44" s="165"/>
      <c r="C44" s="168">
        <f>C8+C10+C12+C14+C16+C18+C20+C22+C24+C26+C28+C30+C32+C34+C36+C38+C40+C42</f>
        <v>1488</v>
      </c>
      <c r="D44" s="166">
        <f t="shared" si="1"/>
        <v>174665</v>
      </c>
      <c r="E44" s="166">
        <f t="shared" si="1"/>
        <v>163358</v>
      </c>
      <c r="F44" s="166">
        <f t="shared" si="1"/>
        <v>14290940</v>
      </c>
      <c r="G44" s="167">
        <f t="shared" si="1"/>
        <v>7596864</v>
      </c>
      <c r="H44" s="168">
        <f>H8+H10+H12+H14+H16+H18+H20+H22+H24+H26+H28+H30+H32+H34+H36+H38+H40+H42</f>
        <v>576</v>
      </c>
      <c r="I44" s="166">
        <f t="shared" si="1"/>
        <v>67553</v>
      </c>
      <c r="J44" s="166">
        <f t="shared" si="1"/>
        <v>62038</v>
      </c>
      <c r="K44" s="166">
        <f t="shared" si="1"/>
        <v>5948985</v>
      </c>
      <c r="L44" s="167">
        <f t="shared" si="1"/>
        <v>3207639</v>
      </c>
      <c r="M44" s="168">
        <f t="shared" si="0"/>
        <v>2064</v>
      </c>
      <c r="N44" s="166">
        <f t="shared" si="0"/>
        <v>242218</v>
      </c>
      <c r="O44" s="166">
        <f t="shared" si="0"/>
        <v>225396</v>
      </c>
      <c r="P44" s="166">
        <f t="shared" si="0"/>
        <v>20239925</v>
      </c>
      <c r="Q44" s="167">
        <f t="shared" si="0"/>
        <v>10804503</v>
      </c>
    </row>
    <row r="45" spans="1:17" ht="16.7" customHeight="1" thickBot="1">
      <c r="A45" s="169" t="s">
        <v>33</v>
      </c>
      <c r="B45" s="170"/>
      <c r="C45" s="157">
        <f>C43+C44</f>
        <v>7616</v>
      </c>
      <c r="D45" s="158">
        <f t="shared" ref="D45:L45" si="2">D43+D44</f>
        <v>902823</v>
      </c>
      <c r="E45" s="158">
        <f t="shared" si="2"/>
        <v>838611</v>
      </c>
      <c r="F45" s="158">
        <f t="shared" si="2"/>
        <v>70968283</v>
      </c>
      <c r="G45" s="159">
        <f t="shared" si="2"/>
        <v>37953148</v>
      </c>
      <c r="H45" s="157">
        <f t="shared" si="2"/>
        <v>3016</v>
      </c>
      <c r="I45" s="158">
        <f t="shared" si="2"/>
        <v>351222</v>
      </c>
      <c r="J45" s="158">
        <f t="shared" si="2"/>
        <v>323005</v>
      </c>
      <c r="K45" s="158">
        <f t="shared" si="2"/>
        <v>29558615</v>
      </c>
      <c r="L45" s="159">
        <f t="shared" si="2"/>
        <v>15932504</v>
      </c>
      <c r="M45" s="157">
        <f>C45+H45</f>
        <v>10632</v>
      </c>
      <c r="N45" s="158">
        <f t="shared" si="0"/>
        <v>1254045</v>
      </c>
      <c r="O45" s="158">
        <f t="shared" si="0"/>
        <v>1161616</v>
      </c>
      <c r="P45" s="158">
        <f t="shared" si="0"/>
        <v>100526898</v>
      </c>
      <c r="Q45" s="159">
        <f t="shared" si="0"/>
        <v>53885652</v>
      </c>
    </row>
    <row r="46" spans="1:17">
      <c r="C46" s="189"/>
      <c r="D46" s="189"/>
      <c r="E46" s="189"/>
      <c r="F46" s="189"/>
      <c r="G46" s="189"/>
      <c r="H46" s="189"/>
      <c r="I46" s="189"/>
      <c r="J46" s="189"/>
      <c r="K46" s="189"/>
      <c r="L46" s="189"/>
    </row>
    <row r="53" spans="1:17">
      <c r="A53" s="174"/>
      <c r="B53" s="104"/>
      <c r="C53" s="87"/>
    </row>
    <row r="54" spans="1:17">
      <c r="A54" s="174"/>
      <c r="B54" s="104"/>
      <c r="C54" s="87"/>
    </row>
    <row r="55" spans="1:17">
      <c r="A55" s="371" t="s">
        <v>159</v>
      </c>
      <c r="B55" s="371"/>
      <c r="C55" s="371"/>
      <c r="D55" s="371"/>
      <c r="E55" s="371"/>
      <c r="F55" s="371"/>
      <c r="G55" s="371"/>
      <c r="H55" s="371"/>
      <c r="I55" s="371"/>
      <c r="J55" s="372" t="s">
        <v>160</v>
      </c>
      <c r="K55" s="372"/>
      <c r="L55" s="372"/>
      <c r="M55" s="372"/>
      <c r="N55" s="372"/>
      <c r="O55" s="372"/>
      <c r="P55" s="372"/>
      <c r="Q55" s="372"/>
    </row>
    <row r="56" spans="1:17">
      <c r="A56" s="174"/>
      <c r="B56" s="104"/>
      <c r="C56" s="87"/>
    </row>
    <row r="57" spans="1:17">
      <c r="A57" s="174"/>
      <c r="B57" s="104"/>
      <c r="C57" s="87"/>
    </row>
    <row r="58" spans="1:17">
      <c r="A58" s="174"/>
      <c r="B58" s="104"/>
      <c r="C58" s="87"/>
    </row>
    <row r="59" spans="1:17">
      <c r="A59" s="175"/>
      <c r="B59" s="175"/>
      <c r="C59" s="87"/>
    </row>
    <row r="60" spans="1:17">
      <c r="A60" s="87"/>
      <c r="B60" s="87"/>
      <c r="C60" s="87"/>
    </row>
    <row r="61" spans="1:17">
      <c r="A61" s="87"/>
      <c r="B61" s="87"/>
      <c r="C61" s="87"/>
    </row>
    <row r="62" spans="1:17">
      <c r="A62" s="87"/>
      <c r="B62" s="87"/>
      <c r="C62" s="87"/>
    </row>
    <row r="63" spans="1:17">
      <c r="A63" s="87"/>
      <c r="B63" s="87"/>
      <c r="C63" s="87"/>
    </row>
    <row r="64" spans="1:17">
      <c r="A64" s="87"/>
      <c r="B64" s="87"/>
      <c r="C64" s="87"/>
    </row>
    <row r="65" spans="1:3">
      <c r="A65" s="87"/>
      <c r="B65" s="87"/>
      <c r="C65" s="87"/>
    </row>
    <row r="66" spans="1:3">
      <c r="A66" s="87"/>
      <c r="B66" s="87"/>
      <c r="C66" s="87"/>
    </row>
    <row r="67" spans="1:3">
      <c r="A67" s="87"/>
      <c r="B67" s="87"/>
      <c r="C67" s="87"/>
    </row>
    <row r="68" spans="1:3">
      <c r="A68" s="87"/>
      <c r="B68" s="87"/>
      <c r="C68" s="87"/>
    </row>
    <row r="69" spans="1:3">
      <c r="A69" s="87"/>
      <c r="B69" s="87"/>
      <c r="C69" s="87"/>
    </row>
    <row r="70" spans="1:3">
      <c r="A70" s="87"/>
      <c r="B70" s="87"/>
      <c r="C70" s="87"/>
    </row>
    <row r="71" spans="1:3">
      <c r="A71" s="87"/>
      <c r="B71" s="87"/>
      <c r="C71" s="87"/>
    </row>
    <row r="72" spans="1:3">
      <c r="A72" s="87"/>
      <c r="B72" s="87"/>
      <c r="C72" s="87"/>
    </row>
    <row r="73" spans="1:3">
      <c r="A73" s="87"/>
      <c r="B73" s="87"/>
      <c r="C73" s="87"/>
    </row>
    <row r="74" spans="1:3">
      <c r="A74" s="87"/>
      <c r="B74" s="87"/>
      <c r="C74" s="87"/>
    </row>
    <row r="75" spans="1:3">
      <c r="A75" s="87"/>
      <c r="B75" s="87"/>
      <c r="C75" s="87"/>
    </row>
    <row r="76" spans="1:3">
      <c r="A76" s="87"/>
      <c r="B76" s="87"/>
      <c r="C76" s="87"/>
    </row>
    <row r="77" spans="1:3">
      <c r="A77" s="87"/>
      <c r="B77" s="87"/>
      <c r="C77" s="87"/>
    </row>
    <row r="78" spans="1:3">
      <c r="A78" s="87"/>
      <c r="B78" s="87"/>
      <c r="C78" s="87"/>
    </row>
    <row r="79" spans="1:3">
      <c r="A79" s="87"/>
      <c r="B79" s="87"/>
      <c r="C79" s="87"/>
    </row>
    <row r="80" spans="1:3">
      <c r="A80" s="87"/>
      <c r="B80" s="87"/>
      <c r="C80" s="87"/>
    </row>
    <row r="81" spans="1:3">
      <c r="A81" s="87"/>
      <c r="B81" s="87"/>
      <c r="C81" s="87"/>
    </row>
    <row r="82" spans="1:3">
      <c r="A82" s="87"/>
      <c r="B82" s="87"/>
      <c r="C82" s="87"/>
    </row>
    <row r="83" spans="1:3">
      <c r="A83" s="87"/>
      <c r="B83" s="87"/>
      <c r="C83" s="87"/>
    </row>
    <row r="84" spans="1:3">
      <c r="A84" s="87"/>
      <c r="B84" s="87"/>
      <c r="C84" s="87"/>
    </row>
    <row r="85" spans="1:3">
      <c r="A85" s="87"/>
      <c r="B85" s="87"/>
      <c r="C85" s="87"/>
    </row>
    <row r="86" spans="1:3">
      <c r="A86" s="87"/>
      <c r="B86" s="87"/>
      <c r="C86" s="87"/>
    </row>
    <row r="87" spans="1:3">
      <c r="A87" s="87"/>
      <c r="B87" s="87"/>
      <c r="C87" s="87"/>
    </row>
    <row r="88" spans="1:3">
      <c r="A88" s="87"/>
      <c r="B88" s="87"/>
      <c r="C88" s="87"/>
    </row>
    <row r="89" spans="1:3">
      <c r="A89" s="87"/>
      <c r="B89" s="87"/>
      <c r="C89" s="87"/>
    </row>
    <row r="90" spans="1:3">
      <c r="A90" s="87"/>
      <c r="B90" s="87"/>
      <c r="C90" s="87"/>
    </row>
    <row r="91" spans="1:3">
      <c r="A91" s="87"/>
      <c r="B91" s="87"/>
      <c r="C91" s="87"/>
    </row>
    <row r="92" spans="1:3">
      <c r="A92" s="87"/>
      <c r="B92" s="87"/>
      <c r="C92" s="87"/>
    </row>
    <row r="93" spans="1:3">
      <c r="A93" s="87"/>
      <c r="B93" s="87"/>
      <c r="C93" s="87"/>
    </row>
    <row r="94" spans="1:3">
      <c r="A94" s="87"/>
      <c r="B94" s="87"/>
      <c r="C94" s="87"/>
    </row>
    <row r="95" spans="1:3">
      <c r="A95" s="87"/>
      <c r="B95" s="87"/>
      <c r="C95" s="87"/>
    </row>
    <row r="96" spans="1:3">
      <c r="A96" s="87"/>
      <c r="B96" s="87"/>
      <c r="C96" s="87"/>
    </row>
    <row r="97" spans="1:3">
      <c r="A97" s="87"/>
      <c r="B97" s="87"/>
      <c r="C97" s="87"/>
    </row>
    <row r="98" spans="1:3">
      <c r="A98" s="87"/>
      <c r="B98" s="87"/>
      <c r="C98" s="87"/>
    </row>
    <row r="99" spans="1:3">
      <c r="A99" s="87"/>
      <c r="B99" s="87"/>
      <c r="C99" s="87"/>
    </row>
    <row r="100" spans="1:3">
      <c r="A100" s="87"/>
      <c r="B100" s="87"/>
      <c r="C100" s="87"/>
    </row>
    <row r="101" spans="1:3">
      <c r="A101" s="87"/>
      <c r="B101" s="87"/>
      <c r="C101" s="87"/>
    </row>
    <row r="102" spans="1:3">
      <c r="A102" s="87"/>
      <c r="B102" s="87"/>
      <c r="C102" s="87"/>
    </row>
    <row r="103" spans="1:3">
      <c r="A103" s="87"/>
      <c r="B103" s="87"/>
      <c r="C103" s="87"/>
    </row>
    <row r="104" spans="1:3">
      <c r="A104" s="87"/>
      <c r="B104" s="87"/>
      <c r="C104" s="87"/>
    </row>
    <row r="105" spans="1:3">
      <c r="A105" s="87"/>
      <c r="B105" s="87"/>
      <c r="C105" s="87"/>
    </row>
    <row r="106" spans="1:3">
      <c r="A106" s="87"/>
      <c r="B106" s="87"/>
      <c r="C106" s="87"/>
    </row>
    <row r="107" spans="1:3">
      <c r="A107" s="87"/>
      <c r="B107" s="87"/>
      <c r="C107" s="87"/>
    </row>
    <row r="108" spans="1:3">
      <c r="A108" s="87"/>
      <c r="B108" s="87"/>
      <c r="C108" s="87"/>
    </row>
    <row r="109" spans="1:3">
      <c r="A109" s="87"/>
      <c r="B109" s="87"/>
      <c r="C109" s="87"/>
    </row>
  </sheetData>
  <mergeCells count="2">
    <mergeCell ref="A55:I55"/>
    <mergeCell ref="J55:Q55"/>
  </mergeCells>
  <phoneticPr fontId="3"/>
  <pageMargins left="0.47244094488188981" right="0.47244094488188981" top="0.78740157480314965" bottom="0" header="0.31496062992125984" footer="0"/>
  <pageSetup paperSize="9" scale="95" fitToWidth="2" orientation="portrait" r:id="rId1"/>
  <colBreaks count="1" manualBreakCount="1">
    <brk id="9" max="53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R109"/>
  <sheetViews>
    <sheetView view="pageBreakPreview" zoomScale="85" zoomScaleNormal="100" zoomScaleSheetLayoutView="85" workbookViewId="0">
      <pane xSplit="2" ySplit="6" topLeftCell="C19" activePane="bottomRight" state="frozen"/>
      <selection activeCell="J54" sqref="J54:Q54"/>
      <selection pane="topRight" activeCell="J54" sqref="J54:Q54"/>
      <selection pane="bottomLeft" activeCell="J54" sqref="J54:Q54"/>
      <selection pane="bottomRight" activeCell="K5" sqref="K5"/>
    </sheetView>
  </sheetViews>
  <sheetFormatPr defaultRowHeight="13.5"/>
  <cols>
    <col min="1" max="1" width="10.875" style="131" customWidth="1"/>
    <col min="2" max="2" width="9.125" style="131" bestFit="1" customWidth="1"/>
    <col min="3" max="3" width="8.625" style="131" customWidth="1"/>
    <col min="4" max="5" width="11.625" style="131" customWidth="1"/>
    <col min="6" max="6" width="13.625" style="131" customWidth="1"/>
    <col min="7" max="7" width="12.625" style="131" customWidth="1"/>
    <col min="8" max="8" width="8.625" style="131" customWidth="1"/>
    <col min="9" max="10" width="11.625" style="131" customWidth="1"/>
    <col min="11" max="11" width="13.625" style="131" customWidth="1"/>
    <col min="12" max="12" width="12.625" style="131" customWidth="1"/>
    <col min="13" max="13" width="8.625" style="131" customWidth="1"/>
    <col min="14" max="15" width="11.625" style="131" customWidth="1"/>
    <col min="16" max="16" width="13.625" style="131" customWidth="1"/>
    <col min="17" max="17" width="12.625" style="131" customWidth="1"/>
    <col min="18" max="18" width="5.125" style="131" customWidth="1"/>
    <col min="19" max="16384" width="9" style="131"/>
  </cols>
  <sheetData>
    <row r="1" spans="1:18" s="52" customFormat="1"/>
    <row r="2" spans="1:18" s="52" customFormat="1" ht="15" customHeight="1" thickBot="1">
      <c r="A2" s="183" t="s">
        <v>138</v>
      </c>
      <c r="G2" s="258"/>
    </row>
    <row r="3" spans="1:18" ht="13.5" customHeight="1">
      <c r="A3" s="111"/>
      <c r="B3" s="171" t="s">
        <v>108</v>
      </c>
      <c r="C3" s="82"/>
      <c r="D3" s="83"/>
      <c r="E3" s="142" t="s">
        <v>109</v>
      </c>
      <c r="F3" s="83"/>
      <c r="G3" s="85"/>
      <c r="H3" s="82"/>
      <c r="I3" s="83"/>
      <c r="J3" s="142" t="s">
        <v>110</v>
      </c>
      <c r="K3" s="83"/>
      <c r="L3" s="143"/>
      <c r="M3" s="82"/>
      <c r="N3" s="83"/>
      <c r="O3" s="142" t="s">
        <v>111</v>
      </c>
      <c r="P3" s="83"/>
      <c r="Q3" s="85"/>
    </row>
    <row r="4" spans="1:18">
      <c r="A4" s="86"/>
      <c r="B4" s="144" t="s">
        <v>112</v>
      </c>
      <c r="C4" s="145" t="s">
        <v>113</v>
      </c>
      <c r="D4" s="146" t="s">
        <v>114</v>
      </c>
      <c r="E4" s="146" t="s">
        <v>115</v>
      </c>
      <c r="F4" s="146" t="s">
        <v>116</v>
      </c>
      <c r="G4" s="147" t="s">
        <v>6</v>
      </c>
      <c r="H4" s="145" t="s">
        <v>113</v>
      </c>
      <c r="I4" s="184" t="s">
        <v>114</v>
      </c>
      <c r="J4" s="146" t="s">
        <v>115</v>
      </c>
      <c r="K4" s="146" t="s">
        <v>116</v>
      </c>
      <c r="L4" s="147" t="s">
        <v>6</v>
      </c>
      <c r="M4" s="145" t="s">
        <v>113</v>
      </c>
      <c r="N4" s="146" t="s">
        <v>114</v>
      </c>
      <c r="O4" s="146" t="s">
        <v>115</v>
      </c>
      <c r="P4" s="146" t="s">
        <v>116</v>
      </c>
      <c r="Q4" s="147" t="s">
        <v>6</v>
      </c>
      <c r="R4" s="86"/>
    </row>
    <row r="5" spans="1:18">
      <c r="A5" s="86"/>
      <c r="B5" s="87"/>
      <c r="C5" s="145" t="s">
        <v>171</v>
      </c>
      <c r="D5" s="146"/>
      <c r="E5" s="146"/>
      <c r="F5" s="146"/>
      <c r="G5" s="147"/>
      <c r="H5" s="145" t="s">
        <v>117</v>
      </c>
      <c r="I5" s="185"/>
      <c r="J5" s="146"/>
      <c r="K5" s="146"/>
      <c r="L5" s="147"/>
      <c r="M5" s="145" t="s">
        <v>117</v>
      </c>
      <c r="N5" s="148"/>
      <c r="O5" s="148"/>
      <c r="P5" s="148"/>
      <c r="Q5" s="149"/>
    </row>
    <row r="6" spans="1:18" ht="14.25" thickBot="1">
      <c r="A6" s="191" t="s">
        <v>118</v>
      </c>
      <c r="B6" s="240" t="s">
        <v>119</v>
      </c>
      <c r="C6" s="150"/>
      <c r="D6" s="151" t="s">
        <v>120</v>
      </c>
      <c r="E6" s="151" t="s">
        <v>120</v>
      </c>
      <c r="F6" s="151" t="s">
        <v>15</v>
      </c>
      <c r="G6" s="152" t="s">
        <v>15</v>
      </c>
      <c r="H6" s="150"/>
      <c r="I6" s="186" t="s">
        <v>120</v>
      </c>
      <c r="J6" s="186" t="s">
        <v>120</v>
      </c>
      <c r="K6" s="151" t="s">
        <v>15</v>
      </c>
      <c r="L6" s="152" t="s">
        <v>15</v>
      </c>
      <c r="M6" s="150"/>
      <c r="N6" s="151" t="s">
        <v>120</v>
      </c>
      <c r="O6" s="151" t="s">
        <v>120</v>
      </c>
      <c r="P6" s="151" t="s">
        <v>15</v>
      </c>
      <c r="Q6" s="152" t="s">
        <v>15</v>
      </c>
    </row>
    <row r="7" spans="1:18" ht="16.7" customHeight="1">
      <c r="A7" s="81"/>
      <c r="B7" s="238" t="s">
        <v>178</v>
      </c>
      <c r="C7" s="172">
        <v>31</v>
      </c>
      <c r="D7" s="154">
        <v>4698</v>
      </c>
      <c r="E7" s="154">
        <v>3861</v>
      </c>
      <c r="F7" s="154">
        <v>334930</v>
      </c>
      <c r="G7" s="154">
        <v>196752</v>
      </c>
      <c r="H7" s="153">
        <v>51</v>
      </c>
      <c r="I7" s="154">
        <v>8274</v>
      </c>
      <c r="J7" s="154">
        <v>6514</v>
      </c>
      <c r="K7" s="154">
        <v>660344</v>
      </c>
      <c r="L7" s="154">
        <v>398300</v>
      </c>
      <c r="M7" s="153">
        <f>C7+H7</f>
        <v>82</v>
      </c>
      <c r="N7" s="154">
        <f>D7+I7</f>
        <v>12972</v>
      </c>
      <c r="O7" s="154">
        <f>E7+J7</f>
        <v>10375</v>
      </c>
      <c r="P7" s="154">
        <f>F7+K7</f>
        <v>995274</v>
      </c>
      <c r="Q7" s="155">
        <f>G7+L7</f>
        <v>595052</v>
      </c>
    </row>
    <row r="8" spans="1:18" ht="16.7" customHeight="1" thickBot="1">
      <c r="A8" s="156" t="s">
        <v>121</v>
      </c>
      <c r="B8" s="239" t="s">
        <v>179</v>
      </c>
      <c r="C8" s="332">
        <v>2</v>
      </c>
      <c r="D8" s="158">
        <v>277</v>
      </c>
      <c r="E8" s="158">
        <v>240</v>
      </c>
      <c r="F8" s="158">
        <v>21272</v>
      </c>
      <c r="G8" s="158">
        <v>12063</v>
      </c>
      <c r="H8" s="157">
        <v>8</v>
      </c>
      <c r="I8" s="158">
        <v>1504</v>
      </c>
      <c r="J8" s="158">
        <v>1046</v>
      </c>
      <c r="K8" s="158">
        <v>141572</v>
      </c>
      <c r="L8" s="158">
        <v>92376</v>
      </c>
      <c r="M8" s="157">
        <f t="shared" ref="M8:Q45" si="0">C8+H8</f>
        <v>10</v>
      </c>
      <c r="N8" s="158">
        <f t="shared" si="0"/>
        <v>1781</v>
      </c>
      <c r="O8" s="158">
        <f t="shared" si="0"/>
        <v>1286</v>
      </c>
      <c r="P8" s="158">
        <f t="shared" si="0"/>
        <v>162844</v>
      </c>
      <c r="Q8" s="159">
        <f t="shared" si="0"/>
        <v>104439</v>
      </c>
    </row>
    <row r="9" spans="1:18" ht="16.7" customHeight="1">
      <c r="A9" s="160"/>
      <c r="B9" s="238" t="s">
        <v>178</v>
      </c>
      <c r="C9" s="172">
        <v>27</v>
      </c>
      <c r="D9" s="154">
        <v>4307</v>
      </c>
      <c r="E9" s="154">
        <v>3493</v>
      </c>
      <c r="F9" s="154">
        <v>308424</v>
      </c>
      <c r="G9" s="154">
        <v>183394</v>
      </c>
      <c r="H9" s="153">
        <v>41</v>
      </c>
      <c r="I9" s="154">
        <v>6434</v>
      </c>
      <c r="J9" s="154">
        <v>5385</v>
      </c>
      <c r="K9" s="154">
        <v>507762</v>
      </c>
      <c r="L9" s="154">
        <v>294684</v>
      </c>
      <c r="M9" s="153">
        <f t="shared" si="0"/>
        <v>68</v>
      </c>
      <c r="N9" s="154">
        <f t="shared" si="0"/>
        <v>10741</v>
      </c>
      <c r="O9" s="154">
        <f t="shared" si="0"/>
        <v>8878</v>
      </c>
      <c r="P9" s="154">
        <f t="shared" si="0"/>
        <v>816186</v>
      </c>
      <c r="Q9" s="155">
        <f t="shared" si="0"/>
        <v>478078</v>
      </c>
    </row>
    <row r="10" spans="1:18" ht="16.7" customHeight="1" thickBot="1">
      <c r="A10" s="156" t="s">
        <v>85</v>
      </c>
      <c r="B10" s="239" t="s">
        <v>179</v>
      </c>
      <c r="C10" s="332">
        <v>3</v>
      </c>
      <c r="D10" s="158">
        <v>427</v>
      </c>
      <c r="E10" s="158">
        <v>397</v>
      </c>
      <c r="F10" s="158">
        <v>34116</v>
      </c>
      <c r="G10" s="158">
        <v>18223</v>
      </c>
      <c r="H10" s="157">
        <v>2</v>
      </c>
      <c r="I10" s="158">
        <v>317</v>
      </c>
      <c r="J10" s="158">
        <v>279</v>
      </c>
      <c r="K10" s="158">
        <v>27553</v>
      </c>
      <c r="L10" s="158">
        <v>15439</v>
      </c>
      <c r="M10" s="157">
        <f t="shared" si="0"/>
        <v>5</v>
      </c>
      <c r="N10" s="158">
        <f t="shared" si="0"/>
        <v>744</v>
      </c>
      <c r="O10" s="158">
        <f t="shared" si="0"/>
        <v>676</v>
      </c>
      <c r="P10" s="158">
        <f t="shared" si="0"/>
        <v>61669</v>
      </c>
      <c r="Q10" s="159">
        <f t="shared" si="0"/>
        <v>33662</v>
      </c>
    </row>
    <row r="11" spans="1:18" ht="16.7" customHeight="1">
      <c r="A11" s="161"/>
      <c r="B11" s="238" t="s">
        <v>178</v>
      </c>
      <c r="C11" s="172">
        <v>23</v>
      </c>
      <c r="D11" s="154">
        <v>3549</v>
      </c>
      <c r="E11" s="154">
        <v>2928</v>
      </c>
      <c r="F11" s="154">
        <v>260233</v>
      </c>
      <c r="G11" s="154">
        <v>153076</v>
      </c>
      <c r="H11" s="153">
        <v>630</v>
      </c>
      <c r="I11" s="154">
        <v>24497</v>
      </c>
      <c r="J11" s="154">
        <v>23455</v>
      </c>
      <c r="K11" s="154">
        <v>3423068</v>
      </c>
      <c r="L11" s="154">
        <v>1753708</v>
      </c>
      <c r="M11" s="153">
        <f t="shared" si="0"/>
        <v>653</v>
      </c>
      <c r="N11" s="154">
        <f t="shared" si="0"/>
        <v>28046</v>
      </c>
      <c r="O11" s="154">
        <f t="shared" si="0"/>
        <v>26383</v>
      </c>
      <c r="P11" s="154">
        <f t="shared" si="0"/>
        <v>3683301</v>
      </c>
      <c r="Q11" s="155">
        <f t="shared" si="0"/>
        <v>1906784</v>
      </c>
    </row>
    <row r="12" spans="1:18" ht="16.7" customHeight="1" thickBot="1">
      <c r="A12" s="156" t="s">
        <v>122</v>
      </c>
      <c r="B12" s="239" t="s">
        <v>179</v>
      </c>
      <c r="C12" s="332">
        <v>3</v>
      </c>
      <c r="D12" s="158">
        <v>382</v>
      </c>
      <c r="E12" s="158">
        <v>349</v>
      </c>
      <c r="F12" s="158">
        <v>32530</v>
      </c>
      <c r="G12" s="158">
        <v>17643</v>
      </c>
      <c r="H12" s="157">
        <v>4</v>
      </c>
      <c r="I12" s="158">
        <v>820</v>
      </c>
      <c r="J12" s="158">
        <v>658</v>
      </c>
      <c r="K12" s="158">
        <v>70537</v>
      </c>
      <c r="L12" s="158">
        <v>42262</v>
      </c>
      <c r="M12" s="157">
        <f t="shared" si="0"/>
        <v>7</v>
      </c>
      <c r="N12" s="158">
        <f t="shared" si="0"/>
        <v>1202</v>
      </c>
      <c r="O12" s="158">
        <f t="shared" si="0"/>
        <v>1007</v>
      </c>
      <c r="P12" s="158">
        <f t="shared" si="0"/>
        <v>103067</v>
      </c>
      <c r="Q12" s="159">
        <f t="shared" si="0"/>
        <v>59905</v>
      </c>
    </row>
    <row r="13" spans="1:18" ht="16.7" customHeight="1">
      <c r="A13" s="161"/>
      <c r="B13" s="238" t="s">
        <v>178</v>
      </c>
      <c r="C13" s="172">
        <v>17</v>
      </c>
      <c r="D13" s="154">
        <v>2564</v>
      </c>
      <c r="E13" s="154">
        <v>2154</v>
      </c>
      <c r="F13" s="154">
        <v>190158</v>
      </c>
      <c r="G13" s="154">
        <v>110289</v>
      </c>
      <c r="H13" s="153">
        <v>17</v>
      </c>
      <c r="I13" s="154">
        <v>2550</v>
      </c>
      <c r="J13" s="154">
        <v>2139</v>
      </c>
      <c r="K13" s="154">
        <v>216479</v>
      </c>
      <c r="L13" s="154">
        <v>125705</v>
      </c>
      <c r="M13" s="153">
        <f t="shared" si="0"/>
        <v>34</v>
      </c>
      <c r="N13" s="154">
        <f t="shared" si="0"/>
        <v>5114</v>
      </c>
      <c r="O13" s="154">
        <f t="shared" si="0"/>
        <v>4293</v>
      </c>
      <c r="P13" s="154">
        <f t="shared" si="0"/>
        <v>406637</v>
      </c>
      <c r="Q13" s="155">
        <f t="shared" si="0"/>
        <v>235994</v>
      </c>
    </row>
    <row r="14" spans="1:18" ht="16.7" customHeight="1" thickBot="1">
      <c r="A14" s="156" t="s">
        <v>123</v>
      </c>
      <c r="B14" s="239" t="s">
        <v>179</v>
      </c>
      <c r="C14" s="332">
        <v>2</v>
      </c>
      <c r="D14" s="158">
        <v>319</v>
      </c>
      <c r="E14" s="158">
        <v>315</v>
      </c>
      <c r="F14" s="158">
        <v>23933</v>
      </c>
      <c r="G14" s="158">
        <v>12126</v>
      </c>
      <c r="H14" s="157">
        <v>3</v>
      </c>
      <c r="I14" s="158">
        <v>413</v>
      </c>
      <c r="J14" s="158">
        <v>360</v>
      </c>
      <c r="K14" s="158">
        <v>34765</v>
      </c>
      <c r="L14" s="158">
        <v>19591</v>
      </c>
      <c r="M14" s="157">
        <f t="shared" si="0"/>
        <v>5</v>
      </c>
      <c r="N14" s="158">
        <f t="shared" si="0"/>
        <v>732</v>
      </c>
      <c r="O14" s="158">
        <f t="shared" si="0"/>
        <v>675</v>
      </c>
      <c r="P14" s="158">
        <f t="shared" si="0"/>
        <v>58698</v>
      </c>
      <c r="Q14" s="159">
        <f t="shared" si="0"/>
        <v>31717</v>
      </c>
    </row>
    <row r="15" spans="1:18" ht="16.7" customHeight="1">
      <c r="A15" s="161"/>
      <c r="B15" s="238" t="s">
        <v>178</v>
      </c>
      <c r="C15" s="172">
        <v>21</v>
      </c>
      <c r="D15" s="154">
        <v>3194</v>
      </c>
      <c r="E15" s="154">
        <v>2658</v>
      </c>
      <c r="F15" s="154">
        <v>224736</v>
      </c>
      <c r="G15" s="154">
        <v>131721</v>
      </c>
      <c r="H15" s="153">
        <v>22</v>
      </c>
      <c r="I15" s="154">
        <v>3296</v>
      </c>
      <c r="J15" s="154">
        <v>2581</v>
      </c>
      <c r="K15" s="154">
        <v>264781</v>
      </c>
      <c r="L15" s="154">
        <v>161283</v>
      </c>
      <c r="M15" s="153">
        <f t="shared" si="0"/>
        <v>43</v>
      </c>
      <c r="N15" s="154">
        <f t="shared" si="0"/>
        <v>6490</v>
      </c>
      <c r="O15" s="154">
        <f t="shared" si="0"/>
        <v>5239</v>
      </c>
      <c r="P15" s="154">
        <f t="shared" si="0"/>
        <v>489517</v>
      </c>
      <c r="Q15" s="155">
        <f t="shared" si="0"/>
        <v>293004</v>
      </c>
    </row>
    <row r="16" spans="1:18" ht="16.7" customHeight="1" thickBot="1">
      <c r="A16" s="156" t="s">
        <v>124</v>
      </c>
      <c r="B16" s="239" t="s">
        <v>179</v>
      </c>
      <c r="C16" s="332">
        <v>3</v>
      </c>
      <c r="D16" s="158">
        <v>450</v>
      </c>
      <c r="E16" s="158">
        <v>352</v>
      </c>
      <c r="F16" s="158">
        <v>37957</v>
      </c>
      <c r="G16" s="158">
        <v>23229</v>
      </c>
      <c r="H16" s="157">
        <v>5</v>
      </c>
      <c r="I16" s="158">
        <v>782</v>
      </c>
      <c r="J16" s="158">
        <v>600</v>
      </c>
      <c r="K16" s="158">
        <v>69914</v>
      </c>
      <c r="L16" s="158">
        <v>43094</v>
      </c>
      <c r="M16" s="157">
        <f t="shared" si="0"/>
        <v>8</v>
      </c>
      <c r="N16" s="158">
        <f t="shared" si="0"/>
        <v>1232</v>
      </c>
      <c r="O16" s="158">
        <f t="shared" si="0"/>
        <v>952</v>
      </c>
      <c r="P16" s="158">
        <f t="shared" si="0"/>
        <v>107871</v>
      </c>
      <c r="Q16" s="159">
        <f t="shared" si="0"/>
        <v>66323</v>
      </c>
    </row>
    <row r="17" spans="1:17" ht="16.7" customHeight="1">
      <c r="A17" s="161"/>
      <c r="B17" s="238" t="s">
        <v>178</v>
      </c>
      <c r="C17" s="172">
        <v>9</v>
      </c>
      <c r="D17" s="154">
        <v>1324</v>
      </c>
      <c r="E17" s="154">
        <v>1083</v>
      </c>
      <c r="F17" s="154">
        <v>99556</v>
      </c>
      <c r="G17" s="154">
        <v>59116</v>
      </c>
      <c r="H17" s="153">
        <v>14</v>
      </c>
      <c r="I17" s="154">
        <v>2139</v>
      </c>
      <c r="J17" s="154">
        <v>1576</v>
      </c>
      <c r="K17" s="154">
        <v>154266</v>
      </c>
      <c r="L17" s="154">
        <v>97340</v>
      </c>
      <c r="M17" s="153">
        <f t="shared" si="0"/>
        <v>23</v>
      </c>
      <c r="N17" s="154">
        <f t="shared" si="0"/>
        <v>3463</v>
      </c>
      <c r="O17" s="154">
        <f t="shared" si="0"/>
        <v>2659</v>
      </c>
      <c r="P17" s="154">
        <f t="shared" si="0"/>
        <v>253822</v>
      </c>
      <c r="Q17" s="155">
        <f t="shared" si="0"/>
        <v>156456</v>
      </c>
    </row>
    <row r="18" spans="1:17" ht="16.7" customHeight="1" thickBot="1">
      <c r="A18" s="156" t="s">
        <v>125</v>
      </c>
      <c r="B18" s="239" t="s">
        <v>179</v>
      </c>
      <c r="C18" s="332">
        <v>1</v>
      </c>
      <c r="D18" s="158">
        <v>198</v>
      </c>
      <c r="E18" s="158">
        <v>120</v>
      </c>
      <c r="F18" s="158">
        <v>16059</v>
      </c>
      <c r="G18" s="158">
        <v>11196</v>
      </c>
      <c r="H18" s="157">
        <v>2</v>
      </c>
      <c r="I18" s="158">
        <v>287</v>
      </c>
      <c r="J18" s="158">
        <v>287</v>
      </c>
      <c r="K18" s="158">
        <v>26338</v>
      </c>
      <c r="L18" s="158">
        <v>13169</v>
      </c>
      <c r="M18" s="157">
        <f t="shared" si="0"/>
        <v>3</v>
      </c>
      <c r="N18" s="158">
        <f t="shared" si="0"/>
        <v>485</v>
      </c>
      <c r="O18" s="158">
        <f t="shared" si="0"/>
        <v>407</v>
      </c>
      <c r="P18" s="158">
        <f t="shared" si="0"/>
        <v>42397</v>
      </c>
      <c r="Q18" s="159">
        <f t="shared" si="0"/>
        <v>24365</v>
      </c>
    </row>
    <row r="19" spans="1:17" ht="16.7" customHeight="1">
      <c r="A19" s="161"/>
      <c r="B19" s="238" t="s">
        <v>178</v>
      </c>
      <c r="C19" s="172">
        <v>11</v>
      </c>
      <c r="D19" s="154">
        <v>1655</v>
      </c>
      <c r="E19" s="154">
        <v>1310</v>
      </c>
      <c r="F19" s="154">
        <v>109496</v>
      </c>
      <c r="G19" s="154">
        <v>66029</v>
      </c>
      <c r="H19" s="153">
        <v>14</v>
      </c>
      <c r="I19" s="154">
        <v>2238</v>
      </c>
      <c r="J19" s="154">
        <v>1772</v>
      </c>
      <c r="K19" s="154">
        <v>185785</v>
      </c>
      <c r="L19" s="154">
        <v>112337</v>
      </c>
      <c r="M19" s="153">
        <f t="shared" si="0"/>
        <v>25</v>
      </c>
      <c r="N19" s="154">
        <f t="shared" si="0"/>
        <v>3893</v>
      </c>
      <c r="O19" s="154">
        <f t="shared" si="0"/>
        <v>3082</v>
      </c>
      <c r="P19" s="154">
        <f t="shared" si="0"/>
        <v>295281</v>
      </c>
      <c r="Q19" s="155">
        <f t="shared" si="0"/>
        <v>178366</v>
      </c>
    </row>
    <row r="20" spans="1:17" ht="16.7" customHeight="1" thickBot="1">
      <c r="A20" s="156" t="s">
        <v>90</v>
      </c>
      <c r="B20" s="239" t="s">
        <v>179</v>
      </c>
      <c r="C20" s="332">
        <v>1</v>
      </c>
      <c r="D20" s="158">
        <v>120</v>
      </c>
      <c r="E20" s="158">
        <v>120</v>
      </c>
      <c r="F20" s="158">
        <v>10107</v>
      </c>
      <c r="G20" s="158">
        <v>5055</v>
      </c>
      <c r="H20" s="157">
        <v>2</v>
      </c>
      <c r="I20" s="158">
        <v>231</v>
      </c>
      <c r="J20" s="158">
        <v>231</v>
      </c>
      <c r="K20" s="158">
        <v>22139</v>
      </c>
      <c r="L20" s="158">
        <v>11069</v>
      </c>
      <c r="M20" s="157">
        <f t="shared" si="0"/>
        <v>3</v>
      </c>
      <c r="N20" s="158">
        <f t="shared" si="0"/>
        <v>351</v>
      </c>
      <c r="O20" s="158">
        <f t="shared" si="0"/>
        <v>351</v>
      </c>
      <c r="P20" s="158">
        <f t="shared" si="0"/>
        <v>32246</v>
      </c>
      <c r="Q20" s="159">
        <f t="shared" si="0"/>
        <v>16124</v>
      </c>
    </row>
    <row r="21" spans="1:17" ht="16.7" customHeight="1">
      <c r="A21" s="161"/>
      <c r="B21" s="238" t="s">
        <v>178</v>
      </c>
      <c r="C21" s="153">
        <v>5</v>
      </c>
      <c r="D21" s="335">
        <v>815</v>
      </c>
      <c r="E21" s="154">
        <v>693</v>
      </c>
      <c r="F21" s="154">
        <v>57951</v>
      </c>
      <c r="G21" s="333">
        <v>33199</v>
      </c>
      <c r="H21" s="153">
        <v>9</v>
      </c>
      <c r="I21" s="154">
        <v>1587</v>
      </c>
      <c r="J21" s="154">
        <v>1132</v>
      </c>
      <c r="K21" s="154">
        <v>133522</v>
      </c>
      <c r="L21" s="154">
        <v>85427</v>
      </c>
      <c r="M21" s="153">
        <f t="shared" si="0"/>
        <v>14</v>
      </c>
      <c r="N21" s="154">
        <f t="shared" si="0"/>
        <v>2402</v>
      </c>
      <c r="O21" s="154">
        <f t="shared" si="0"/>
        <v>1825</v>
      </c>
      <c r="P21" s="154">
        <f t="shared" si="0"/>
        <v>191473</v>
      </c>
      <c r="Q21" s="155">
        <f t="shared" si="0"/>
        <v>118626</v>
      </c>
    </row>
    <row r="22" spans="1:17" ht="16.7" customHeight="1" thickBot="1">
      <c r="A22" s="156" t="s">
        <v>126</v>
      </c>
      <c r="B22" s="239" t="s">
        <v>179</v>
      </c>
      <c r="C22" s="157">
        <v>2</v>
      </c>
      <c r="D22" s="336">
        <v>263</v>
      </c>
      <c r="E22" s="158">
        <v>240</v>
      </c>
      <c r="F22" s="158">
        <v>21191</v>
      </c>
      <c r="G22" s="334">
        <v>11520</v>
      </c>
      <c r="H22" s="157">
        <v>1</v>
      </c>
      <c r="I22" s="158">
        <v>117</v>
      </c>
      <c r="J22" s="158">
        <v>117</v>
      </c>
      <c r="K22" s="158">
        <v>10410</v>
      </c>
      <c r="L22" s="158">
        <v>5205</v>
      </c>
      <c r="M22" s="157">
        <f t="shared" si="0"/>
        <v>3</v>
      </c>
      <c r="N22" s="158">
        <f t="shared" si="0"/>
        <v>380</v>
      </c>
      <c r="O22" s="158">
        <f t="shared" si="0"/>
        <v>357</v>
      </c>
      <c r="P22" s="158">
        <f t="shared" si="0"/>
        <v>31601</v>
      </c>
      <c r="Q22" s="159">
        <f t="shared" si="0"/>
        <v>16725</v>
      </c>
    </row>
    <row r="23" spans="1:17" ht="16.7" customHeight="1">
      <c r="A23" s="161"/>
      <c r="B23" s="238" t="s">
        <v>178</v>
      </c>
      <c r="C23" s="153">
        <v>7</v>
      </c>
      <c r="D23" s="154">
        <v>1158</v>
      </c>
      <c r="E23" s="154">
        <v>1040</v>
      </c>
      <c r="F23" s="154">
        <v>83019</v>
      </c>
      <c r="G23" s="154">
        <v>45760</v>
      </c>
      <c r="H23" s="153">
        <v>8</v>
      </c>
      <c r="I23" s="154">
        <v>1590</v>
      </c>
      <c r="J23" s="154">
        <v>1349</v>
      </c>
      <c r="K23" s="154">
        <v>123233</v>
      </c>
      <c r="L23" s="154">
        <v>70592</v>
      </c>
      <c r="M23" s="153">
        <f t="shared" si="0"/>
        <v>15</v>
      </c>
      <c r="N23" s="154">
        <f t="shared" si="0"/>
        <v>2748</v>
      </c>
      <c r="O23" s="154">
        <f t="shared" si="0"/>
        <v>2389</v>
      </c>
      <c r="P23" s="154">
        <f t="shared" si="0"/>
        <v>206252</v>
      </c>
      <c r="Q23" s="155">
        <f t="shared" si="0"/>
        <v>116352</v>
      </c>
    </row>
    <row r="24" spans="1:17" ht="16.7" customHeight="1" thickBot="1">
      <c r="A24" s="156" t="s">
        <v>127</v>
      </c>
      <c r="B24" s="239" t="s">
        <v>179</v>
      </c>
      <c r="C24" s="332">
        <v>0</v>
      </c>
      <c r="D24" s="158">
        <v>0</v>
      </c>
      <c r="E24" s="158">
        <v>0</v>
      </c>
      <c r="F24" s="158">
        <v>0</v>
      </c>
      <c r="G24" s="158">
        <v>0</v>
      </c>
      <c r="H24" s="157">
        <v>0</v>
      </c>
      <c r="I24" s="158">
        <v>0</v>
      </c>
      <c r="J24" s="158">
        <v>0</v>
      </c>
      <c r="K24" s="158">
        <v>0</v>
      </c>
      <c r="L24" s="158">
        <v>0</v>
      </c>
      <c r="M24" s="157">
        <f t="shared" si="0"/>
        <v>0</v>
      </c>
      <c r="N24" s="158">
        <f t="shared" si="0"/>
        <v>0</v>
      </c>
      <c r="O24" s="158">
        <f t="shared" si="0"/>
        <v>0</v>
      </c>
      <c r="P24" s="158">
        <f t="shared" si="0"/>
        <v>0</v>
      </c>
      <c r="Q24" s="159">
        <f t="shared" si="0"/>
        <v>0</v>
      </c>
    </row>
    <row r="25" spans="1:17" ht="16.7" customHeight="1">
      <c r="A25" s="161"/>
      <c r="B25" s="238" t="s">
        <v>178</v>
      </c>
      <c r="C25" s="172">
        <v>10</v>
      </c>
      <c r="D25" s="154">
        <v>1548</v>
      </c>
      <c r="E25" s="154">
        <v>1356</v>
      </c>
      <c r="F25" s="154">
        <v>116768</v>
      </c>
      <c r="G25" s="154">
        <v>65611</v>
      </c>
      <c r="H25" s="153">
        <v>14</v>
      </c>
      <c r="I25" s="154">
        <v>2209</v>
      </c>
      <c r="J25" s="154">
        <v>1663</v>
      </c>
      <c r="K25" s="154">
        <v>171675</v>
      </c>
      <c r="L25" s="154">
        <v>106157</v>
      </c>
      <c r="M25" s="153">
        <f t="shared" si="0"/>
        <v>24</v>
      </c>
      <c r="N25" s="154">
        <f t="shared" si="0"/>
        <v>3757</v>
      </c>
      <c r="O25" s="154">
        <f t="shared" si="0"/>
        <v>3019</v>
      </c>
      <c r="P25" s="154">
        <f t="shared" si="0"/>
        <v>288443</v>
      </c>
      <c r="Q25" s="155">
        <f t="shared" si="0"/>
        <v>171768</v>
      </c>
    </row>
    <row r="26" spans="1:17" ht="16.7" customHeight="1" thickBot="1">
      <c r="A26" s="156" t="s">
        <v>128</v>
      </c>
      <c r="B26" s="239" t="s">
        <v>179</v>
      </c>
      <c r="C26" s="332">
        <v>1</v>
      </c>
      <c r="D26" s="158">
        <v>175</v>
      </c>
      <c r="E26" s="158">
        <v>175</v>
      </c>
      <c r="F26" s="158">
        <v>16044</v>
      </c>
      <c r="G26" s="158">
        <v>8022</v>
      </c>
      <c r="H26" s="157">
        <v>0</v>
      </c>
      <c r="I26" s="158">
        <v>0</v>
      </c>
      <c r="J26" s="158">
        <v>0</v>
      </c>
      <c r="K26" s="158">
        <v>0</v>
      </c>
      <c r="L26" s="158">
        <v>0</v>
      </c>
      <c r="M26" s="157">
        <f t="shared" si="0"/>
        <v>1</v>
      </c>
      <c r="N26" s="158">
        <f t="shared" si="0"/>
        <v>175</v>
      </c>
      <c r="O26" s="158">
        <f t="shared" si="0"/>
        <v>175</v>
      </c>
      <c r="P26" s="158">
        <f t="shared" si="0"/>
        <v>16044</v>
      </c>
      <c r="Q26" s="159">
        <f t="shared" si="0"/>
        <v>8022</v>
      </c>
    </row>
    <row r="27" spans="1:17" ht="16.7" customHeight="1">
      <c r="A27" s="161"/>
      <c r="B27" s="238" t="s">
        <v>178</v>
      </c>
      <c r="C27" s="172">
        <v>35</v>
      </c>
      <c r="D27" s="154">
        <v>5327</v>
      </c>
      <c r="E27" s="154">
        <v>4288</v>
      </c>
      <c r="F27" s="154">
        <v>380043</v>
      </c>
      <c r="G27" s="154">
        <v>225669</v>
      </c>
      <c r="H27" s="153">
        <v>27</v>
      </c>
      <c r="I27" s="154">
        <v>3876</v>
      </c>
      <c r="J27" s="154">
        <v>3155</v>
      </c>
      <c r="K27" s="154">
        <v>309623</v>
      </c>
      <c r="L27" s="154">
        <v>184463</v>
      </c>
      <c r="M27" s="153">
        <f t="shared" si="0"/>
        <v>62</v>
      </c>
      <c r="N27" s="154">
        <f t="shared" si="0"/>
        <v>9203</v>
      </c>
      <c r="O27" s="154">
        <f t="shared" si="0"/>
        <v>7443</v>
      </c>
      <c r="P27" s="154">
        <f t="shared" si="0"/>
        <v>689666</v>
      </c>
      <c r="Q27" s="155">
        <f t="shared" si="0"/>
        <v>410132</v>
      </c>
    </row>
    <row r="28" spans="1:17" ht="16.7" customHeight="1" thickBot="1">
      <c r="A28" s="156" t="s">
        <v>129</v>
      </c>
      <c r="B28" s="239" t="s">
        <v>179</v>
      </c>
      <c r="C28" s="332">
        <v>3</v>
      </c>
      <c r="D28" s="158">
        <v>491</v>
      </c>
      <c r="E28" s="158">
        <v>408</v>
      </c>
      <c r="F28" s="158">
        <v>39355</v>
      </c>
      <c r="G28" s="158">
        <v>23263</v>
      </c>
      <c r="H28" s="157">
        <v>2</v>
      </c>
      <c r="I28" s="158">
        <v>343</v>
      </c>
      <c r="J28" s="158">
        <v>239</v>
      </c>
      <c r="K28" s="158">
        <v>31993</v>
      </c>
      <c r="L28" s="158">
        <v>20999</v>
      </c>
      <c r="M28" s="157">
        <f t="shared" si="0"/>
        <v>5</v>
      </c>
      <c r="N28" s="158">
        <f t="shared" si="0"/>
        <v>834</v>
      </c>
      <c r="O28" s="158">
        <f t="shared" si="0"/>
        <v>647</v>
      </c>
      <c r="P28" s="158">
        <f t="shared" si="0"/>
        <v>71348</v>
      </c>
      <c r="Q28" s="159">
        <f t="shared" si="0"/>
        <v>44262</v>
      </c>
    </row>
    <row r="29" spans="1:17" ht="16.7" customHeight="1">
      <c r="A29" s="161"/>
      <c r="B29" s="238" t="s">
        <v>178</v>
      </c>
      <c r="C29" s="172">
        <v>3</v>
      </c>
      <c r="D29" s="154">
        <v>425</v>
      </c>
      <c r="E29" s="154">
        <v>356</v>
      </c>
      <c r="F29" s="154">
        <v>29259</v>
      </c>
      <c r="G29" s="154">
        <v>16977</v>
      </c>
      <c r="H29" s="153">
        <v>931</v>
      </c>
      <c r="I29" s="154">
        <v>24440</v>
      </c>
      <c r="J29" s="154">
        <v>23422</v>
      </c>
      <c r="K29" s="154">
        <v>2515985</v>
      </c>
      <c r="L29" s="154">
        <v>1308227</v>
      </c>
      <c r="M29" s="153">
        <f t="shared" si="0"/>
        <v>934</v>
      </c>
      <c r="N29" s="154">
        <f t="shared" si="0"/>
        <v>24865</v>
      </c>
      <c r="O29" s="154">
        <f t="shared" si="0"/>
        <v>23778</v>
      </c>
      <c r="P29" s="154">
        <f t="shared" si="0"/>
        <v>2545244</v>
      </c>
      <c r="Q29" s="155">
        <f t="shared" si="0"/>
        <v>1325204</v>
      </c>
    </row>
    <row r="30" spans="1:17" ht="16.7" customHeight="1" thickBot="1">
      <c r="A30" s="156" t="s">
        <v>130</v>
      </c>
      <c r="B30" s="239" t="s">
        <v>179</v>
      </c>
      <c r="C30" s="332">
        <v>0</v>
      </c>
      <c r="D30" s="158">
        <v>0</v>
      </c>
      <c r="E30" s="158">
        <v>0</v>
      </c>
      <c r="F30" s="158">
        <v>0</v>
      </c>
      <c r="G30" s="158">
        <v>0</v>
      </c>
      <c r="H30" s="157">
        <v>5417</v>
      </c>
      <c r="I30" s="158">
        <v>25191</v>
      </c>
      <c r="J30" s="158">
        <v>25181</v>
      </c>
      <c r="K30" s="158">
        <v>2727736</v>
      </c>
      <c r="L30" s="158">
        <v>1364270</v>
      </c>
      <c r="M30" s="173">
        <f t="shared" si="0"/>
        <v>5417</v>
      </c>
      <c r="N30" s="158">
        <f t="shared" si="0"/>
        <v>25191</v>
      </c>
      <c r="O30" s="158">
        <f t="shared" si="0"/>
        <v>25181</v>
      </c>
      <c r="P30" s="158">
        <f t="shared" si="0"/>
        <v>2727736</v>
      </c>
      <c r="Q30" s="159">
        <f t="shared" si="0"/>
        <v>1364270</v>
      </c>
    </row>
    <row r="31" spans="1:17" ht="16.7" customHeight="1">
      <c r="A31" s="161"/>
      <c r="B31" s="238" t="s">
        <v>178</v>
      </c>
      <c r="C31" s="172">
        <v>3</v>
      </c>
      <c r="D31" s="154">
        <v>483</v>
      </c>
      <c r="E31" s="154">
        <v>419</v>
      </c>
      <c r="F31" s="154">
        <v>33874</v>
      </c>
      <c r="G31" s="154">
        <v>19212</v>
      </c>
      <c r="H31" s="153">
        <v>4</v>
      </c>
      <c r="I31" s="154">
        <v>613</v>
      </c>
      <c r="J31" s="154">
        <v>461</v>
      </c>
      <c r="K31" s="154">
        <v>42079</v>
      </c>
      <c r="L31" s="154">
        <v>26174</v>
      </c>
      <c r="M31" s="153">
        <f t="shared" si="0"/>
        <v>7</v>
      </c>
      <c r="N31" s="154">
        <f t="shared" si="0"/>
        <v>1096</v>
      </c>
      <c r="O31" s="154">
        <f t="shared" si="0"/>
        <v>880</v>
      </c>
      <c r="P31" s="154">
        <f t="shared" si="0"/>
        <v>75953</v>
      </c>
      <c r="Q31" s="155">
        <f t="shared" si="0"/>
        <v>45386</v>
      </c>
    </row>
    <row r="32" spans="1:17" ht="16.7" customHeight="1" thickBot="1">
      <c r="A32" s="156" t="s">
        <v>131</v>
      </c>
      <c r="B32" s="239" t="s">
        <v>179</v>
      </c>
      <c r="C32" s="332">
        <v>5</v>
      </c>
      <c r="D32" s="158">
        <v>763</v>
      </c>
      <c r="E32" s="158">
        <v>658</v>
      </c>
      <c r="F32" s="158">
        <v>60529</v>
      </c>
      <c r="G32" s="158">
        <v>34194</v>
      </c>
      <c r="H32" s="157">
        <v>0</v>
      </c>
      <c r="I32" s="158">
        <v>0</v>
      </c>
      <c r="J32" s="158">
        <v>0</v>
      </c>
      <c r="K32" s="158">
        <v>0</v>
      </c>
      <c r="L32" s="158">
        <v>0</v>
      </c>
      <c r="M32" s="157">
        <f t="shared" si="0"/>
        <v>5</v>
      </c>
      <c r="N32" s="158">
        <f t="shared" si="0"/>
        <v>763</v>
      </c>
      <c r="O32" s="158">
        <f t="shared" si="0"/>
        <v>658</v>
      </c>
      <c r="P32" s="158">
        <f t="shared" si="0"/>
        <v>60529</v>
      </c>
      <c r="Q32" s="159">
        <f t="shared" si="0"/>
        <v>34194</v>
      </c>
    </row>
    <row r="33" spans="1:17" ht="16.7" customHeight="1">
      <c r="A33" s="161"/>
      <c r="B33" s="238" t="s">
        <v>178</v>
      </c>
      <c r="C33" s="172">
        <v>3</v>
      </c>
      <c r="D33" s="154">
        <v>411</v>
      </c>
      <c r="E33" s="154">
        <v>331</v>
      </c>
      <c r="F33" s="154">
        <v>28177</v>
      </c>
      <c r="G33" s="154">
        <v>16932</v>
      </c>
      <c r="H33" s="153">
        <v>2</v>
      </c>
      <c r="I33" s="154">
        <v>280</v>
      </c>
      <c r="J33" s="154">
        <v>240</v>
      </c>
      <c r="K33" s="154">
        <v>22001</v>
      </c>
      <c r="L33" s="154">
        <v>12620</v>
      </c>
      <c r="M33" s="153">
        <f t="shared" si="0"/>
        <v>5</v>
      </c>
      <c r="N33" s="154">
        <f t="shared" si="0"/>
        <v>691</v>
      </c>
      <c r="O33" s="154">
        <f t="shared" si="0"/>
        <v>571</v>
      </c>
      <c r="P33" s="154">
        <f t="shared" si="0"/>
        <v>50178</v>
      </c>
      <c r="Q33" s="155">
        <f t="shared" si="0"/>
        <v>29552</v>
      </c>
    </row>
    <row r="34" spans="1:17" ht="16.7" customHeight="1" thickBot="1">
      <c r="A34" s="156" t="s">
        <v>132</v>
      </c>
      <c r="B34" s="239" t="s">
        <v>179</v>
      </c>
      <c r="C34" s="332">
        <v>0</v>
      </c>
      <c r="D34" s="158">
        <v>0</v>
      </c>
      <c r="E34" s="158">
        <v>0</v>
      </c>
      <c r="F34" s="158">
        <v>0</v>
      </c>
      <c r="G34" s="158">
        <v>0</v>
      </c>
      <c r="H34" s="157">
        <v>1</v>
      </c>
      <c r="I34" s="158">
        <v>147</v>
      </c>
      <c r="J34" s="158">
        <v>120</v>
      </c>
      <c r="K34" s="158">
        <v>13105</v>
      </c>
      <c r="L34" s="158">
        <v>7767</v>
      </c>
      <c r="M34" s="157">
        <f t="shared" si="0"/>
        <v>1</v>
      </c>
      <c r="N34" s="158">
        <f t="shared" si="0"/>
        <v>147</v>
      </c>
      <c r="O34" s="158">
        <f t="shared" si="0"/>
        <v>120</v>
      </c>
      <c r="P34" s="158">
        <f t="shared" si="0"/>
        <v>13105</v>
      </c>
      <c r="Q34" s="159">
        <f t="shared" si="0"/>
        <v>7767</v>
      </c>
    </row>
    <row r="35" spans="1:17" ht="16.7" customHeight="1">
      <c r="A35" s="161"/>
      <c r="B35" s="238" t="s">
        <v>178</v>
      </c>
      <c r="C35" s="153">
        <v>11</v>
      </c>
      <c r="D35" s="154">
        <v>1608</v>
      </c>
      <c r="E35" s="154">
        <v>1392</v>
      </c>
      <c r="F35" s="154">
        <v>121186</v>
      </c>
      <c r="G35" s="154">
        <v>68434</v>
      </c>
      <c r="H35" s="172">
        <v>13</v>
      </c>
      <c r="I35" s="154">
        <v>2238</v>
      </c>
      <c r="J35" s="154">
        <v>1747</v>
      </c>
      <c r="K35" s="154">
        <v>182693</v>
      </c>
      <c r="L35" s="154">
        <v>111466</v>
      </c>
      <c r="M35" s="153">
        <f t="shared" si="0"/>
        <v>24</v>
      </c>
      <c r="N35" s="154">
        <f t="shared" si="0"/>
        <v>3846</v>
      </c>
      <c r="O35" s="154">
        <f t="shared" si="0"/>
        <v>3139</v>
      </c>
      <c r="P35" s="154">
        <f t="shared" si="0"/>
        <v>303879</v>
      </c>
      <c r="Q35" s="155">
        <f t="shared" si="0"/>
        <v>179900</v>
      </c>
    </row>
    <row r="36" spans="1:17" ht="16.7" customHeight="1" thickBot="1">
      <c r="A36" s="156" t="s">
        <v>133</v>
      </c>
      <c r="B36" s="239" t="s">
        <v>179</v>
      </c>
      <c r="C36" s="157">
        <v>3</v>
      </c>
      <c r="D36" s="158">
        <v>539</v>
      </c>
      <c r="E36" s="158">
        <v>513</v>
      </c>
      <c r="F36" s="158">
        <v>43050</v>
      </c>
      <c r="G36" s="158">
        <v>22608</v>
      </c>
      <c r="H36" s="332">
        <v>1</v>
      </c>
      <c r="I36" s="158">
        <v>18</v>
      </c>
      <c r="J36" s="158">
        <v>18</v>
      </c>
      <c r="K36" s="158">
        <v>866</v>
      </c>
      <c r="L36" s="158">
        <v>433</v>
      </c>
      <c r="M36" s="157">
        <f t="shared" si="0"/>
        <v>4</v>
      </c>
      <c r="N36" s="158">
        <f t="shared" si="0"/>
        <v>557</v>
      </c>
      <c r="O36" s="158">
        <f t="shared" si="0"/>
        <v>531</v>
      </c>
      <c r="P36" s="158">
        <f t="shared" si="0"/>
        <v>43916</v>
      </c>
      <c r="Q36" s="159">
        <f t="shared" si="0"/>
        <v>23041</v>
      </c>
    </row>
    <row r="37" spans="1:17" ht="16.7" customHeight="1">
      <c r="A37" s="161"/>
      <c r="B37" s="238" t="s">
        <v>178</v>
      </c>
      <c r="C37" s="153">
        <v>2</v>
      </c>
      <c r="D37" s="154">
        <v>303</v>
      </c>
      <c r="E37" s="154">
        <v>275</v>
      </c>
      <c r="F37" s="154">
        <v>19320</v>
      </c>
      <c r="G37" s="154">
        <v>10545</v>
      </c>
      <c r="H37" s="172">
        <v>4</v>
      </c>
      <c r="I37" s="154">
        <v>528</v>
      </c>
      <c r="J37" s="154">
        <v>473</v>
      </c>
      <c r="K37" s="154">
        <v>39673</v>
      </c>
      <c r="L37" s="154">
        <v>21740</v>
      </c>
      <c r="M37" s="153">
        <f t="shared" si="0"/>
        <v>6</v>
      </c>
      <c r="N37" s="154">
        <f t="shared" si="0"/>
        <v>831</v>
      </c>
      <c r="O37" s="154">
        <f t="shared" si="0"/>
        <v>748</v>
      </c>
      <c r="P37" s="154">
        <f t="shared" si="0"/>
        <v>58993</v>
      </c>
      <c r="Q37" s="155">
        <f t="shared" si="0"/>
        <v>32285</v>
      </c>
    </row>
    <row r="38" spans="1:17" ht="16.7" customHeight="1" thickBot="1">
      <c r="A38" s="156" t="s">
        <v>134</v>
      </c>
      <c r="B38" s="239" t="s">
        <v>179</v>
      </c>
      <c r="C38" s="157">
        <v>0</v>
      </c>
      <c r="D38" s="158">
        <v>0</v>
      </c>
      <c r="E38" s="158">
        <v>0</v>
      </c>
      <c r="F38" s="158">
        <v>0</v>
      </c>
      <c r="G38" s="158">
        <v>0</v>
      </c>
      <c r="H38" s="332">
        <v>0</v>
      </c>
      <c r="I38" s="158">
        <v>0</v>
      </c>
      <c r="J38" s="158">
        <v>0</v>
      </c>
      <c r="K38" s="158">
        <v>0</v>
      </c>
      <c r="L38" s="158">
        <v>0</v>
      </c>
      <c r="M38" s="157">
        <f t="shared" si="0"/>
        <v>0</v>
      </c>
      <c r="N38" s="158">
        <f t="shared" si="0"/>
        <v>0</v>
      </c>
      <c r="O38" s="158">
        <f t="shared" si="0"/>
        <v>0</v>
      </c>
      <c r="P38" s="158">
        <f t="shared" si="0"/>
        <v>0</v>
      </c>
      <c r="Q38" s="159">
        <f t="shared" si="0"/>
        <v>0</v>
      </c>
    </row>
    <row r="39" spans="1:17" ht="16.7" customHeight="1">
      <c r="A39" s="161"/>
      <c r="B39" s="238" t="s">
        <v>178</v>
      </c>
      <c r="C39" s="172">
        <v>2</v>
      </c>
      <c r="D39" s="154">
        <v>273</v>
      </c>
      <c r="E39" s="154">
        <v>222</v>
      </c>
      <c r="F39" s="154">
        <v>19676</v>
      </c>
      <c r="G39" s="154">
        <v>11674</v>
      </c>
      <c r="H39" s="153">
        <v>4</v>
      </c>
      <c r="I39" s="154">
        <v>658</v>
      </c>
      <c r="J39" s="154">
        <v>475</v>
      </c>
      <c r="K39" s="154">
        <v>53026</v>
      </c>
      <c r="L39" s="154">
        <v>33800</v>
      </c>
      <c r="M39" s="153">
        <f t="shared" si="0"/>
        <v>6</v>
      </c>
      <c r="N39" s="154">
        <f t="shared" si="0"/>
        <v>931</v>
      </c>
      <c r="O39" s="154">
        <f t="shared" si="0"/>
        <v>697</v>
      </c>
      <c r="P39" s="154">
        <f t="shared" si="0"/>
        <v>72702</v>
      </c>
      <c r="Q39" s="155">
        <f t="shared" si="0"/>
        <v>45474</v>
      </c>
    </row>
    <row r="40" spans="1:17" ht="16.7" customHeight="1" thickBot="1">
      <c r="A40" s="156" t="s">
        <v>135</v>
      </c>
      <c r="B40" s="239" t="s">
        <v>179</v>
      </c>
      <c r="C40" s="332">
        <v>0</v>
      </c>
      <c r="D40" s="158">
        <v>0</v>
      </c>
      <c r="E40" s="158">
        <v>0</v>
      </c>
      <c r="F40" s="158">
        <v>0</v>
      </c>
      <c r="G40" s="158">
        <v>0</v>
      </c>
      <c r="H40" s="157">
        <v>0</v>
      </c>
      <c r="I40" s="158">
        <v>0</v>
      </c>
      <c r="J40" s="158">
        <v>0</v>
      </c>
      <c r="K40" s="158">
        <v>0</v>
      </c>
      <c r="L40" s="158">
        <v>0</v>
      </c>
      <c r="M40" s="157">
        <f t="shared" si="0"/>
        <v>0</v>
      </c>
      <c r="N40" s="158">
        <f t="shared" si="0"/>
        <v>0</v>
      </c>
      <c r="O40" s="158">
        <f t="shared" si="0"/>
        <v>0</v>
      </c>
      <c r="P40" s="158">
        <f t="shared" si="0"/>
        <v>0</v>
      </c>
      <c r="Q40" s="159">
        <f t="shared" si="0"/>
        <v>0</v>
      </c>
    </row>
    <row r="41" spans="1:17" ht="16.7" customHeight="1">
      <c r="A41" s="161"/>
      <c r="B41" s="238" t="s">
        <v>178</v>
      </c>
      <c r="C41" s="153">
        <v>0</v>
      </c>
      <c r="D41" s="154">
        <v>0</v>
      </c>
      <c r="E41" s="154">
        <v>0</v>
      </c>
      <c r="F41" s="154">
        <v>0</v>
      </c>
      <c r="G41" s="154">
        <v>0</v>
      </c>
      <c r="H41" s="153">
        <v>4</v>
      </c>
      <c r="I41" s="154">
        <v>595</v>
      </c>
      <c r="J41" s="154">
        <v>478</v>
      </c>
      <c r="K41" s="154">
        <v>46973</v>
      </c>
      <c r="L41" s="154">
        <v>27811</v>
      </c>
      <c r="M41" s="153">
        <f t="shared" si="0"/>
        <v>4</v>
      </c>
      <c r="N41" s="154">
        <f t="shared" si="0"/>
        <v>595</v>
      </c>
      <c r="O41" s="154">
        <f>E41+J41</f>
        <v>478</v>
      </c>
      <c r="P41" s="154">
        <f t="shared" si="0"/>
        <v>46973</v>
      </c>
      <c r="Q41" s="155">
        <f t="shared" si="0"/>
        <v>27811</v>
      </c>
    </row>
    <row r="42" spans="1:17" ht="16.7" customHeight="1" thickBot="1">
      <c r="A42" s="156" t="s">
        <v>136</v>
      </c>
      <c r="B42" s="239" t="s">
        <v>179</v>
      </c>
      <c r="C42" s="157">
        <v>1</v>
      </c>
      <c r="D42" s="158">
        <v>142</v>
      </c>
      <c r="E42" s="158">
        <v>120</v>
      </c>
      <c r="F42" s="158">
        <v>12708</v>
      </c>
      <c r="G42" s="158">
        <v>7356</v>
      </c>
      <c r="H42" s="157">
        <v>0</v>
      </c>
      <c r="I42" s="158">
        <v>0</v>
      </c>
      <c r="J42" s="158">
        <v>0</v>
      </c>
      <c r="K42" s="158">
        <v>0</v>
      </c>
      <c r="L42" s="158">
        <v>0</v>
      </c>
      <c r="M42" s="157">
        <f t="shared" si="0"/>
        <v>1</v>
      </c>
      <c r="N42" s="158">
        <f t="shared" si="0"/>
        <v>142</v>
      </c>
      <c r="O42" s="158">
        <f t="shared" si="0"/>
        <v>120</v>
      </c>
      <c r="P42" s="158">
        <f t="shared" si="0"/>
        <v>12708</v>
      </c>
      <c r="Q42" s="159">
        <f t="shared" si="0"/>
        <v>7356</v>
      </c>
    </row>
    <row r="43" spans="1:17" ht="16.7" customHeight="1">
      <c r="A43" s="162" t="s">
        <v>180</v>
      </c>
      <c r="B43" s="163"/>
      <c r="C43" s="153">
        <f>C7+C9+C11+C13+C15+C17+C19+C21+C23+C25+C27+C29+C31+C33+C35+C37+C39+C41</f>
        <v>220</v>
      </c>
      <c r="D43" s="154">
        <f t="shared" ref="D43:L44" si="1">D7+D9+D11+D13+D15+D17+D19+D21+D23+D25+D27+D29+D31+D33+D35+D37+D39+D41</f>
        <v>33642</v>
      </c>
      <c r="E43" s="154">
        <f t="shared" si="1"/>
        <v>27859</v>
      </c>
      <c r="F43" s="154">
        <f t="shared" si="1"/>
        <v>2416806</v>
      </c>
      <c r="G43" s="155">
        <f>G7+G9+G11+G13+G15+G17+G19+G21+G23+G25+G27+G29+G31+G33+G35+G37+G39+G41</f>
        <v>1414390</v>
      </c>
      <c r="H43" s="153">
        <f t="shared" si="1"/>
        <v>1809</v>
      </c>
      <c r="I43" s="154">
        <f t="shared" si="1"/>
        <v>88042</v>
      </c>
      <c r="J43" s="154">
        <f t="shared" si="1"/>
        <v>78017</v>
      </c>
      <c r="K43" s="154">
        <f t="shared" si="1"/>
        <v>9052968</v>
      </c>
      <c r="L43" s="155">
        <f t="shared" si="1"/>
        <v>4931834</v>
      </c>
      <c r="M43" s="153">
        <f>C43+H43</f>
        <v>2029</v>
      </c>
      <c r="N43" s="154">
        <f t="shared" si="0"/>
        <v>121684</v>
      </c>
      <c r="O43" s="154">
        <f t="shared" si="0"/>
        <v>105876</v>
      </c>
      <c r="P43" s="154">
        <f t="shared" si="0"/>
        <v>11469774</v>
      </c>
      <c r="Q43" s="155">
        <f t="shared" si="0"/>
        <v>6346224</v>
      </c>
    </row>
    <row r="44" spans="1:17" ht="16.7" customHeight="1">
      <c r="A44" s="164" t="s">
        <v>184</v>
      </c>
      <c r="B44" s="165"/>
      <c r="C44" s="168">
        <f>C8+C10+C12+C14+C16+C18+C20+C22+C24+C26+C28+C30+C32+C34+C36+C38+C40+C42</f>
        <v>30</v>
      </c>
      <c r="D44" s="166">
        <f t="shared" si="1"/>
        <v>4546</v>
      </c>
      <c r="E44" s="166">
        <f t="shared" si="1"/>
        <v>4007</v>
      </c>
      <c r="F44" s="166">
        <f t="shared" si="1"/>
        <v>368851</v>
      </c>
      <c r="G44" s="167">
        <f t="shared" si="1"/>
        <v>206498</v>
      </c>
      <c r="H44" s="168">
        <f t="shared" si="1"/>
        <v>5448</v>
      </c>
      <c r="I44" s="166">
        <f t="shared" si="1"/>
        <v>30170</v>
      </c>
      <c r="J44" s="166">
        <f t="shared" si="1"/>
        <v>29136</v>
      </c>
      <c r="K44" s="166">
        <f t="shared" si="1"/>
        <v>3176928</v>
      </c>
      <c r="L44" s="167">
        <f t="shared" si="1"/>
        <v>1635674</v>
      </c>
      <c r="M44" s="168">
        <f t="shared" si="0"/>
        <v>5478</v>
      </c>
      <c r="N44" s="166">
        <f t="shared" si="0"/>
        <v>34716</v>
      </c>
      <c r="O44" s="166">
        <f t="shared" si="0"/>
        <v>33143</v>
      </c>
      <c r="P44" s="166">
        <f t="shared" si="0"/>
        <v>3545779</v>
      </c>
      <c r="Q44" s="167">
        <f t="shared" si="0"/>
        <v>1842172</v>
      </c>
    </row>
    <row r="45" spans="1:17" ht="16.7" customHeight="1" thickBot="1">
      <c r="A45" s="169" t="s">
        <v>33</v>
      </c>
      <c r="B45" s="170"/>
      <c r="C45" s="157">
        <f>C43+C44</f>
        <v>250</v>
      </c>
      <c r="D45" s="158">
        <f t="shared" ref="D45:L45" si="2">D43+D44</f>
        <v>38188</v>
      </c>
      <c r="E45" s="158">
        <f t="shared" si="2"/>
        <v>31866</v>
      </c>
      <c r="F45" s="158">
        <f t="shared" si="2"/>
        <v>2785657</v>
      </c>
      <c r="G45" s="159">
        <f t="shared" si="2"/>
        <v>1620888</v>
      </c>
      <c r="H45" s="157">
        <f t="shared" si="2"/>
        <v>7257</v>
      </c>
      <c r="I45" s="158">
        <f t="shared" si="2"/>
        <v>118212</v>
      </c>
      <c r="J45" s="158">
        <f t="shared" si="2"/>
        <v>107153</v>
      </c>
      <c r="K45" s="158">
        <f t="shared" si="2"/>
        <v>12229896</v>
      </c>
      <c r="L45" s="159">
        <f t="shared" si="2"/>
        <v>6567508</v>
      </c>
      <c r="M45" s="157">
        <f>C45+H45</f>
        <v>7507</v>
      </c>
      <c r="N45" s="158">
        <f t="shared" si="0"/>
        <v>156400</v>
      </c>
      <c r="O45" s="158">
        <f t="shared" si="0"/>
        <v>139019</v>
      </c>
      <c r="P45" s="158">
        <f t="shared" si="0"/>
        <v>15015553</v>
      </c>
      <c r="Q45" s="159">
        <f t="shared" si="0"/>
        <v>8188396</v>
      </c>
    </row>
    <row r="46" spans="1:17">
      <c r="C46" s="189"/>
      <c r="D46" s="189"/>
      <c r="E46" s="189"/>
      <c r="F46" s="189"/>
      <c r="G46" s="189"/>
      <c r="H46" s="189"/>
      <c r="I46" s="189"/>
      <c r="J46" s="189"/>
      <c r="K46" s="189"/>
      <c r="L46" s="189"/>
    </row>
    <row r="55" spans="1:17">
      <c r="A55" s="371" t="s">
        <v>157</v>
      </c>
      <c r="B55" s="371"/>
      <c r="C55" s="371"/>
      <c r="D55" s="371"/>
      <c r="E55" s="371"/>
      <c r="F55" s="371"/>
      <c r="G55" s="371"/>
      <c r="H55" s="371"/>
      <c r="I55" s="371"/>
      <c r="J55" s="372" t="s">
        <v>158</v>
      </c>
      <c r="K55" s="372"/>
      <c r="L55" s="372"/>
      <c r="M55" s="372"/>
      <c r="N55" s="372"/>
      <c r="O55" s="372"/>
      <c r="P55" s="372"/>
      <c r="Q55" s="372"/>
    </row>
    <row r="56" spans="1:17">
      <c r="A56" s="174"/>
      <c r="B56" s="104"/>
      <c r="C56" s="87"/>
    </row>
    <row r="57" spans="1:17">
      <c r="A57" s="174"/>
      <c r="B57" s="104"/>
      <c r="C57" s="87"/>
    </row>
    <row r="58" spans="1:17">
      <c r="A58" s="174"/>
      <c r="B58" s="104"/>
      <c r="C58" s="87"/>
    </row>
    <row r="59" spans="1:17">
      <c r="A59" s="175"/>
      <c r="B59" s="175"/>
      <c r="C59" s="87"/>
    </row>
    <row r="60" spans="1:17">
      <c r="A60" s="87"/>
      <c r="B60" s="87"/>
      <c r="C60" s="87"/>
    </row>
    <row r="61" spans="1:17">
      <c r="A61" s="87"/>
      <c r="B61" s="87"/>
      <c r="C61" s="87"/>
    </row>
    <row r="62" spans="1:17">
      <c r="A62" s="87"/>
      <c r="B62" s="87"/>
      <c r="C62" s="87"/>
    </row>
    <row r="63" spans="1:17">
      <c r="A63" s="87"/>
      <c r="B63" s="87"/>
      <c r="C63" s="87"/>
    </row>
    <row r="64" spans="1:17">
      <c r="A64" s="87"/>
      <c r="B64" s="87"/>
      <c r="C64" s="87"/>
    </row>
    <row r="65" spans="1:3">
      <c r="A65" s="87"/>
      <c r="B65" s="87"/>
      <c r="C65" s="87"/>
    </row>
    <row r="66" spans="1:3">
      <c r="A66" s="87"/>
      <c r="B66" s="87"/>
      <c r="C66" s="87"/>
    </row>
    <row r="67" spans="1:3">
      <c r="A67" s="87"/>
      <c r="B67" s="87"/>
      <c r="C67" s="87"/>
    </row>
    <row r="68" spans="1:3">
      <c r="A68" s="87"/>
      <c r="B68" s="87"/>
      <c r="C68" s="87"/>
    </row>
    <row r="69" spans="1:3">
      <c r="A69" s="87"/>
      <c r="B69" s="87"/>
      <c r="C69" s="87"/>
    </row>
    <row r="70" spans="1:3">
      <c r="A70" s="87"/>
      <c r="B70" s="87"/>
      <c r="C70" s="87"/>
    </row>
    <row r="71" spans="1:3">
      <c r="A71" s="87"/>
      <c r="B71" s="87"/>
      <c r="C71" s="87"/>
    </row>
    <row r="72" spans="1:3">
      <c r="A72" s="87"/>
      <c r="B72" s="87"/>
      <c r="C72" s="87"/>
    </row>
    <row r="73" spans="1:3">
      <c r="A73" s="87"/>
      <c r="B73" s="87"/>
      <c r="C73" s="87"/>
    </row>
    <row r="74" spans="1:3">
      <c r="A74" s="87"/>
      <c r="B74" s="87"/>
      <c r="C74" s="87"/>
    </row>
    <row r="75" spans="1:3">
      <c r="A75" s="87"/>
      <c r="B75" s="87"/>
      <c r="C75" s="87"/>
    </row>
    <row r="76" spans="1:3">
      <c r="A76" s="87"/>
      <c r="B76" s="87"/>
      <c r="C76" s="87"/>
    </row>
    <row r="77" spans="1:3">
      <c r="A77" s="87"/>
      <c r="B77" s="87"/>
      <c r="C77" s="87"/>
    </row>
    <row r="78" spans="1:3">
      <c r="A78" s="87"/>
      <c r="B78" s="87"/>
      <c r="C78" s="87"/>
    </row>
    <row r="79" spans="1:3">
      <c r="A79" s="87"/>
      <c r="B79" s="87"/>
      <c r="C79" s="87"/>
    </row>
    <row r="80" spans="1:3">
      <c r="A80" s="87"/>
      <c r="B80" s="87"/>
      <c r="C80" s="87"/>
    </row>
    <row r="81" spans="1:3">
      <c r="A81" s="87"/>
      <c r="B81" s="87"/>
      <c r="C81" s="87"/>
    </row>
    <row r="82" spans="1:3">
      <c r="A82" s="87"/>
      <c r="B82" s="87"/>
      <c r="C82" s="87"/>
    </row>
    <row r="83" spans="1:3">
      <c r="A83" s="87"/>
      <c r="B83" s="87"/>
      <c r="C83" s="87"/>
    </row>
    <row r="84" spans="1:3">
      <c r="A84" s="87"/>
      <c r="B84" s="87"/>
      <c r="C84" s="87"/>
    </row>
    <row r="85" spans="1:3">
      <c r="A85" s="87"/>
      <c r="B85" s="87"/>
      <c r="C85" s="87"/>
    </row>
    <row r="86" spans="1:3">
      <c r="A86" s="87"/>
      <c r="B86" s="87"/>
      <c r="C86" s="87"/>
    </row>
    <row r="87" spans="1:3">
      <c r="A87" s="87"/>
      <c r="B87" s="87"/>
      <c r="C87" s="87"/>
    </row>
    <row r="88" spans="1:3">
      <c r="A88" s="87"/>
      <c r="B88" s="87"/>
      <c r="C88" s="87"/>
    </row>
    <row r="89" spans="1:3">
      <c r="A89" s="87"/>
      <c r="B89" s="87"/>
      <c r="C89" s="87"/>
    </row>
    <row r="90" spans="1:3">
      <c r="A90" s="87"/>
      <c r="B90" s="87"/>
      <c r="C90" s="87"/>
    </row>
    <row r="91" spans="1:3">
      <c r="A91" s="87"/>
      <c r="B91" s="87"/>
      <c r="C91" s="87"/>
    </row>
    <row r="92" spans="1:3">
      <c r="A92" s="87"/>
      <c r="B92" s="87"/>
      <c r="C92" s="87"/>
    </row>
    <row r="93" spans="1:3">
      <c r="A93" s="87"/>
      <c r="B93" s="87"/>
      <c r="C93" s="87"/>
    </row>
    <row r="94" spans="1:3">
      <c r="A94" s="87"/>
      <c r="B94" s="87"/>
      <c r="C94" s="87"/>
    </row>
    <row r="95" spans="1:3">
      <c r="A95" s="87"/>
      <c r="B95" s="87"/>
      <c r="C95" s="87"/>
    </row>
    <row r="96" spans="1:3">
      <c r="A96" s="87"/>
      <c r="B96" s="87"/>
      <c r="C96" s="87"/>
    </row>
    <row r="97" spans="1:3">
      <c r="A97" s="87"/>
      <c r="B97" s="87"/>
      <c r="C97" s="87"/>
    </row>
    <row r="98" spans="1:3">
      <c r="A98" s="87"/>
      <c r="B98" s="87"/>
      <c r="C98" s="87"/>
    </row>
    <row r="99" spans="1:3">
      <c r="A99" s="87"/>
      <c r="B99" s="87"/>
      <c r="C99" s="87"/>
    </row>
    <row r="100" spans="1:3">
      <c r="A100" s="87"/>
      <c r="B100" s="87"/>
      <c r="C100" s="87"/>
    </row>
    <row r="101" spans="1:3">
      <c r="A101" s="87"/>
      <c r="B101" s="87"/>
      <c r="C101" s="87"/>
    </row>
    <row r="102" spans="1:3">
      <c r="A102" s="87"/>
      <c r="B102" s="87"/>
      <c r="C102" s="87"/>
    </row>
    <row r="103" spans="1:3">
      <c r="A103" s="87"/>
      <c r="B103" s="87"/>
      <c r="C103" s="87"/>
    </row>
    <row r="104" spans="1:3">
      <c r="A104" s="87"/>
      <c r="B104" s="87"/>
      <c r="C104" s="87"/>
    </row>
    <row r="105" spans="1:3">
      <c r="A105" s="87"/>
      <c r="B105" s="87"/>
      <c r="C105" s="87"/>
    </row>
    <row r="106" spans="1:3">
      <c r="A106" s="87"/>
      <c r="B106" s="87"/>
      <c r="C106" s="87"/>
    </row>
    <row r="107" spans="1:3">
      <c r="A107" s="87"/>
      <c r="B107" s="87"/>
      <c r="C107" s="87"/>
    </row>
    <row r="108" spans="1:3">
      <c r="A108" s="87"/>
      <c r="B108" s="87"/>
      <c r="C108" s="87"/>
    </row>
    <row r="109" spans="1:3">
      <c r="A109" s="87"/>
      <c r="B109" s="87"/>
      <c r="C109" s="87"/>
    </row>
  </sheetData>
  <mergeCells count="2">
    <mergeCell ref="A55:I55"/>
    <mergeCell ref="J55:Q55"/>
  </mergeCells>
  <phoneticPr fontId="3"/>
  <pageMargins left="0.47244094488188981" right="0.47244094488188981" top="0.78740157480314965" bottom="0" header="0.31496062992125984" footer="0"/>
  <pageSetup paperSize="9" scale="95" fitToWidth="2" orientation="portrait" r:id="rId1"/>
  <colBreaks count="1" manualBreakCount="1">
    <brk id="9" max="53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R58"/>
  <sheetViews>
    <sheetView tabSelected="1" view="pageBreakPreview" zoomScale="90" zoomScaleNormal="100" zoomScaleSheetLayoutView="90" workbookViewId="0">
      <pane xSplit="2" ySplit="6" topLeftCell="C22" activePane="bottomRight" state="frozen"/>
      <selection activeCell="C6" sqref="C6"/>
      <selection pane="topRight" activeCell="C6" sqref="C6"/>
      <selection pane="bottomLeft" activeCell="C6" sqref="C6"/>
      <selection pane="bottomRight" activeCell="J7" sqref="J7"/>
    </sheetView>
  </sheetViews>
  <sheetFormatPr defaultRowHeight="13.5"/>
  <cols>
    <col min="1" max="1" width="10.875" style="131" customWidth="1"/>
    <col min="2" max="2" width="9.25" style="131" customWidth="1"/>
    <col min="3" max="3" width="9.625" style="131" customWidth="1"/>
    <col min="4" max="4" width="10.5" style="131" bestFit="1" customWidth="1"/>
    <col min="5" max="5" width="9.125" style="131" bestFit="1" customWidth="1"/>
    <col min="6" max="6" width="11.75" style="131" bestFit="1" customWidth="1"/>
    <col min="7" max="7" width="14" style="131" bestFit="1" customWidth="1"/>
    <col min="8" max="8" width="9.375" style="131" bestFit="1" customWidth="1"/>
    <col min="9" max="10" width="9.625" style="131" customWidth="1"/>
    <col min="11" max="12" width="11.625" style="131" customWidth="1"/>
    <col min="13" max="13" width="8.625" style="131" customWidth="1"/>
    <col min="14" max="15" width="11.125" style="131" customWidth="1"/>
    <col min="16" max="17" width="13.125" style="131" customWidth="1"/>
    <col min="18" max="18" width="12.125" style="131" bestFit="1" customWidth="1"/>
    <col min="19" max="16384" width="9" style="131"/>
  </cols>
  <sheetData>
    <row r="1" spans="1:18" s="52" customFormat="1" ht="14.25">
      <c r="A1" s="183" t="s">
        <v>170</v>
      </c>
      <c r="D1" s="260"/>
    </row>
    <row r="2" spans="1:18" s="52" customFormat="1" ht="15" customHeight="1" thickBot="1">
      <c r="A2" s="374" t="s">
        <v>177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</row>
    <row r="3" spans="1:18" ht="13.5" customHeight="1">
      <c r="A3" s="111"/>
      <c r="B3" s="171" t="s">
        <v>108</v>
      </c>
      <c r="C3" s="82"/>
      <c r="D3" s="83"/>
      <c r="E3" s="142" t="s">
        <v>109</v>
      </c>
      <c r="F3" s="83"/>
      <c r="G3" s="85"/>
      <c r="H3" s="82"/>
      <c r="I3" s="83"/>
      <c r="J3" s="142" t="s">
        <v>110</v>
      </c>
      <c r="K3" s="83"/>
      <c r="L3" s="143"/>
      <c r="M3" s="82"/>
      <c r="N3" s="83"/>
      <c r="O3" s="142" t="s">
        <v>111</v>
      </c>
      <c r="P3" s="83"/>
      <c r="Q3" s="85"/>
    </row>
    <row r="4" spans="1:18">
      <c r="A4" s="86"/>
      <c r="B4" s="144" t="s">
        <v>112</v>
      </c>
      <c r="C4" s="145" t="s">
        <v>113</v>
      </c>
      <c r="D4" s="146" t="s">
        <v>114</v>
      </c>
      <c r="E4" s="146" t="s">
        <v>115</v>
      </c>
      <c r="F4" s="146" t="s">
        <v>116</v>
      </c>
      <c r="G4" s="147" t="s">
        <v>6</v>
      </c>
      <c r="H4" s="145" t="s">
        <v>113</v>
      </c>
      <c r="I4" s="184" t="s">
        <v>114</v>
      </c>
      <c r="J4" s="184" t="s">
        <v>115</v>
      </c>
      <c r="K4" s="146" t="s">
        <v>116</v>
      </c>
      <c r="L4" s="147" t="s">
        <v>6</v>
      </c>
      <c r="M4" s="145" t="s">
        <v>113</v>
      </c>
      <c r="N4" s="146" t="s">
        <v>114</v>
      </c>
      <c r="O4" s="146" t="s">
        <v>115</v>
      </c>
      <c r="P4" s="146" t="s">
        <v>116</v>
      </c>
      <c r="Q4" s="147" t="s">
        <v>6</v>
      </c>
      <c r="R4" s="86"/>
    </row>
    <row r="5" spans="1:18">
      <c r="A5" s="86"/>
      <c r="B5" s="87"/>
      <c r="C5" s="145" t="s">
        <v>174</v>
      </c>
      <c r="D5" s="146"/>
      <c r="E5" s="146"/>
      <c r="F5" s="146"/>
      <c r="G5" s="147"/>
      <c r="H5" s="145" t="s">
        <v>117</v>
      </c>
      <c r="I5" s="185"/>
      <c r="J5" s="146"/>
      <c r="K5" s="146"/>
      <c r="L5" s="147"/>
      <c r="M5" s="145" t="s">
        <v>117</v>
      </c>
      <c r="N5" s="148"/>
      <c r="O5" s="148"/>
      <c r="P5" s="148"/>
      <c r="Q5" s="149"/>
    </row>
    <row r="6" spans="1:18" ht="14.25" thickBot="1">
      <c r="A6" s="191" t="s">
        <v>118</v>
      </c>
      <c r="B6" s="240" t="s">
        <v>119</v>
      </c>
      <c r="C6" s="150"/>
      <c r="D6" s="151" t="s">
        <v>120</v>
      </c>
      <c r="E6" s="151" t="s">
        <v>120</v>
      </c>
      <c r="F6" s="151" t="s">
        <v>15</v>
      </c>
      <c r="G6" s="152" t="s">
        <v>15</v>
      </c>
      <c r="H6" s="150"/>
      <c r="I6" s="186" t="s">
        <v>120</v>
      </c>
      <c r="J6" s="151" t="s">
        <v>120</v>
      </c>
      <c r="K6" s="151" t="s">
        <v>15</v>
      </c>
      <c r="L6" s="152" t="s">
        <v>15</v>
      </c>
      <c r="M6" s="150"/>
      <c r="N6" s="151" t="s">
        <v>120</v>
      </c>
      <c r="O6" s="151" t="s">
        <v>120</v>
      </c>
      <c r="P6" s="151" t="s">
        <v>15</v>
      </c>
      <c r="Q6" s="152" t="s">
        <v>15</v>
      </c>
    </row>
    <row r="7" spans="1:18" ht="16.7" customHeight="1">
      <c r="A7" s="81"/>
      <c r="B7" s="238" t="s">
        <v>178</v>
      </c>
      <c r="C7" s="153">
        <v>5</v>
      </c>
      <c r="D7" s="154">
        <v>1198</v>
      </c>
      <c r="E7" s="154">
        <v>1198</v>
      </c>
      <c r="F7" s="154">
        <v>83747</v>
      </c>
      <c r="G7" s="155">
        <v>33007</v>
      </c>
      <c r="H7" s="153">
        <v>13</v>
      </c>
      <c r="I7" s="154">
        <v>3848</v>
      </c>
      <c r="J7" s="154">
        <v>3774</v>
      </c>
      <c r="K7" s="154">
        <v>344682</v>
      </c>
      <c r="L7" s="155">
        <v>126335</v>
      </c>
      <c r="M7" s="153">
        <f>C7+H7</f>
        <v>18</v>
      </c>
      <c r="N7" s="154">
        <f>D7+I7</f>
        <v>5046</v>
      </c>
      <c r="O7" s="154">
        <f>E7+J7</f>
        <v>4972</v>
      </c>
      <c r="P7" s="154">
        <f>F7+K7</f>
        <v>428429</v>
      </c>
      <c r="Q7" s="155">
        <f>G7+L7</f>
        <v>159342</v>
      </c>
    </row>
    <row r="8" spans="1:18" ht="16.7" customHeight="1" thickBot="1">
      <c r="A8" s="156" t="s">
        <v>121</v>
      </c>
      <c r="B8" s="239" t="s">
        <v>179</v>
      </c>
      <c r="C8" s="337">
        <v>0</v>
      </c>
      <c r="D8" s="338">
        <v>0</v>
      </c>
      <c r="E8" s="338">
        <v>0</v>
      </c>
      <c r="F8" s="338">
        <v>0</v>
      </c>
      <c r="G8" s="339">
        <v>0</v>
      </c>
      <c r="H8" s="157">
        <v>0</v>
      </c>
      <c r="I8" s="158">
        <v>0</v>
      </c>
      <c r="J8" s="158">
        <v>0</v>
      </c>
      <c r="K8" s="158">
        <v>0</v>
      </c>
      <c r="L8" s="159">
        <v>0</v>
      </c>
      <c r="M8" s="157">
        <f t="shared" ref="M8:Q45" si="0">C8+H8</f>
        <v>0</v>
      </c>
      <c r="N8" s="158">
        <f t="shared" si="0"/>
        <v>0</v>
      </c>
      <c r="O8" s="158">
        <f t="shared" si="0"/>
        <v>0</v>
      </c>
      <c r="P8" s="158">
        <f t="shared" si="0"/>
        <v>0</v>
      </c>
      <c r="Q8" s="159">
        <f t="shared" si="0"/>
        <v>0</v>
      </c>
    </row>
    <row r="9" spans="1:18" ht="16.7" customHeight="1">
      <c r="A9" s="160"/>
      <c r="B9" s="238" t="s">
        <v>178</v>
      </c>
      <c r="C9" s="153">
        <v>5</v>
      </c>
      <c r="D9" s="154">
        <v>394</v>
      </c>
      <c r="E9" s="154">
        <v>390</v>
      </c>
      <c r="F9" s="154">
        <v>11017</v>
      </c>
      <c r="G9" s="155">
        <v>5542</v>
      </c>
      <c r="H9" s="153">
        <v>121</v>
      </c>
      <c r="I9" s="154">
        <v>12107</v>
      </c>
      <c r="J9" s="154">
        <v>12105</v>
      </c>
      <c r="K9" s="154">
        <v>585440</v>
      </c>
      <c r="L9" s="155">
        <v>242553</v>
      </c>
      <c r="M9" s="153">
        <f t="shared" si="0"/>
        <v>126</v>
      </c>
      <c r="N9" s="154">
        <f t="shared" si="0"/>
        <v>12501</v>
      </c>
      <c r="O9" s="154">
        <f t="shared" si="0"/>
        <v>12495</v>
      </c>
      <c r="P9" s="154">
        <f t="shared" si="0"/>
        <v>596457</v>
      </c>
      <c r="Q9" s="155">
        <f t="shared" si="0"/>
        <v>248095</v>
      </c>
    </row>
    <row r="10" spans="1:18" ht="16.7" customHeight="1" thickBot="1">
      <c r="A10" s="156" t="s">
        <v>85</v>
      </c>
      <c r="B10" s="239" t="s">
        <v>179</v>
      </c>
      <c r="C10" s="157">
        <v>0</v>
      </c>
      <c r="D10" s="158">
        <v>0</v>
      </c>
      <c r="E10" s="158">
        <v>0</v>
      </c>
      <c r="F10" s="158">
        <v>0</v>
      </c>
      <c r="G10" s="159">
        <v>0</v>
      </c>
      <c r="H10" s="157">
        <v>85</v>
      </c>
      <c r="I10" s="158">
        <v>1685</v>
      </c>
      <c r="J10" s="158">
        <v>1621</v>
      </c>
      <c r="K10" s="158">
        <v>239208</v>
      </c>
      <c r="L10" s="159">
        <v>85874</v>
      </c>
      <c r="M10" s="157">
        <f t="shared" si="0"/>
        <v>85</v>
      </c>
      <c r="N10" s="158">
        <f t="shared" si="0"/>
        <v>1685</v>
      </c>
      <c r="O10" s="158">
        <f t="shared" si="0"/>
        <v>1621</v>
      </c>
      <c r="P10" s="158">
        <f t="shared" si="0"/>
        <v>239208</v>
      </c>
      <c r="Q10" s="159">
        <f t="shared" si="0"/>
        <v>85874</v>
      </c>
    </row>
    <row r="11" spans="1:18" ht="16.7" customHeight="1">
      <c r="A11" s="161"/>
      <c r="B11" s="238" t="s">
        <v>178</v>
      </c>
      <c r="C11" s="211">
        <v>1</v>
      </c>
      <c r="D11" s="340">
        <v>78</v>
      </c>
      <c r="E11" s="340">
        <v>78</v>
      </c>
      <c r="F11" s="340">
        <v>1168</v>
      </c>
      <c r="G11" s="341">
        <v>779</v>
      </c>
      <c r="H11" s="153">
        <v>10</v>
      </c>
      <c r="I11" s="154">
        <v>7323</v>
      </c>
      <c r="J11" s="154">
        <v>7315</v>
      </c>
      <c r="K11" s="154">
        <v>819086</v>
      </c>
      <c r="L11" s="155">
        <v>277270</v>
      </c>
      <c r="M11" s="153">
        <f t="shared" si="0"/>
        <v>11</v>
      </c>
      <c r="N11" s="154">
        <f t="shared" si="0"/>
        <v>7401</v>
      </c>
      <c r="O11" s="154">
        <f t="shared" si="0"/>
        <v>7393</v>
      </c>
      <c r="P11" s="154">
        <f t="shared" si="0"/>
        <v>820254</v>
      </c>
      <c r="Q11" s="155">
        <f t="shared" si="0"/>
        <v>278049</v>
      </c>
    </row>
    <row r="12" spans="1:18" ht="16.7" customHeight="1" thickBot="1">
      <c r="A12" s="156" t="s">
        <v>122</v>
      </c>
      <c r="B12" s="239" t="s">
        <v>179</v>
      </c>
      <c r="C12" s="337">
        <v>0</v>
      </c>
      <c r="D12" s="338">
        <v>0</v>
      </c>
      <c r="E12" s="338">
        <v>0</v>
      </c>
      <c r="F12" s="338">
        <v>0</v>
      </c>
      <c r="G12" s="339">
        <v>0</v>
      </c>
      <c r="H12" s="337">
        <v>0</v>
      </c>
      <c r="I12" s="338">
        <v>0</v>
      </c>
      <c r="J12" s="338">
        <v>0</v>
      </c>
      <c r="K12" s="338">
        <v>0</v>
      </c>
      <c r="L12" s="339">
        <v>0</v>
      </c>
      <c r="M12" s="157">
        <f t="shared" si="0"/>
        <v>0</v>
      </c>
      <c r="N12" s="158">
        <f t="shared" si="0"/>
        <v>0</v>
      </c>
      <c r="O12" s="158">
        <f t="shared" si="0"/>
        <v>0</v>
      </c>
      <c r="P12" s="158">
        <f t="shared" si="0"/>
        <v>0</v>
      </c>
      <c r="Q12" s="159">
        <f t="shared" si="0"/>
        <v>0</v>
      </c>
    </row>
    <row r="13" spans="1:18" ht="16.7" customHeight="1">
      <c r="A13" s="161"/>
      <c r="B13" s="238" t="s">
        <v>178</v>
      </c>
      <c r="C13" s="153">
        <v>3</v>
      </c>
      <c r="D13" s="154">
        <v>350</v>
      </c>
      <c r="E13" s="154">
        <v>294</v>
      </c>
      <c r="F13" s="154">
        <v>15631</v>
      </c>
      <c r="G13" s="333">
        <v>10059</v>
      </c>
      <c r="H13" s="153">
        <v>324</v>
      </c>
      <c r="I13" s="154">
        <v>11313</v>
      </c>
      <c r="J13" s="154">
        <v>11128</v>
      </c>
      <c r="K13" s="154">
        <v>825009</v>
      </c>
      <c r="L13" s="155">
        <v>427324</v>
      </c>
      <c r="M13" s="153">
        <f t="shared" si="0"/>
        <v>327</v>
      </c>
      <c r="N13" s="154">
        <f t="shared" si="0"/>
        <v>11663</v>
      </c>
      <c r="O13" s="154">
        <f t="shared" si="0"/>
        <v>11422</v>
      </c>
      <c r="P13" s="154">
        <f t="shared" si="0"/>
        <v>840640</v>
      </c>
      <c r="Q13" s="155">
        <f t="shared" si="0"/>
        <v>437383</v>
      </c>
    </row>
    <row r="14" spans="1:18" ht="16.7" customHeight="1" thickBot="1">
      <c r="A14" s="156" t="s">
        <v>123</v>
      </c>
      <c r="B14" s="239" t="s">
        <v>179</v>
      </c>
      <c r="C14" s="157">
        <v>1</v>
      </c>
      <c r="D14" s="158">
        <v>228</v>
      </c>
      <c r="E14" s="158">
        <v>228</v>
      </c>
      <c r="F14" s="158">
        <v>18668</v>
      </c>
      <c r="G14" s="334">
        <v>9350</v>
      </c>
      <c r="H14" s="157">
        <v>1</v>
      </c>
      <c r="I14" s="158">
        <v>426</v>
      </c>
      <c r="J14" s="158">
        <v>385</v>
      </c>
      <c r="K14" s="158">
        <v>36396</v>
      </c>
      <c r="L14" s="159">
        <v>36396</v>
      </c>
      <c r="M14" s="157">
        <f t="shared" si="0"/>
        <v>2</v>
      </c>
      <c r="N14" s="158">
        <f t="shared" si="0"/>
        <v>654</v>
      </c>
      <c r="O14" s="158">
        <f t="shared" si="0"/>
        <v>613</v>
      </c>
      <c r="P14" s="158">
        <f t="shared" si="0"/>
        <v>55064</v>
      </c>
      <c r="Q14" s="159">
        <f t="shared" si="0"/>
        <v>45746</v>
      </c>
    </row>
    <row r="15" spans="1:18" ht="16.7" customHeight="1">
      <c r="A15" s="161"/>
      <c r="B15" s="238" t="s">
        <v>178</v>
      </c>
      <c r="C15" s="211">
        <v>8</v>
      </c>
      <c r="D15" s="340">
        <v>615</v>
      </c>
      <c r="E15" s="340">
        <v>556</v>
      </c>
      <c r="F15" s="340">
        <v>21525</v>
      </c>
      <c r="G15" s="341">
        <v>14393</v>
      </c>
      <c r="H15" s="153">
        <v>7</v>
      </c>
      <c r="I15" s="154">
        <v>1704</v>
      </c>
      <c r="J15" s="154">
        <v>1386</v>
      </c>
      <c r="K15" s="154">
        <v>196223</v>
      </c>
      <c r="L15" s="155">
        <v>108182</v>
      </c>
      <c r="M15" s="153">
        <f t="shared" si="0"/>
        <v>15</v>
      </c>
      <c r="N15" s="154">
        <f t="shared" si="0"/>
        <v>2319</v>
      </c>
      <c r="O15" s="154">
        <f t="shared" si="0"/>
        <v>1942</v>
      </c>
      <c r="P15" s="154">
        <f t="shared" si="0"/>
        <v>217748</v>
      </c>
      <c r="Q15" s="155">
        <f t="shared" si="0"/>
        <v>122575</v>
      </c>
    </row>
    <row r="16" spans="1:18" ht="16.7" customHeight="1" thickBot="1">
      <c r="A16" s="156" t="s">
        <v>124</v>
      </c>
      <c r="B16" s="239" t="s">
        <v>179</v>
      </c>
      <c r="C16" s="337">
        <v>0</v>
      </c>
      <c r="D16" s="338">
        <v>0</v>
      </c>
      <c r="E16" s="338">
        <v>0</v>
      </c>
      <c r="F16" s="338">
        <v>0</v>
      </c>
      <c r="G16" s="339">
        <v>0</v>
      </c>
      <c r="H16" s="337">
        <v>0</v>
      </c>
      <c r="I16" s="338">
        <v>0</v>
      </c>
      <c r="J16" s="338">
        <v>0</v>
      </c>
      <c r="K16" s="338">
        <v>0</v>
      </c>
      <c r="L16" s="339">
        <v>0</v>
      </c>
      <c r="M16" s="157">
        <f t="shared" si="0"/>
        <v>0</v>
      </c>
      <c r="N16" s="158">
        <f t="shared" si="0"/>
        <v>0</v>
      </c>
      <c r="O16" s="158">
        <f t="shared" si="0"/>
        <v>0</v>
      </c>
      <c r="P16" s="158">
        <f t="shared" si="0"/>
        <v>0</v>
      </c>
      <c r="Q16" s="159">
        <f t="shared" si="0"/>
        <v>0</v>
      </c>
    </row>
    <row r="17" spans="1:17" ht="16.7" customHeight="1">
      <c r="A17" s="161"/>
      <c r="B17" s="238" t="s">
        <v>178</v>
      </c>
      <c r="C17" s="153">
        <v>15</v>
      </c>
      <c r="D17" s="154">
        <v>1351</v>
      </c>
      <c r="E17" s="154">
        <v>1300</v>
      </c>
      <c r="F17" s="154">
        <v>57515</v>
      </c>
      <c r="G17" s="155">
        <v>35201</v>
      </c>
      <c r="H17" s="153">
        <v>25</v>
      </c>
      <c r="I17" s="154">
        <v>2478</v>
      </c>
      <c r="J17" s="154">
        <v>2113</v>
      </c>
      <c r="K17" s="154">
        <v>160209</v>
      </c>
      <c r="L17" s="155">
        <v>79302</v>
      </c>
      <c r="M17" s="153">
        <f t="shared" si="0"/>
        <v>40</v>
      </c>
      <c r="N17" s="154">
        <f t="shared" si="0"/>
        <v>3829</v>
      </c>
      <c r="O17" s="154">
        <f t="shared" si="0"/>
        <v>3413</v>
      </c>
      <c r="P17" s="154">
        <f t="shared" si="0"/>
        <v>217724</v>
      </c>
      <c r="Q17" s="155">
        <f t="shared" si="0"/>
        <v>114503</v>
      </c>
    </row>
    <row r="18" spans="1:17" ht="16.7" customHeight="1" thickBot="1">
      <c r="A18" s="156" t="s">
        <v>125</v>
      </c>
      <c r="B18" s="239" t="s">
        <v>179</v>
      </c>
      <c r="C18" s="157">
        <v>1</v>
      </c>
      <c r="D18" s="158">
        <v>224</v>
      </c>
      <c r="E18" s="158">
        <v>224</v>
      </c>
      <c r="F18" s="158">
        <v>17656</v>
      </c>
      <c r="G18" s="159">
        <v>5885</v>
      </c>
      <c r="H18" s="157">
        <v>2</v>
      </c>
      <c r="I18" s="158">
        <v>1961</v>
      </c>
      <c r="J18" s="158">
        <v>1961</v>
      </c>
      <c r="K18" s="158">
        <v>298866</v>
      </c>
      <c r="L18" s="159">
        <v>99622</v>
      </c>
      <c r="M18" s="157">
        <f t="shared" si="0"/>
        <v>3</v>
      </c>
      <c r="N18" s="158">
        <f t="shared" si="0"/>
        <v>2185</v>
      </c>
      <c r="O18" s="158">
        <f t="shared" si="0"/>
        <v>2185</v>
      </c>
      <c r="P18" s="158">
        <f t="shared" si="0"/>
        <v>316522</v>
      </c>
      <c r="Q18" s="159">
        <f t="shared" si="0"/>
        <v>105507</v>
      </c>
    </row>
    <row r="19" spans="1:17" ht="16.7" customHeight="1">
      <c r="A19" s="161"/>
      <c r="B19" s="238" t="s">
        <v>178</v>
      </c>
      <c r="C19" s="211">
        <v>7</v>
      </c>
      <c r="D19" s="340">
        <v>556</v>
      </c>
      <c r="E19" s="340">
        <v>556</v>
      </c>
      <c r="F19" s="340">
        <v>14018</v>
      </c>
      <c r="G19" s="341">
        <v>7443</v>
      </c>
      <c r="H19" s="211">
        <v>51</v>
      </c>
      <c r="I19" s="340">
        <v>4651</v>
      </c>
      <c r="J19" s="340">
        <v>4574</v>
      </c>
      <c r="K19" s="340">
        <v>413563</v>
      </c>
      <c r="L19" s="341">
        <v>200651</v>
      </c>
      <c r="M19" s="153">
        <f t="shared" si="0"/>
        <v>58</v>
      </c>
      <c r="N19" s="154">
        <f t="shared" si="0"/>
        <v>5207</v>
      </c>
      <c r="O19" s="154">
        <f t="shared" si="0"/>
        <v>5130</v>
      </c>
      <c r="P19" s="154">
        <f t="shared" si="0"/>
        <v>427581</v>
      </c>
      <c r="Q19" s="155">
        <f t="shared" si="0"/>
        <v>208094</v>
      </c>
    </row>
    <row r="20" spans="1:17" ht="16.7" customHeight="1" thickBot="1">
      <c r="A20" s="156" t="s">
        <v>90</v>
      </c>
      <c r="B20" s="239" t="s">
        <v>179</v>
      </c>
      <c r="C20" s="337">
        <v>0</v>
      </c>
      <c r="D20" s="338">
        <v>0</v>
      </c>
      <c r="E20" s="338">
        <v>0</v>
      </c>
      <c r="F20" s="338">
        <v>0</v>
      </c>
      <c r="G20" s="339">
        <v>0</v>
      </c>
      <c r="H20" s="337">
        <v>1</v>
      </c>
      <c r="I20" s="338">
        <v>1428</v>
      </c>
      <c r="J20" s="338">
        <v>1428</v>
      </c>
      <c r="K20" s="338">
        <v>176178</v>
      </c>
      <c r="L20" s="339">
        <v>58726</v>
      </c>
      <c r="M20" s="157">
        <f t="shared" si="0"/>
        <v>1</v>
      </c>
      <c r="N20" s="158">
        <f t="shared" si="0"/>
        <v>1428</v>
      </c>
      <c r="O20" s="158">
        <f t="shared" si="0"/>
        <v>1428</v>
      </c>
      <c r="P20" s="158">
        <f t="shared" si="0"/>
        <v>176178</v>
      </c>
      <c r="Q20" s="159">
        <f t="shared" si="0"/>
        <v>58726</v>
      </c>
    </row>
    <row r="21" spans="1:17" ht="16.7" customHeight="1">
      <c r="A21" s="161"/>
      <c r="B21" s="238" t="s">
        <v>178</v>
      </c>
      <c r="C21" s="153">
        <v>22</v>
      </c>
      <c r="D21" s="154">
        <v>2195</v>
      </c>
      <c r="E21" s="154">
        <v>2032</v>
      </c>
      <c r="F21" s="154">
        <v>80465</v>
      </c>
      <c r="G21" s="155">
        <v>37971</v>
      </c>
      <c r="H21" s="153">
        <v>8</v>
      </c>
      <c r="I21" s="154">
        <v>2078</v>
      </c>
      <c r="J21" s="154">
        <v>1606</v>
      </c>
      <c r="K21" s="154">
        <v>133492</v>
      </c>
      <c r="L21" s="155">
        <v>65469</v>
      </c>
      <c r="M21" s="153">
        <f t="shared" si="0"/>
        <v>30</v>
      </c>
      <c r="N21" s="154">
        <f t="shared" si="0"/>
        <v>4273</v>
      </c>
      <c r="O21" s="154">
        <f t="shared" si="0"/>
        <v>3638</v>
      </c>
      <c r="P21" s="154">
        <f t="shared" si="0"/>
        <v>213957</v>
      </c>
      <c r="Q21" s="155">
        <f t="shared" si="0"/>
        <v>103440</v>
      </c>
    </row>
    <row r="22" spans="1:17" ht="16.7" customHeight="1" thickBot="1">
      <c r="A22" s="156" t="s">
        <v>126</v>
      </c>
      <c r="B22" s="239" t="s">
        <v>179</v>
      </c>
      <c r="C22" s="157">
        <v>1</v>
      </c>
      <c r="D22" s="158">
        <v>3</v>
      </c>
      <c r="E22" s="158">
        <v>3</v>
      </c>
      <c r="F22" s="158">
        <v>210</v>
      </c>
      <c r="G22" s="159">
        <v>140</v>
      </c>
      <c r="H22" s="157">
        <v>0</v>
      </c>
      <c r="I22" s="158">
        <v>0</v>
      </c>
      <c r="J22" s="158">
        <v>0</v>
      </c>
      <c r="K22" s="158">
        <v>0</v>
      </c>
      <c r="L22" s="159">
        <v>0</v>
      </c>
      <c r="M22" s="157">
        <f t="shared" si="0"/>
        <v>1</v>
      </c>
      <c r="N22" s="158">
        <f t="shared" si="0"/>
        <v>3</v>
      </c>
      <c r="O22" s="158">
        <f t="shared" si="0"/>
        <v>3</v>
      </c>
      <c r="P22" s="158">
        <f t="shared" si="0"/>
        <v>210</v>
      </c>
      <c r="Q22" s="159">
        <f t="shared" si="0"/>
        <v>140</v>
      </c>
    </row>
    <row r="23" spans="1:17" ht="16.7" customHeight="1">
      <c r="A23" s="161"/>
      <c r="B23" s="238" t="s">
        <v>178</v>
      </c>
      <c r="C23" s="211">
        <v>8</v>
      </c>
      <c r="D23" s="340">
        <v>507</v>
      </c>
      <c r="E23" s="340">
        <v>472</v>
      </c>
      <c r="F23" s="340">
        <v>19197</v>
      </c>
      <c r="G23" s="341">
        <v>11427</v>
      </c>
      <c r="H23" s="211">
        <v>120</v>
      </c>
      <c r="I23" s="340">
        <v>2607</v>
      </c>
      <c r="J23" s="340">
        <v>2481</v>
      </c>
      <c r="K23" s="340">
        <v>246409</v>
      </c>
      <c r="L23" s="341">
        <v>100914</v>
      </c>
      <c r="M23" s="153">
        <f t="shared" si="0"/>
        <v>128</v>
      </c>
      <c r="N23" s="154">
        <f t="shared" si="0"/>
        <v>3114</v>
      </c>
      <c r="O23" s="154">
        <f t="shared" si="0"/>
        <v>2953</v>
      </c>
      <c r="P23" s="154">
        <f t="shared" si="0"/>
        <v>265606</v>
      </c>
      <c r="Q23" s="155">
        <f t="shared" si="0"/>
        <v>112341</v>
      </c>
    </row>
    <row r="24" spans="1:17" ht="16.7" customHeight="1" thickBot="1">
      <c r="A24" s="156" t="s">
        <v>127</v>
      </c>
      <c r="B24" s="239" t="s">
        <v>179</v>
      </c>
      <c r="C24" s="337">
        <v>0</v>
      </c>
      <c r="D24" s="338">
        <v>0</v>
      </c>
      <c r="E24" s="338">
        <v>0</v>
      </c>
      <c r="F24" s="338">
        <v>0</v>
      </c>
      <c r="G24" s="339">
        <v>0</v>
      </c>
      <c r="H24" s="337">
        <v>0</v>
      </c>
      <c r="I24" s="338">
        <v>0</v>
      </c>
      <c r="J24" s="338">
        <v>0</v>
      </c>
      <c r="K24" s="338">
        <v>0</v>
      </c>
      <c r="L24" s="339">
        <v>0</v>
      </c>
      <c r="M24" s="157">
        <f t="shared" si="0"/>
        <v>0</v>
      </c>
      <c r="N24" s="158">
        <f t="shared" si="0"/>
        <v>0</v>
      </c>
      <c r="O24" s="158">
        <f t="shared" si="0"/>
        <v>0</v>
      </c>
      <c r="P24" s="158">
        <f t="shared" si="0"/>
        <v>0</v>
      </c>
      <c r="Q24" s="159">
        <f t="shared" si="0"/>
        <v>0</v>
      </c>
    </row>
    <row r="25" spans="1:17" ht="16.7" customHeight="1">
      <c r="A25" s="161"/>
      <c r="B25" s="238" t="s">
        <v>178</v>
      </c>
      <c r="C25" s="153">
        <v>11</v>
      </c>
      <c r="D25" s="154">
        <v>901</v>
      </c>
      <c r="E25" s="154">
        <v>858</v>
      </c>
      <c r="F25" s="154">
        <v>22205</v>
      </c>
      <c r="G25" s="155">
        <v>13473</v>
      </c>
      <c r="H25" s="153">
        <v>129</v>
      </c>
      <c r="I25" s="154">
        <v>11407</v>
      </c>
      <c r="J25" s="154">
        <v>11345</v>
      </c>
      <c r="K25" s="154">
        <v>480158</v>
      </c>
      <c r="L25" s="155">
        <v>224381</v>
      </c>
      <c r="M25" s="153">
        <f t="shared" si="0"/>
        <v>140</v>
      </c>
      <c r="N25" s="154">
        <f t="shared" si="0"/>
        <v>12308</v>
      </c>
      <c r="O25" s="154">
        <f t="shared" si="0"/>
        <v>12203</v>
      </c>
      <c r="P25" s="154">
        <f t="shared" si="0"/>
        <v>502363</v>
      </c>
      <c r="Q25" s="155">
        <f t="shared" si="0"/>
        <v>237854</v>
      </c>
    </row>
    <row r="26" spans="1:17" ht="16.7" customHeight="1" thickBot="1">
      <c r="A26" s="156" t="s">
        <v>128</v>
      </c>
      <c r="B26" s="239" t="s">
        <v>179</v>
      </c>
      <c r="C26" s="157">
        <v>0</v>
      </c>
      <c r="D26" s="158">
        <v>0</v>
      </c>
      <c r="E26" s="158">
        <v>0</v>
      </c>
      <c r="F26" s="158">
        <v>0</v>
      </c>
      <c r="G26" s="159">
        <v>0</v>
      </c>
      <c r="H26" s="157">
        <v>0</v>
      </c>
      <c r="I26" s="158">
        <v>0</v>
      </c>
      <c r="J26" s="158">
        <v>0</v>
      </c>
      <c r="K26" s="158">
        <v>0</v>
      </c>
      <c r="L26" s="159">
        <v>0</v>
      </c>
      <c r="M26" s="157">
        <f t="shared" si="0"/>
        <v>0</v>
      </c>
      <c r="N26" s="158">
        <f t="shared" si="0"/>
        <v>0</v>
      </c>
      <c r="O26" s="158">
        <f t="shared" si="0"/>
        <v>0</v>
      </c>
      <c r="P26" s="158">
        <f t="shared" si="0"/>
        <v>0</v>
      </c>
      <c r="Q26" s="159">
        <f t="shared" si="0"/>
        <v>0</v>
      </c>
    </row>
    <row r="27" spans="1:17" ht="16.7" customHeight="1">
      <c r="A27" s="161"/>
      <c r="B27" s="238" t="s">
        <v>178</v>
      </c>
      <c r="C27" s="211">
        <v>17</v>
      </c>
      <c r="D27" s="340">
        <v>1524</v>
      </c>
      <c r="E27" s="340">
        <v>1291</v>
      </c>
      <c r="F27" s="340">
        <v>40276</v>
      </c>
      <c r="G27" s="341">
        <v>24735</v>
      </c>
      <c r="H27" s="211">
        <v>57</v>
      </c>
      <c r="I27" s="340">
        <v>7327</v>
      </c>
      <c r="J27" s="340">
        <v>7284</v>
      </c>
      <c r="K27" s="340">
        <v>685298</v>
      </c>
      <c r="L27" s="341">
        <v>254279</v>
      </c>
      <c r="M27" s="153">
        <f t="shared" si="0"/>
        <v>74</v>
      </c>
      <c r="N27" s="154">
        <f t="shared" si="0"/>
        <v>8851</v>
      </c>
      <c r="O27" s="154">
        <f t="shared" si="0"/>
        <v>8575</v>
      </c>
      <c r="P27" s="154">
        <f t="shared" si="0"/>
        <v>725574</v>
      </c>
      <c r="Q27" s="155">
        <f t="shared" si="0"/>
        <v>279014</v>
      </c>
    </row>
    <row r="28" spans="1:17" ht="16.7" customHeight="1" thickBot="1">
      <c r="A28" s="156" t="s">
        <v>129</v>
      </c>
      <c r="B28" s="239" t="s">
        <v>179</v>
      </c>
      <c r="C28" s="337">
        <v>0</v>
      </c>
      <c r="D28" s="338">
        <v>0</v>
      </c>
      <c r="E28" s="338">
        <v>0</v>
      </c>
      <c r="F28" s="338">
        <v>0</v>
      </c>
      <c r="G28" s="339">
        <v>0</v>
      </c>
      <c r="H28" s="337">
        <v>0</v>
      </c>
      <c r="I28" s="338">
        <v>0</v>
      </c>
      <c r="J28" s="338">
        <v>0</v>
      </c>
      <c r="K28" s="338">
        <v>0</v>
      </c>
      <c r="L28" s="339">
        <v>0</v>
      </c>
      <c r="M28" s="157">
        <f t="shared" si="0"/>
        <v>0</v>
      </c>
      <c r="N28" s="158">
        <f t="shared" si="0"/>
        <v>0</v>
      </c>
      <c r="O28" s="158">
        <f t="shared" si="0"/>
        <v>0</v>
      </c>
      <c r="P28" s="158">
        <f t="shared" si="0"/>
        <v>0</v>
      </c>
      <c r="Q28" s="159">
        <f t="shared" si="0"/>
        <v>0</v>
      </c>
    </row>
    <row r="29" spans="1:17" ht="16.7" customHeight="1">
      <c r="A29" s="161"/>
      <c r="B29" s="238" t="s">
        <v>178</v>
      </c>
      <c r="C29" s="153">
        <v>18</v>
      </c>
      <c r="D29" s="154">
        <v>2455</v>
      </c>
      <c r="E29" s="154">
        <v>2116</v>
      </c>
      <c r="F29" s="154">
        <v>111305</v>
      </c>
      <c r="G29" s="155">
        <v>57675</v>
      </c>
      <c r="H29" s="153">
        <v>18</v>
      </c>
      <c r="I29" s="154">
        <v>9412</v>
      </c>
      <c r="J29" s="154">
        <v>9144</v>
      </c>
      <c r="K29" s="154">
        <v>903775</v>
      </c>
      <c r="L29" s="155">
        <v>325311</v>
      </c>
      <c r="M29" s="153">
        <f t="shared" si="0"/>
        <v>36</v>
      </c>
      <c r="N29" s="154">
        <f t="shared" si="0"/>
        <v>11867</v>
      </c>
      <c r="O29" s="154">
        <f t="shared" si="0"/>
        <v>11260</v>
      </c>
      <c r="P29" s="154">
        <f t="shared" si="0"/>
        <v>1015080</v>
      </c>
      <c r="Q29" s="155">
        <f t="shared" si="0"/>
        <v>382986</v>
      </c>
    </row>
    <row r="30" spans="1:17" ht="16.7" customHeight="1" thickBot="1">
      <c r="A30" s="156" t="s">
        <v>130</v>
      </c>
      <c r="B30" s="239" t="s">
        <v>179</v>
      </c>
      <c r="C30" s="157">
        <v>1</v>
      </c>
      <c r="D30" s="158">
        <v>11</v>
      </c>
      <c r="E30" s="158">
        <v>10</v>
      </c>
      <c r="F30" s="158">
        <v>680</v>
      </c>
      <c r="G30" s="159">
        <v>367</v>
      </c>
      <c r="H30" s="157">
        <v>2</v>
      </c>
      <c r="I30" s="158">
        <v>9426</v>
      </c>
      <c r="J30" s="158">
        <v>7383</v>
      </c>
      <c r="K30" s="158">
        <v>1163389</v>
      </c>
      <c r="L30" s="159">
        <v>562755</v>
      </c>
      <c r="M30" s="157">
        <f t="shared" si="0"/>
        <v>3</v>
      </c>
      <c r="N30" s="158">
        <f t="shared" si="0"/>
        <v>9437</v>
      </c>
      <c r="O30" s="158">
        <f t="shared" si="0"/>
        <v>7393</v>
      </c>
      <c r="P30" s="158">
        <f t="shared" si="0"/>
        <v>1164069</v>
      </c>
      <c r="Q30" s="159">
        <f t="shared" si="0"/>
        <v>563122</v>
      </c>
    </row>
    <row r="31" spans="1:17" ht="16.7" customHeight="1">
      <c r="A31" s="161"/>
      <c r="B31" s="238" t="s">
        <v>178</v>
      </c>
      <c r="C31" s="211">
        <v>8</v>
      </c>
      <c r="D31" s="340">
        <v>1024</v>
      </c>
      <c r="E31" s="340">
        <v>795</v>
      </c>
      <c r="F31" s="340">
        <v>38501</v>
      </c>
      <c r="G31" s="341">
        <v>25357</v>
      </c>
      <c r="H31" s="211">
        <v>95</v>
      </c>
      <c r="I31" s="340">
        <v>11506</v>
      </c>
      <c r="J31" s="340">
        <v>10802</v>
      </c>
      <c r="K31" s="340">
        <v>1119408</v>
      </c>
      <c r="L31" s="341">
        <v>454991</v>
      </c>
      <c r="M31" s="153">
        <f t="shared" si="0"/>
        <v>103</v>
      </c>
      <c r="N31" s="154">
        <f t="shared" si="0"/>
        <v>12530</v>
      </c>
      <c r="O31" s="154">
        <f t="shared" si="0"/>
        <v>11597</v>
      </c>
      <c r="P31" s="154">
        <f t="shared" si="0"/>
        <v>1157909</v>
      </c>
      <c r="Q31" s="155">
        <f t="shared" si="0"/>
        <v>480348</v>
      </c>
    </row>
    <row r="32" spans="1:17" ht="16.7" customHeight="1" thickBot="1">
      <c r="A32" s="156" t="s">
        <v>131</v>
      </c>
      <c r="B32" s="239" t="s">
        <v>179</v>
      </c>
      <c r="C32" s="337">
        <v>1</v>
      </c>
      <c r="D32" s="338">
        <v>1171</v>
      </c>
      <c r="E32" s="338">
        <v>1171</v>
      </c>
      <c r="F32" s="338">
        <v>108614</v>
      </c>
      <c r="G32" s="339">
        <v>36205</v>
      </c>
      <c r="H32" s="337">
        <v>0</v>
      </c>
      <c r="I32" s="338">
        <v>0</v>
      </c>
      <c r="J32" s="338">
        <v>0</v>
      </c>
      <c r="K32" s="338">
        <v>0</v>
      </c>
      <c r="L32" s="339">
        <v>0</v>
      </c>
      <c r="M32" s="157">
        <f t="shared" si="0"/>
        <v>1</v>
      </c>
      <c r="N32" s="158">
        <f t="shared" si="0"/>
        <v>1171</v>
      </c>
      <c r="O32" s="158">
        <f t="shared" si="0"/>
        <v>1171</v>
      </c>
      <c r="P32" s="158">
        <f t="shared" si="0"/>
        <v>108614</v>
      </c>
      <c r="Q32" s="159">
        <f t="shared" si="0"/>
        <v>36205</v>
      </c>
    </row>
    <row r="33" spans="1:17" ht="16.7" customHeight="1">
      <c r="A33" s="161"/>
      <c r="B33" s="238" t="s">
        <v>178</v>
      </c>
      <c r="C33" s="153">
        <v>1</v>
      </c>
      <c r="D33" s="154">
        <v>174</v>
      </c>
      <c r="E33" s="154">
        <v>174</v>
      </c>
      <c r="F33" s="154">
        <v>12588</v>
      </c>
      <c r="G33" s="155">
        <v>3147</v>
      </c>
      <c r="H33" s="153">
        <v>99</v>
      </c>
      <c r="I33" s="154">
        <v>9330</v>
      </c>
      <c r="J33" s="154">
        <v>9265</v>
      </c>
      <c r="K33" s="154">
        <v>792864</v>
      </c>
      <c r="L33" s="155">
        <v>308151</v>
      </c>
      <c r="M33" s="153">
        <f t="shared" si="0"/>
        <v>100</v>
      </c>
      <c r="N33" s="154">
        <f t="shared" si="0"/>
        <v>9504</v>
      </c>
      <c r="O33" s="154">
        <f t="shared" si="0"/>
        <v>9439</v>
      </c>
      <c r="P33" s="154">
        <f t="shared" si="0"/>
        <v>805452</v>
      </c>
      <c r="Q33" s="155">
        <f t="shared" si="0"/>
        <v>311298</v>
      </c>
    </row>
    <row r="34" spans="1:17" ht="16.7" customHeight="1" thickBot="1">
      <c r="A34" s="156" t="s">
        <v>132</v>
      </c>
      <c r="B34" s="239" t="s">
        <v>179</v>
      </c>
      <c r="C34" s="157">
        <v>1</v>
      </c>
      <c r="D34" s="158">
        <v>110</v>
      </c>
      <c r="E34" s="158">
        <v>110</v>
      </c>
      <c r="F34" s="158">
        <v>8170</v>
      </c>
      <c r="G34" s="159">
        <v>2043</v>
      </c>
      <c r="H34" s="157">
        <v>1</v>
      </c>
      <c r="I34" s="158">
        <v>2795</v>
      </c>
      <c r="J34" s="158">
        <v>2795</v>
      </c>
      <c r="K34" s="158">
        <v>316635</v>
      </c>
      <c r="L34" s="159">
        <v>105545</v>
      </c>
      <c r="M34" s="157">
        <f t="shared" si="0"/>
        <v>2</v>
      </c>
      <c r="N34" s="158">
        <f t="shared" si="0"/>
        <v>2905</v>
      </c>
      <c r="O34" s="158">
        <f t="shared" si="0"/>
        <v>2905</v>
      </c>
      <c r="P34" s="158">
        <f t="shared" si="0"/>
        <v>324805</v>
      </c>
      <c r="Q34" s="159">
        <f t="shared" si="0"/>
        <v>107588</v>
      </c>
    </row>
    <row r="35" spans="1:17" ht="16.7" customHeight="1">
      <c r="A35" s="161"/>
      <c r="B35" s="238" t="s">
        <v>178</v>
      </c>
      <c r="C35" s="211">
        <v>15</v>
      </c>
      <c r="D35" s="340">
        <v>2010</v>
      </c>
      <c r="E35" s="340">
        <v>1872</v>
      </c>
      <c r="F35" s="340">
        <v>86722</v>
      </c>
      <c r="G35" s="341">
        <v>34099</v>
      </c>
      <c r="H35" s="153">
        <v>41</v>
      </c>
      <c r="I35" s="154">
        <v>18709</v>
      </c>
      <c r="J35" s="154">
        <v>16443</v>
      </c>
      <c r="K35" s="154">
        <v>1895097</v>
      </c>
      <c r="L35" s="155">
        <v>796736</v>
      </c>
      <c r="M35" s="153">
        <f t="shared" si="0"/>
        <v>56</v>
      </c>
      <c r="N35" s="154">
        <f t="shared" si="0"/>
        <v>20719</v>
      </c>
      <c r="O35" s="154">
        <f t="shared" si="0"/>
        <v>18315</v>
      </c>
      <c r="P35" s="154">
        <f t="shared" si="0"/>
        <v>1981819</v>
      </c>
      <c r="Q35" s="155">
        <f t="shared" si="0"/>
        <v>830835</v>
      </c>
    </row>
    <row r="36" spans="1:17" ht="16.7" customHeight="1" thickBot="1">
      <c r="A36" s="156" t="s">
        <v>133</v>
      </c>
      <c r="B36" s="239" t="s">
        <v>179</v>
      </c>
      <c r="C36" s="337">
        <v>1</v>
      </c>
      <c r="D36" s="338">
        <v>100</v>
      </c>
      <c r="E36" s="338">
        <v>100</v>
      </c>
      <c r="F36" s="338">
        <v>7885</v>
      </c>
      <c r="G36" s="339">
        <v>1971</v>
      </c>
      <c r="H36" s="157">
        <v>0</v>
      </c>
      <c r="I36" s="158">
        <v>0</v>
      </c>
      <c r="J36" s="158">
        <v>0</v>
      </c>
      <c r="K36" s="158">
        <v>0</v>
      </c>
      <c r="L36" s="159">
        <v>0</v>
      </c>
      <c r="M36" s="157">
        <f t="shared" si="0"/>
        <v>1</v>
      </c>
      <c r="N36" s="158">
        <f t="shared" si="0"/>
        <v>100</v>
      </c>
      <c r="O36" s="158">
        <f t="shared" si="0"/>
        <v>100</v>
      </c>
      <c r="P36" s="158">
        <f t="shared" si="0"/>
        <v>7885</v>
      </c>
      <c r="Q36" s="159">
        <f t="shared" si="0"/>
        <v>1971</v>
      </c>
    </row>
    <row r="37" spans="1:17" ht="16.7" customHeight="1">
      <c r="A37" s="161"/>
      <c r="B37" s="238" t="s">
        <v>178</v>
      </c>
      <c r="C37" s="153">
        <v>10</v>
      </c>
      <c r="D37" s="154">
        <v>756</v>
      </c>
      <c r="E37" s="154">
        <v>712</v>
      </c>
      <c r="F37" s="154">
        <v>12742</v>
      </c>
      <c r="G37" s="155">
        <v>6774</v>
      </c>
      <c r="H37" s="211">
        <v>9</v>
      </c>
      <c r="I37" s="340">
        <v>1178</v>
      </c>
      <c r="J37" s="340">
        <v>897</v>
      </c>
      <c r="K37" s="340">
        <v>81691</v>
      </c>
      <c r="L37" s="341">
        <v>45625</v>
      </c>
      <c r="M37" s="153">
        <f t="shared" si="0"/>
        <v>19</v>
      </c>
      <c r="N37" s="154">
        <f t="shared" si="0"/>
        <v>1934</v>
      </c>
      <c r="O37" s="154">
        <f t="shared" si="0"/>
        <v>1609</v>
      </c>
      <c r="P37" s="154">
        <f t="shared" si="0"/>
        <v>94433</v>
      </c>
      <c r="Q37" s="155">
        <f t="shared" si="0"/>
        <v>52399</v>
      </c>
    </row>
    <row r="38" spans="1:17" ht="16.7" customHeight="1" thickBot="1">
      <c r="A38" s="156" t="s">
        <v>134</v>
      </c>
      <c r="B38" s="239" t="s">
        <v>179</v>
      </c>
      <c r="C38" s="157">
        <v>0</v>
      </c>
      <c r="D38" s="158">
        <v>0</v>
      </c>
      <c r="E38" s="158">
        <v>0</v>
      </c>
      <c r="F38" s="158">
        <v>0</v>
      </c>
      <c r="G38" s="159">
        <v>0</v>
      </c>
      <c r="H38" s="337">
        <v>0</v>
      </c>
      <c r="I38" s="338">
        <v>0</v>
      </c>
      <c r="J38" s="338">
        <v>0</v>
      </c>
      <c r="K38" s="338">
        <v>0</v>
      </c>
      <c r="L38" s="339">
        <v>0</v>
      </c>
      <c r="M38" s="157">
        <f t="shared" si="0"/>
        <v>0</v>
      </c>
      <c r="N38" s="158">
        <f t="shared" si="0"/>
        <v>0</v>
      </c>
      <c r="O38" s="158">
        <f t="shared" si="0"/>
        <v>0</v>
      </c>
      <c r="P38" s="158">
        <f t="shared" si="0"/>
        <v>0</v>
      </c>
      <c r="Q38" s="159">
        <f t="shared" si="0"/>
        <v>0</v>
      </c>
    </row>
    <row r="39" spans="1:17" ht="16.7" customHeight="1">
      <c r="A39" s="161"/>
      <c r="B39" s="238" t="s">
        <v>178</v>
      </c>
      <c r="C39" s="211">
        <v>7</v>
      </c>
      <c r="D39" s="340">
        <v>435</v>
      </c>
      <c r="E39" s="340">
        <v>400</v>
      </c>
      <c r="F39" s="340">
        <v>7102</v>
      </c>
      <c r="G39" s="341">
        <v>3768</v>
      </c>
      <c r="H39" s="153">
        <v>1</v>
      </c>
      <c r="I39" s="154">
        <v>948</v>
      </c>
      <c r="J39" s="154">
        <v>716</v>
      </c>
      <c r="K39" s="154">
        <v>86946</v>
      </c>
      <c r="L39" s="155">
        <v>43164</v>
      </c>
      <c r="M39" s="153">
        <f t="shared" si="0"/>
        <v>8</v>
      </c>
      <c r="N39" s="154">
        <f t="shared" si="0"/>
        <v>1383</v>
      </c>
      <c r="O39" s="154">
        <f t="shared" si="0"/>
        <v>1116</v>
      </c>
      <c r="P39" s="154">
        <f t="shared" si="0"/>
        <v>94048</v>
      </c>
      <c r="Q39" s="155">
        <f t="shared" si="0"/>
        <v>46932</v>
      </c>
    </row>
    <row r="40" spans="1:17" ht="16.7" customHeight="1" thickBot="1">
      <c r="A40" s="156" t="s">
        <v>135</v>
      </c>
      <c r="B40" s="239" t="s">
        <v>179</v>
      </c>
      <c r="C40" s="337">
        <v>2</v>
      </c>
      <c r="D40" s="338">
        <v>715</v>
      </c>
      <c r="E40" s="338">
        <v>715</v>
      </c>
      <c r="F40" s="338">
        <v>63075</v>
      </c>
      <c r="G40" s="339">
        <v>21044</v>
      </c>
      <c r="H40" s="337">
        <v>0</v>
      </c>
      <c r="I40" s="338">
        <v>0</v>
      </c>
      <c r="J40" s="338">
        <v>0</v>
      </c>
      <c r="K40" s="338">
        <v>0</v>
      </c>
      <c r="L40" s="339">
        <v>0</v>
      </c>
      <c r="M40" s="157">
        <f t="shared" si="0"/>
        <v>2</v>
      </c>
      <c r="N40" s="158">
        <f t="shared" si="0"/>
        <v>715</v>
      </c>
      <c r="O40" s="158">
        <f t="shared" si="0"/>
        <v>715</v>
      </c>
      <c r="P40" s="158">
        <f t="shared" si="0"/>
        <v>63075</v>
      </c>
      <c r="Q40" s="159">
        <f t="shared" si="0"/>
        <v>21044</v>
      </c>
    </row>
    <row r="41" spans="1:17" ht="16.7" customHeight="1">
      <c r="A41" s="161"/>
      <c r="B41" s="238" t="s">
        <v>178</v>
      </c>
      <c r="C41" s="153">
        <v>7</v>
      </c>
      <c r="D41" s="154">
        <v>691</v>
      </c>
      <c r="E41" s="154">
        <v>581</v>
      </c>
      <c r="F41" s="154">
        <v>16677</v>
      </c>
      <c r="G41" s="155">
        <v>9419</v>
      </c>
      <c r="H41" s="153">
        <v>2</v>
      </c>
      <c r="I41" s="154">
        <v>65</v>
      </c>
      <c r="J41" s="154">
        <v>65</v>
      </c>
      <c r="K41" s="154">
        <v>2557</v>
      </c>
      <c r="L41" s="155">
        <v>1704</v>
      </c>
      <c r="M41" s="153">
        <f t="shared" si="0"/>
        <v>9</v>
      </c>
      <c r="N41" s="154">
        <f t="shared" si="0"/>
        <v>756</v>
      </c>
      <c r="O41" s="154">
        <f>E41+J41</f>
        <v>646</v>
      </c>
      <c r="P41" s="154">
        <f t="shared" si="0"/>
        <v>19234</v>
      </c>
      <c r="Q41" s="155">
        <f t="shared" si="0"/>
        <v>11123</v>
      </c>
    </row>
    <row r="42" spans="1:17" ht="16.7" customHeight="1" thickBot="1">
      <c r="A42" s="156" t="s">
        <v>136</v>
      </c>
      <c r="B42" s="239" t="s">
        <v>179</v>
      </c>
      <c r="C42" s="157">
        <v>1</v>
      </c>
      <c r="D42" s="158">
        <v>96</v>
      </c>
      <c r="E42" s="158">
        <v>96</v>
      </c>
      <c r="F42" s="158">
        <v>8362</v>
      </c>
      <c r="G42" s="159">
        <v>4181</v>
      </c>
      <c r="H42" s="157">
        <v>0</v>
      </c>
      <c r="I42" s="158">
        <v>0</v>
      </c>
      <c r="J42" s="158">
        <v>0</v>
      </c>
      <c r="K42" s="158">
        <v>0</v>
      </c>
      <c r="L42" s="159">
        <v>0</v>
      </c>
      <c r="M42" s="157">
        <f t="shared" si="0"/>
        <v>1</v>
      </c>
      <c r="N42" s="158">
        <f t="shared" si="0"/>
        <v>96</v>
      </c>
      <c r="O42" s="158">
        <f t="shared" si="0"/>
        <v>96</v>
      </c>
      <c r="P42" s="158">
        <f t="shared" si="0"/>
        <v>8362</v>
      </c>
      <c r="Q42" s="159">
        <f t="shared" si="0"/>
        <v>4181</v>
      </c>
    </row>
    <row r="43" spans="1:17" ht="16.7" customHeight="1">
      <c r="A43" s="162" t="s">
        <v>178</v>
      </c>
      <c r="B43" s="163"/>
      <c r="C43" s="153">
        <f>C7+C9+C11+C13+C15+C17+C19+C21+C23+C25+C27+C29+C31+C33+C35+C37+C39+C41</f>
        <v>168</v>
      </c>
      <c r="D43" s="154">
        <f t="shared" ref="D43:L44" si="1">D7+D9+D11+D13+D15+D17+D19+D21+D23+D25+D27+D29+D31+D33+D35+D37+D39+D41</f>
        <v>17214</v>
      </c>
      <c r="E43" s="154">
        <f t="shared" si="1"/>
        <v>15675</v>
      </c>
      <c r="F43" s="154">
        <f t="shared" si="1"/>
        <v>652401</v>
      </c>
      <c r="G43" s="155">
        <f>G7+G9+G11+G13+G15+G17+G19+G21+G23+G25+G27+G29+G31+G33+G35+G37+G39+G41</f>
        <v>334269</v>
      </c>
      <c r="H43" s="153">
        <f>H7+H9+H11+H13+H15+H17+H19+H21+H23+H25+H27+H29+H31+H33+H35+H37+H39+H41</f>
        <v>1130</v>
      </c>
      <c r="I43" s="208">
        <f t="shared" si="1"/>
        <v>117991</v>
      </c>
      <c r="J43" s="154">
        <f t="shared" si="1"/>
        <v>112443</v>
      </c>
      <c r="K43" s="154">
        <f t="shared" si="1"/>
        <v>9771907</v>
      </c>
      <c r="L43" s="155">
        <f t="shared" si="1"/>
        <v>4082342</v>
      </c>
      <c r="M43" s="153">
        <f>C43+H43</f>
        <v>1298</v>
      </c>
      <c r="N43" s="154">
        <f t="shared" si="0"/>
        <v>135205</v>
      </c>
      <c r="O43" s="154">
        <f t="shared" si="0"/>
        <v>128118</v>
      </c>
      <c r="P43" s="154">
        <f t="shared" si="0"/>
        <v>10424308</v>
      </c>
      <c r="Q43" s="155">
        <f t="shared" si="0"/>
        <v>4416611</v>
      </c>
    </row>
    <row r="44" spans="1:17" ht="16.7" customHeight="1">
      <c r="A44" s="164" t="s">
        <v>186</v>
      </c>
      <c r="B44" s="165"/>
      <c r="C44" s="168">
        <f>C8+C10+C12+C14+C16+C18+C20+C22+C24+C26+C28+C30+C32+C34+C36+C38+C40+C42</f>
        <v>10</v>
      </c>
      <c r="D44" s="166">
        <f t="shared" si="1"/>
        <v>2658</v>
      </c>
      <c r="E44" s="166">
        <f t="shared" si="1"/>
        <v>2657</v>
      </c>
      <c r="F44" s="166">
        <f t="shared" si="1"/>
        <v>233320</v>
      </c>
      <c r="G44" s="167">
        <f t="shared" si="1"/>
        <v>81186</v>
      </c>
      <c r="H44" s="168">
        <f t="shared" si="1"/>
        <v>92</v>
      </c>
      <c r="I44" s="209">
        <f t="shared" si="1"/>
        <v>17721</v>
      </c>
      <c r="J44" s="166">
        <f t="shared" si="1"/>
        <v>15573</v>
      </c>
      <c r="K44" s="166">
        <f t="shared" si="1"/>
        <v>2230672</v>
      </c>
      <c r="L44" s="167">
        <f t="shared" si="1"/>
        <v>948918</v>
      </c>
      <c r="M44" s="168">
        <f t="shared" si="0"/>
        <v>102</v>
      </c>
      <c r="N44" s="166">
        <f t="shared" si="0"/>
        <v>20379</v>
      </c>
      <c r="O44" s="166">
        <f t="shared" si="0"/>
        <v>18230</v>
      </c>
      <c r="P44" s="166">
        <f t="shared" si="0"/>
        <v>2463992</v>
      </c>
      <c r="Q44" s="167">
        <f t="shared" si="0"/>
        <v>1030104</v>
      </c>
    </row>
    <row r="45" spans="1:17" ht="16.7" customHeight="1" thickBot="1">
      <c r="A45" s="169" t="s">
        <v>33</v>
      </c>
      <c r="B45" s="170"/>
      <c r="C45" s="157">
        <f>C43+C44</f>
        <v>178</v>
      </c>
      <c r="D45" s="158">
        <f t="shared" ref="D45:L45" si="2">D43+D44</f>
        <v>19872</v>
      </c>
      <c r="E45" s="158">
        <f t="shared" si="2"/>
        <v>18332</v>
      </c>
      <c r="F45" s="158">
        <f t="shared" si="2"/>
        <v>885721</v>
      </c>
      <c r="G45" s="159">
        <f t="shared" si="2"/>
        <v>415455</v>
      </c>
      <c r="H45" s="157">
        <f>H43+H44</f>
        <v>1222</v>
      </c>
      <c r="I45" s="210">
        <f t="shared" si="2"/>
        <v>135712</v>
      </c>
      <c r="J45" s="158">
        <f t="shared" si="2"/>
        <v>128016</v>
      </c>
      <c r="K45" s="158">
        <f t="shared" si="2"/>
        <v>12002579</v>
      </c>
      <c r="L45" s="159">
        <f t="shared" si="2"/>
        <v>5031260</v>
      </c>
      <c r="M45" s="157">
        <f>C45+H45</f>
        <v>1400</v>
      </c>
      <c r="N45" s="158">
        <f t="shared" si="0"/>
        <v>155584</v>
      </c>
      <c r="O45" s="158">
        <f t="shared" si="0"/>
        <v>146348</v>
      </c>
      <c r="P45" s="158">
        <f t="shared" si="0"/>
        <v>12888300</v>
      </c>
      <c r="Q45" s="159">
        <f t="shared" si="0"/>
        <v>5446715</v>
      </c>
    </row>
    <row r="46" spans="1:17" ht="12.95" customHeight="1">
      <c r="C46" s="189"/>
      <c r="D46" s="189"/>
      <c r="E46" s="189"/>
      <c r="F46" s="189"/>
      <c r="G46" s="189"/>
      <c r="H46" s="189"/>
      <c r="I46" s="189"/>
      <c r="J46" s="189"/>
      <c r="K46" s="189"/>
      <c r="L46" s="189"/>
    </row>
    <row r="54" spans="1:17">
      <c r="A54" s="372" t="s">
        <v>155</v>
      </c>
      <c r="B54" s="372"/>
      <c r="C54" s="372"/>
      <c r="D54" s="372"/>
      <c r="E54" s="372"/>
      <c r="F54" s="372"/>
      <c r="G54" s="372"/>
      <c r="H54" s="372"/>
      <c r="I54" s="372"/>
      <c r="J54" s="372" t="s">
        <v>156</v>
      </c>
      <c r="K54" s="372"/>
      <c r="L54" s="372"/>
      <c r="M54" s="372"/>
      <c r="N54" s="372"/>
      <c r="O54" s="372"/>
      <c r="P54" s="372"/>
      <c r="Q54" s="372"/>
    </row>
    <row r="58" spans="1:17" ht="14.25">
      <c r="A58" s="183"/>
    </row>
  </sheetData>
  <mergeCells count="3">
    <mergeCell ref="A54:I54"/>
    <mergeCell ref="J54:Q54"/>
    <mergeCell ref="A2:Q2"/>
  </mergeCells>
  <phoneticPr fontId="3"/>
  <pageMargins left="0.47244094488188981" right="0.47244094488188981" top="0.78740157480314965" bottom="0" header="0.31496062992125984" footer="0"/>
  <pageSetup paperSize="9" scale="92" fitToWidth="2" orientation="portrait" r:id="rId1"/>
  <colBreaks count="1" manualBreakCount="1">
    <brk id="9" max="5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N64"/>
  <sheetViews>
    <sheetView view="pageBreakPreview" topLeftCell="C1" zoomScale="85" zoomScaleNormal="85" zoomScaleSheetLayoutView="85" workbookViewId="0">
      <selection activeCell="G4" sqref="G4:I5"/>
    </sheetView>
  </sheetViews>
  <sheetFormatPr defaultColWidth="11.375" defaultRowHeight="13.5"/>
  <cols>
    <col min="1" max="1" width="3.375" style="9" customWidth="1"/>
    <col min="2" max="3" width="5.375" style="9" customWidth="1"/>
    <col min="4" max="5" width="19.375" style="9" customWidth="1"/>
    <col min="6" max="6" width="13.375" style="9" customWidth="1"/>
    <col min="7" max="8" width="19.375" style="9" customWidth="1"/>
    <col min="9" max="9" width="13.375" style="9" customWidth="1"/>
    <col min="10" max="10" width="19.375" style="9" customWidth="1"/>
    <col min="11" max="11" width="11.375" style="9" customWidth="1"/>
    <col min="12" max="12" width="15.375" style="9" customWidth="1"/>
    <col min="13" max="13" width="16.375" style="9" customWidth="1"/>
    <col min="14" max="16384" width="11.375" style="9"/>
  </cols>
  <sheetData>
    <row r="1" spans="1:14" s="51" customFormat="1">
      <c r="C1" s="51" t="s">
        <v>1</v>
      </c>
    </row>
    <row r="2" spans="1:14" s="51" customFormat="1">
      <c r="C2" s="53" t="s">
        <v>2</v>
      </c>
      <c r="D2" s="53"/>
      <c r="E2" s="53"/>
      <c r="F2" s="9"/>
    </row>
    <row r="3" spans="1:14" s="51" customFormat="1" ht="14.25" thickBo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4">
      <c r="A4" s="11"/>
      <c r="B4" s="261"/>
      <c r="C4" s="262"/>
      <c r="D4" s="351" t="s">
        <v>187</v>
      </c>
      <c r="E4" s="352"/>
      <c r="F4" s="353"/>
      <c r="G4" s="351" t="s">
        <v>191</v>
      </c>
      <c r="H4" s="352"/>
      <c r="I4" s="353"/>
      <c r="J4" s="357" t="s">
        <v>3</v>
      </c>
      <c r="K4" s="358"/>
      <c r="L4" s="361" t="s">
        <v>4</v>
      </c>
      <c r="M4" s="362"/>
      <c r="N4" s="10"/>
    </row>
    <row r="5" spans="1:14">
      <c r="A5" s="14"/>
      <c r="B5" s="263" t="s">
        <v>5</v>
      </c>
      <c r="C5" s="264"/>
      <c r="D5" s="354"/>
      <c r="E5" s="355"/>
      <c r="F5" s="356"/>
      <c r="G5" s="354"/>
      <c r="H5" s="355"/>
      <c r="I5" s="356"/>
      <c r="J5" s="359"/>
      <c r="K5" s="360"/>
      <c r="L5" s="363"/>
      <c r="M5" s="364"/>
      <c r="N5" s="10"/>
    </row>
    <row r="6" spans="1:14" ht="14.25" thickBot="1">
      <c r="A6" s="16"/>
      <c r="B6" s="265"/>
      <c r="C6" s="266"/>
      <c r="D6" s="267" t="s">
        <v>6</v>
      </c>
      <c r="E6" s="268" t="s">
        <v>7</v>
      </c>
      <c r="F6" s="269" t="s">
        <v>8</v>
      </c>
      <c r="G6" s="88" t="s">
        <v>6</v>
      </c>
      <c r="H6" s="89" t="s">
        <v>9</v>
      </c>
      <c r="I6" s="90" t="s">
        <v>10</v>
      </c>
      <c r="J6" s="88" t="s">
        <v>11</v>
      </c>
      <c r="K6" s="90" t="s">
        <v>12</v>
      </c>
      <c r="L6" s="22" t="s">
        <v>13</v>
      </c>
      <c r="M6" s="23" t="s">
        <v>14</v>
      </c>
      <c r="N6" s="10"/>
    </row>
    <row r="7" spans="1:14">
      <c r="A7" s="24"/>
      <c r="B7" s="270"/>
      <c r="C7" s="271"/>
      <c r="D7" s="272" t="s">
        <v>15</v>
      </c>
      <c r="E7" s="273" t="s">
        <v>16</v>
      </c>
      <c r="F7" s="274" t="s">
        <v>17</v>
      </c>
      <c r="G7" s="216" t="s">
        <v>15</v>
      </c>
      <c r="H7" s="217" t="s">
        <v>16</v>
      </c>
      <c r="I7" s="218" t="s">
        <v>17</v>
      </c>
      <c r="J7" s="219" t="s">
        <v>16</v>
      </c>
      <c r="K7" s="218" t="s">
        <v>17</v>
      </c>
      <c r="L7" s="27" t="s">
        <v>18</v>
      </c>
      <c r="M7" s="26" t="s">
        <v>18</v>
      </c>
      <c r="N7" s="10"/>
    </row>
    <row r="8" spans="1:14">
      <c r="A8" s="28" t="s">
        <v>19</v>
      </c>
      <c r="B8" s="275" t="s">
        <v>20</v>
      </c>
      <c r="C8" s="276"/>
      <c r="D8" s="277"/>
      <c r="E8" s="278"/>
      <c r="F8" s="279"/>
      <c r="G8" s="200"/>
      <c r="H8" s="188"/>
      <c r="I8" s="149"/>
      <c r="J8" s="126"/>
      <c r="K8" s="149"/>
      <c r="L8" s="31"/>
      <c r="M8" s="29"/>
      <c r="N8" s="10"/>
    </row>
    <row r="9" spans="1:14">
      <c r="A9" s="28"/>
      <c r="B9" s="275" t="s">
        <v>21</v>
      </c>
      <c r="C9" s="280" t="s">
        <v>22</v>
      </c>
      <c r="D9" s="281">
        <v>8162144363</v>
      </c>
      <c r="E9" s="282">
        <v>114209478600</v>
      </c>
      <c r="F9" s="279"/>
      <c r="G9" s="211">
        <v>8142984954</v>
      </c>
      <c r="H9" s="343">
        <v>113941806600</v>
      </c>
      <c r="I9" s="149"/>
      <c r="J9" s="220">
        <f>E9-H9</f>
        <v>267672000</v>
      </c>
      <c r="K9" s="149"/>
      <c r="L9" s="197">
        <f>ROUND(E9/H9*100,1)</f>
        <v>100.2</v>
      </c>
      <c r="M9" s="29"/>
      <c r="N9" s="10"/>
    </row>
    <row r="10" spans="1:14">
      <c r="A10" s="28"/>
      <c r="B10" s="275" t="s">
        <v>139</v>
      </c>
      <c r="C10" s="283"/>
      <c r="D10" s="277"/>
      <c r="E10" s="284"/>
      <c r="F10" s="279"/>
      <c r="G10" s="200"/>
      <c r="H10" s="188"/>
      <c r="I10" s="149"/>
      <c r="J10" s="126"/>
      <c r="K10" s="149"/>
      <c r="L10" s="31"/>
      <c r="M10" s="29"/>
      <c r="N10" s="10"/>
    </row>
    <row r="11" spans="1:14">
      <c r="A11" s="28" t="s">
        <v>23</v>
      </c>
      <c r="B11" s="275" t="s">
        <v>24</v>
      </c>
      <c r="C11" s="276"/>
      <c r="D11" s="277"/>
      <c r="E11" s="284"/>
      <c r="F11" s="279"/>
      <c r="G11" s="200"/>
      <c r="H11" s="188"/>
      <c r="I11" s="149"/>
      <c r="J11" s="126"/>
      <c r="K11" s="149"/>
      <c r="L11" s="31"/>
      <c r="M11" s="29"/>
      <c r="N11" s="10"/>
    </row>
    <row r="12" spans="1:14">
      <c r="A12" s="28"/>
      <c r="B12" s="275" t="s">
        <v>25</v>
      </c>
      <c r="C12" s="280" t="s">
        <v>26</v>
      </c>
      <c r="D12" s="281">
        <v>8982431293</v>
      </c>
      <c r="E12" s="285">
        <v>125745130300</v>
      </c>
      <c r="F12" s="279"/>
      <c r="G12" s="211">
        <v>8783276633</v>
      </c>
      <c r="H12" s="343">
        <v>122956980600</v>
      </c>
      <c r="I12" s="149"/>
      <c r="J12" s="220">
        <f>E12-H12</f>
        <v>2788149700</v>
      </c>
      <c r="K12" s="149"/>
      <c r="L12" s="33">
        <f>ROUND(E12/H12*100,1)</f>
        <v>102.3</v>
      </c>
      <c r="M12" s="29"/>
      <c r="N12" s="10"/>
    </row>
    <row r="13" spans="1:14">
      <c r="A13" s="28"/>
      <c r="B13" s="275" t="s">
        <v>27</v>
      </c>
      <c r="C13" s="283"/>
      <c r="D13" s="277"/>
      <c r="E13" s="284"/>
      <c r="F13" s="279"/>
      <c r="G13" s="200"/>
      <c r="H13" s="188"/>
      <c r="I13" s="149"/>
      <c r="J13" s="126"/>
      <c r="K13" s="149"/>
      <c r="L13" s="31"/>
      <c r="M13" s="29"/>
      <c r="N13" s="10"/>
    </row>
    <row r="14" spans="1:14">
      <c r="A14" s="28" t="s">
        <v>28</v>
      </c>
      <c r="B14" s="286"/>
      <c r="C14" s="276"/>
      <c r="D14" s="277"/>
      <c r="E14" s="284"/>
      <c r="F14" s="279"/>
      <c r="G14" s="200"/>
      <c r="H14" s="188"/>
      <c r="I14" s="149"/>
      <c r="J14" s="126"/>
      <c r="K14" s="149"/>
      <c r="L14" s="31"/>
      <c r="M14" s="29"/>
      <c r="N14" s="10"/>
    </row>
    <row r="15" spans="1:14">
      <c r="A15" s="28"/>
      <c r="B15" s="287"/>
      <c r="C15" s="280" t="s">
        <v>29</v>
      </c>
      <c r="D15" s="281">
        <f>D9+D12</f>
        <v>17144575656</v>
      </c>
      <c r="E15" s="288">
        <f>E9+E12</f>
        <v>239954608900</v>
      </c>
      <c r="F15" s="289">
        <v>1237246</v>
      </c>
      <c r="G15" s="211">
        <f>G9+G12</f>
        <v>16926261587</v>
      </c>
      <c r="H15" s="340">
        <f>H9+H12</f>
        <v>236898787200</v>
      </c>
      <c r="I15" s="221">
        <v>1228144</v>
      </c>
      <c r="J15" s="222">
        <f>E15-H15</f>
        <v>3055821700</v>
      </c>
      <c r="K15" s="223">
        <f>F15-I15</f>
        <v>9102</v>
      </c>
      <c r="L15" s="37">
        <f>ROUND(E15/H15*100,1)</f>
        <v>101.3</v>
      </c>
      <c r="M15" s="38">
        <f>ROUND(F15/I15*100,1)</f>
        <v>100.7</v>
      </c>
      <c r="N15" s="10"/>
    </row>
    <row r="16" spans="1:14">
      <c r="A16" s="28"/>
      <c r="B16" s="290"/>
      <c r="C16" s="291"/>
      <c r="D16" s="277"/>
      <c r="E16" s="284"/>
      <c r="F16" s="292"/>
      <c r="G16" s="200"/>
      <c r="H16" s="188"/>
      <c r="I16" s="201"/>
      <c r="J16" s="224"/>
      <c r="K16" s="225"/>
      <c r="L16" s="39"/>
      <c r="M16" s="34"/>
      <c r="N16" s="10"/>
    </row>
    <row r="17" spans="1:14">
      <c r="A17" s="28" t="s">
        <v>30</v>
      </c>
      <c r="B17" s="293"/>
      <c r="C17" s="294"/>
      <c r="D17" s="298">
        <v>854271119</v>
      </c>
      <c r="E17" s="282">
        <v>11959794000</v>
      </c>
      <c r="F17" s="299">
        <v>223</v>
      </c>
      <c r="G17" s="212">
        <v>844176861</v>
      </c>
      <c r="H17" s="343">
        <v>11818474400</v>
      </c>
      <c r="I17" s="213">
        <v>219</v>
      </c>
      <c r="J17" s="226"/>
      <c r="K17" s="227"/>
      <c r="L17" s="33"/>
      <c r="M17" s="29"/>
      <c r="N17" s="10"/>
    </row>
    <row r="18" spans="1:14">
      <c r="A18" s="28"/>
      <c r="B18" s="365" t="s">
        <v>31</v>
      </c>
      <c r="C18" s="366"/>
      <c r="D18" s="281">
        <f>D17+'101'!G62</f>
        <v>2695921153</v>
      </c>
      <c r="E18" s="307">
        <f>E17+'100'!C62</f>
        <v>37741176500</v>
      </c>
      <c r="F18" s="289">
        <f>F17+'100'!D62</f>
        <v>35245</v>
      </c>
      <c r="G18" s="211">
        <v>2662782783</v>
      </c>
      <c r="H18" s="340">
        <v>37277268100</v>
      </c>
      <c r="I18" s="221">
        <v>34826</v>
      </c>
      <c r="J18" s="222">
        <f>E18-H18</f>
        <v>463908400</v>
      </c>
      <c r="K18" s="223">
        <f>F18-I18</f>
        <v>419</v>
      </c>
      <c r="L18" s="37">
        <f>ROUND(E18/H18*100,1)</f>
        <v>101.2</v>
      </c>
      <c r="M18" s="38">
        <f>ROUND(F18/I18*100,1)</f>
        <v>101.2</v>
      </c>
      <c r="N18" s="10"/>
    </row>
    <row r="19" spans="1:14">
      <c r="A19" s="28"/>
      <c r="B19" s="295"/>
      <c r="C19" s="296"/>
      <c r="D19" s="277"/>
      <c r="E19" s="284"/>
      <c r="F19" s="292"/>
      <c r="G19" s="200"/>
      <c r="H19" s="188"/>
      <c r="I19" s="201"/>
      <c r="J19" s="224"/>
      <c r="K19" s="225"/>
      <c r="L19" s="10"/>
      <c r="M19" s="34"/>
      <c r="N19" s="10"/>
    </row>
    <row r="20" spans="1:14">
      <c r="A20" s="28" t="s">
        <v>32</v>
      </c>
      <c r="B20" s="297"/>
      <c r="C20" s="264"/>
      <c r="D20" s="298">
        <f t="shared" ref="D20:I20" si="0">D17</f>
        <v>854271119</v>
      </c>
      <c r="E20" s="282">
        <f t="shared" si="0"/>
        <v>11959794000</v>
      </c>
      <c r="F20" s="299">
        <f t="shared" si="0"/>
        <v>223</v>
      </c>
      <c r="G20" s="212">
        <f t="shared" si="0"/>
        <v>844176861</v>
      </c>
      <c r="H20" s="343">
        <f t="shared" si="0"/>
        <v>11818474400</v>
      </c>
      <c r="I20" s="213">
        <f t="shared" si="0"/>
        <v>219</v>
      </c>
      <c r="J20" s="226"/>
      <c r="K20" s="227"/>
      <c r="L20" s="33"/>
      <c r="M20" s="29"/>
      <c r="N20" s="10"/>
    </row>
    <row r="21" spans="1:14" ht="14.25" thickBot="1">
      <c r="A21" s="40"/>
      <c r="B21" s="348" t="s">
        <v>33</v>
      </c>
      <c r="C21" s="349"/>
      <c r="D21" s="300">
        <f t="shared" ref="D21:I21" si="1">D15+D18</f>
        <v>19840496809</v>
      </c>
      <c r="E21" s="301">
        <f t="shared" si="1"/>
        <v>277695785400</v>
      </c>
      <c r="F21" s="302">
        <f t="shared" si="1"/>
        <v>1272491</v>
      </c>
      <c r="G21" s="173">
        <f t="shared" si="1"/>
        <v>19589044370</v>
      </c>
      <c r="H21" s="344">
        <f t="shared" si="1"/>
        <v>274176055300</v>
      </c>
      <c r="I21" s="215">
        <f t="shared" si="1"/>
        <v>1262970</v>
      </c>
      <c r="J21" s="228">
        <f>E21-H21</f>
        <v>3519730100</v>
      </c>
      <c r="K21" s="229">
        <f>F21-I21</f>
        <v>9521</v>
      </c>
      <c r="L21" s="41">
        <f>ROUND(E21/H21*100,1)</f>
        <v>101.3</v>
      </c>
      <c r="M21" s="42">
        <f>ROUND(F21/I21*100,1)</f>
        <v>100.8</v>
      </c>
      <c r="N21" s="10"/>
    </row>
    <row r="22" spans="1:14">
      <c r="A22" s="28"/>
      <c r="B22" s="297"/>
      <c r="C22" s="264"/>
      <c r="D22" s="277"/>
      <c r="E22" s="284"/>
      <c r="F22" s="303"/>
      <c r="G22" s="200"/>
      <c r="H22" s="188"/>
      <c r="I22" s="202"/>
      <c r="J22" s="226"/>
      <c r="K22" s="227"/>
      <c r="L22" s="43" t="s">
        <v>34</v>
      </c>
      <c r="M22" s="29"/>
      <c r="N22" s="10"/>
    </row>
    <row r="23" spans="1:14">
      <c r="A23" s="28" t="s">
        <v>35</v>
      </c>
      <c r="B23" s="297"/>
      <c r="C23" s="264"/>
      <c r="D23" s="277"/>
      <c r="E23" s="284"/>
      <c r="F23" s="303"/>
      <c r="G23" s="200"/>
      <c r="H23" s="188"/>
      <c r="I23" s="202"/>
      <c r="J23" s="226"/>
      <c r="K23" s="227"/>
      <c r="L23" s="43" t="s">
        <v>36</v>
      </c>
      <c r="M23" s="29"/>
      <c r="N23" s="10"/>
    </row>
    <row r="24" spans="1:14">
      <c r="A24" s="28" t="s">
        <v>37</v>
      </c>
      <c r="B24" s="304" t="s">
        <v>20</v>
      </c>
      <c r="C24" s="305" t="s">
        <v>21</v>
      </c>
      <c r="D24" s="281">
        <v>11131128535</v>
      </c>
      <c r="E24" s="282">
        <v>33339455300</v>
      </c>
      <c r="F24" s="303"/>
      <c r="G24" s="211">
        <v>11106151233</v>
      </c>
      <c r="H24" s="343">
        <v>33265121100</v>
      </c>
      <c r="I24" s="202"/>
      <c r="J24" s="220">
        <f>E24-H24</f>
        <v>74334200</v>
      </c>
      <c r="K24" s="227"/>
      <c r="L24" s="33">
        <f>ROUND(E24/H24*100,1)</f>
        <v>100.2</v>
      </c>
      <c r="M24" s="15"/>
      <c r="N24" s="10"/>
    </row>
    <row r="25" spans="1:14">
      <c r="A25" s="28" t="s">
        <v>38</v>
      </c>
      <c r="B25" s="295"/>
      <c r="C25" s="296"/>
      <c r="D25" s="277"/>
      <c r="E25" s="282"/>
      <c r="F25" s="303"/>
      <c r="G25" s="200"/>
      <c r="H25" s="343"/>
      <c r="I25" s="202"/>
      <c r="J25" s="226"/>
      <c r="K25" s="227"/>
      <c r="L25" s="43" t="s">
        <v>36</v>
      </c>
      <c r="M25" s="29"/>
      <c r="N25" s="10"/>
    </row>
    <row r="26" spans="1:14">
      <c r="A26" s="28" t="s">
        <v>39</v>
      </c>
      <c r="B26" s="306"/>
      <c r="C26" s="264"/>
      <c r="D26" s="277"/>
      <c r="E26" s="282"/>
      <c r="F26" s="303"/>
      <c r="G26" s="200"/>
      <c r="H26" s="343"/>
      <c r="I26" s="202"/>
      <c r="J26" s="226"/>
      <c r="K26" s="227"/>
      <c r="L26" s="43" t="s">
        <v>36</v>
      </c>
      <c r="M26" s="29"/>
      <c r="N26" s="10"/>
    </row>
    <row r="27" spans="1:14">
      <c r="A27" s="28" t="s">
        <v>40</v>
      </c>
      <c r="B27" s="304" t="s">
        <v>24</v>
      </c>
      <c r="C27" s="305" t="s">
        <v>25</v>
      </c>
      <c r="D27" s="281">
        <v>8927804085</v>
      </c>
      <c r="E27" s="282">
        <v>26776083000</v>
      </c>
      <c r="F27" s="303"/>
      <c r="G27" s="211">
        <v>8736997329</v>
      </c>
      <c r="H27" s="343">
        <v>26203659300</v>
      </c>
      <c r="I27" s="202"/>
      <c r="J27" s="220">
        <f>E27-H27</f>
        <v>572423700</v>
      </c>
      <c r="K27" s="227"/>
      <c r="L27" s="33">
        <f>ROUND(E27/H27*100,1)</f>
        <v>102.2</v>
      </c>
      <c r="M27" s="15"/>
      <c r="N27" s="10"/>
    </row>
    <row r="28" spans="1:14">
      <c r="A28" s="28"/>
      <c r="B28" s="295"/>
      <c r="C28" s="296"/>
      <c r="D28" s="277"/>
      <c r="E28" s="284"/>
      <c r="F28" s="279"/>
      <c r="G28" s="200"/>
      <c r="H28" s="188"/>
      <c r="I28" s="149"/>
      <c r="J28" s="226"/>
      <c r="K28" s="227"/>
      <c r="L28" s="10"/>
      <c r="M28" s="29"/>
      <c r="N28" s="10"/>
    </row>
    <row r="29" spans="1:14">
      <c r="A29" s="28"/>
      <c r="B29" s="297"/>
      <c r="C29" s="264"/>
      <c r="D29" s="277"/>
      <c r="E29" s="284"/>
      <c r="F29" s="279"/>
      <c r="G29" s="200"/>
      <c r="H29" s="188"/>
      <c r="I29" s="149"/>
      <c r="J29" s="226"/>
      <c r="K29" s="227"/>
      <c r="L29" s="43" t="s">
        <v>36</v>
      </c>
      <c r="M29" s="29"/>
      <c r="N29" s="10"/>
    </row>
    <row r="30" spans="1:14" ht="14.25" thickBot="1">
      <c r="A30" s="28"/>
      <c r="B30" s="348" t="s">
        <v>33</v>
      </c>
      <c r="C30" s="349"/>
      <c r="D30" s="277">
        <f>D24+D27</f>
        <v>20058932620</v>
      </c>
      <c r="E30" s="284">
        <f>E24+E27</f>
        <v>60115538300</v>
      </c>
      <c r="F30" s="289">
        <v>1201516</v>
      </c>
      <c r="G30" s="173">
        <f>G24+G27</f>
        <v>19843148562</v>
      </c>
      <c r="H30" s="188">
        <f>H24+H27</f>
        <v>59468780400</v>
      </c>
      <c r="I30" s="221">
        <v>1192531</v>
      </c>
      <c r="J30" s="226">
        <f>E30-H30</f>
        <v>646757900</v>
      </c>
      <c r="K30" s="227">
        <f>F30-I30</f>
        <v>8985</v>
      </c>
      <c r="L30" s="44">
        <f>ROUND(E30/H30*100,1)</f>
        <v>101.1</v>
      </c>
      <c r="M30" s="45">
        <f>ROUND(F30/I30*100,1)</f>
        <v>100.8</v>
      </c>
      <c r="N30" s="10"/>
    </row>
    <row r="31" spans="1:14">
      <c r="A31" s="11"/>
      <c r="B31" s="12"/>
      <c r="C31" s="13"/>
      <c r="D31" s="230"/>
      <c r="E31" s="231"/>
      <c r="F31" s="232"/>
      <c r="G31" s="230"/>
      <c r="H31" s="345"/>
      <c r="I31" s="232"/>
      <c r="J31" s="233" t="s">
        <v>41</v>
      </c>
      <c r="K31" s="232"/>
      <c r="L31" s="46" t="s">
        <v>36</v>
      </c>
      <c r="M31" s="25"/>
      <c r="N31" s="10"/>
    </row>
    <row r="32" spans="1:14">
      <c r="A32" s="14" t="s">
        <v>42</v>
      </c>
      <c r="B32" s="47" t="s">
        <v>33</v>
      </c>
      <c r="C32" s="15"/>
      <c r="D32" s="35"/>
      <c r="E32" s="188">
        <f>E30+E21</f>
        <v>337811323700</v>
      </c>
      <c r="F32" s="234"/>
      <c r="G32" s="200"/>
      <c r="H32" s="188">
        <f>H30+H21</f>
        <v>333644835700</v>
      </c>
      <c r="I32" s="234"/>
      <c r="J32" s="226">
        <f>E32-H32</f>
        <v>4166488000</v>
      </c>
      <c r="K32" s="149"/>
      <c r="L32" s="43">
        <f>ROUND(E32/H32*100,1)</f>
        <v>101.2</v>
      </c>
      <c r="M32" s="29"/>
      <c r="N32" s="10"/>
    </row>
    <row r="33" spans="1:14" ht="14.25" thickBot="1">
      <c r="A33" s="16"/>
      <c r="B33" s="17"/>
      <c r="C33" s="18"/>
      <c r="D33" s="173"/>
      <c r="E33" s="214"/>
      <c r="F33" s="235"/>
      <c r="G33" s="173"/>
      <c r="H33" s="344"/>
      <c r="I33" s="235"/>
      <c r="J33" s="123"/>
      <c r="K33" s="235"/>
      <c r="L33" s="50"/>
      <c r="M33" s="48"/>
      <c r="N33" s="10"/>
    </row>
    <row r="35" spans="1:14">
      <c r="B35" s="9" t="s">
        <v>188</v>
      </c>
    </row>
    <row r="36" spans="1:14">
      <c r="B36" s="9" t="s">
        <v>140</v>
      </c>
    </row>
    <row r="37" spans="1:14">
      <c r="B37" s="9" t="s">
        <v>141</v>
      </c>
    </row>
    <row r="38" spans="1:14">
      <c r="B38" s="9" t="s">
        <v>142</v>
      </c>
    </row>
    <row r="39" spans="1:14">
      <c r="B39" s="9" t="s">
        <v>43</v>
      </c>
    </row>
    <row r="64" spans="1:13">
      <c r="A64" s="350" t="s">
        <v>143</v>
      </c>
      <c r="B64" s="350"/>
      <c r="C64" s="350"/>
      <c r="D64" s="350"/>
      <c r="E64" s="350"/>
      <c r="F64" s="350"/>
      <c r="G64" s="350"/>
      <c r="H64" s="350" t="s">
        <v>144</v>
      </c>
      <c r="I64" s="350"/>
      <c r="J64" s="350"/>
      <c r="K64" s="350"/>
      <c r="L64" s="350"/>
      <c r="M64" s="350"/>
    </row>
  </sheetData>
  <mergeCells count="9">
    <mergeCell ref="B30:C30"/>
    <mergeCell ref="A64:G64"/>
    <mergeCell ref="H64:M64"/>
    <mergeCell ref="D4:F5"/>
    <mergeCell ref="G4:I5"/>
    <mergeCell ref="J4:K5"/>
    <mergeCell ref="L4:M5"/>
    <mergeCell ref="B18:C18"/>
    <mergeCell ref="B21:C21"/>
  </mergeCells>
  <phoneticPr fontId="6"/>
  <pageMargins left="0.70866141732283472" right="0.70866141732283472" top="0.78740157480314965" bottom="0" header="0.31496062992125984" footer="0"/>
  <pageSetup paperSize="9" scale="84" fitToWidth="2" orientation="portrait" r:id="rId1"/>
  <colBreaks count="1" manualBreakCount="1">
    <brk id="7" max="6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8"/>
  <sheetViews>
    <sheetView view="pageBreakPreview" zoomScale="60" zoomScaleNormal="60" workbookViewId="0">
      <selection activeCell="E66" sqref="E66"/>
    </sheetView>
  </sheetViews>
  <sheetFormatPr defaultColWidth="11.375" defaultRowHeight="13.5"/>
  <cols>
    <col min="1" max="1" width="11.375" customWidth="1"/>
    <col min="2" max="2" width="5.375" customWidth="1"/>
    <col min="3" max="5" width="19.375" customWidth="1"/>
    <col min="6" max="6" width="18.375" customWidth="1"/>
    <col min="7" max="7" width="20.375" customWidth="1"/>
    <col min="8" max="9" width="11.375" customWidth="1"/>
    <col min="10" max="11" width="17.375" customWidth="1"/>
    <col min="13" max="13" width="8" customWidth="1"/>
  </cols>
  <sheetData>
    <row r="1" spans="1:12" s="51" customFormat="1"/>
    <row r="2" spans="1:12" s="51" customFormat="1">
      <c r="A2" s="51" t="s">
        <v>50</v>
      </c>
      <c r="B2" s="51" t="s">
        <v>51</v>
      </c>
    </row>
    <row r="3" spans="1:12" s="51" customFormat="1" ht="14.25" thickBot="1">
      <c r="A3" s="53"/>
      <c r="B3" s="53"/>
      <c r="C3" s="53"/>
      <c r="D3" s="192"/>
      <c r="E3" s="53"/>
      <c r="F3" s="195"/>
      <c r="G3" s="192"/>
      <c r="H3" s="53"/>
      <c r="I3" s="192"/>
      <c r="J3" s="53"/>
      <c r="K3" s="192"/>
    </row>
    <row r="4" spans="1:12" s="9" customFormat="1">
      <c r="A4" s="11" t="s">
        <v>56</v>
      </c>
      <c r="B4" s="13"/>
      <c r="C4" s="367" t="s">
        <v>73</v>
      </c>
      <c r="D4" s="368"/>
      <c r="E4" s="369" t="s">
        <v>103</v>
      </c>
      <c r="F4" s="370"/>
      <c r="G4" s="54" t="s">
        <v>69</v>
      </c>
      <c r="H4" s="367" t="s">
        <v>70</v>
      </c>
      <c r="I4" s="368"/>
      <c r="J4" s="367" t="s">
        <v>71</v>
      </c>
      <c r="K4" s="368"/>
      <c r="L4" s="10"/>
    </row>
    <row r="5" spans="1:12" s="9" customFormat="1" ht="14.25" thickBot="1">
      <c r="A5" s="16"/>
      <c r="B5" s="18"/>
      <c r="C5" s="19" t="s">
        <v>75</v>
      </c>
      <c r="D5" s="21" t="s">
        <v>76</v>
      </c>
      <c r="E5" s="19" t="s">
        <v>75</v>
      </c>
      <c r="F5" s="20" t="s">
        <v>76</v>
      </c>
      <c r="G5" s="21" t="s">
        <v>77</v>
      </c>
      <c r="H5" s="19" t="s">
        <v>75</v>
      </c>
      <c r="I5" s="21" t="s">
        <v>76</v>
      </c>
      <c r="J5" s="22" t="s">
        <v>78</v>
      </c>
      <c r="K5" s="23" t="s">
        <v>79</v>
      </c>
      <c r="L5" s="10"/>
    </row>
    <row r="6" spans="1:12" s="9" customFormat="1">
      <c r="A6" s="24"/>
      <c r="B6" s="55" t="s">
        <v>82</v>
      </c>
      <c r="C6" s="56">
        <f>'101'!H6</f>
        <v>1164949395</v>
      </c>
      <c r="D6" s="57">
        <f>'101'!I6</f>
        <v>866891822</v>
      </c>
      <c r="E6" s="56">
        <f>'98～99'!C6+'100'!C6</f>
        <v>16308978100</v>
      </c>
      <c r="F6" s="58">
        <f>'98～99'!D6</f>
        <v>2600477900</v>
      </c>
      <c r="G6" s="57">
        <f>E6+F6</f>
        <v>18909456000</v>
      </c>
      <c r="H6" s="56">
        <f>'102～103'!H6</f>
        <v>5897</v>
      </c>
      <c r="I6" s="57">
        <f>'102～103'!N6</f>
        <v>3833</v>
      </c>
      <c r="J6" s="59">
        <f>'98～99'!H6+'100'!E6</f>
        <v>4735914000</v>
      </c>
      <c r="K6" s="57">
        <f>'98～99'!I6+'100'!F6</f>
        <v>4724514000</v>
      </c>
      <c r="L6" s="10"/>
    </row>
    <row r="7" spans="1:12" s="9" customFormat="1">
      <c r="A7" s="60" t="s">
        <v>83</v>
      </c>
      <c r="B7" s="61" t="s">
        <v>84</v>
      </c>
      <c r="C7" s="62">
        <f>'101'!H7</f>
        <v>747276797</v>
      </c>
      <c r="D7" s="63">
        <f>'101'!I7</f>
        <v>957271544</v>
      </c>
      <c r="E7" s="62">
        <f>'98～99'!C7+'100'!C7</f>
        <v>10456650400</v>
      </c>
      <c r="F7" s="64">
        <f>'98～99'!D7</f>
        <v>2867070600</v>
      </c>
      <c r="G7" s="63">
        <f t="shared" ref="G7:G62" si="0">E7+F7</f>
        <v>13323721000</v>
      </c>
      <c r="H7" s="62">
        <f>'102～103'!H7</f>
        <v>93343</v>
      </c>
      <c r="I7" s="63">
        <f>'102～103'!N7</f>
        <v>92784</v>
      </c>
      <c r="J7" s="65">
        <f>'98～99'!H7+'100'!E7</f>
        <v>3466447000</v>
      </c>
      <c r="K7" s="63">
        <f>'98～99'!I7+'100'!F7</f>
        <v>3285758000</v>
      </c>
      <c r="L7" s="10"/>
    </row>
    <row r="8" spans="1:12" s="71" customFormat="1" ht="14.25" customHeight="1" thickBot="1">
      <c r="A8" s="49"/>
      <c r="B8" s="21" t="s">
        <v>33</v>
      </c>
      <c r="C8" s="66">
        <f>'101'!H8</f>
        <v>1912226192</v>
      </c>
      <c r="D8" s="67">
        <f>'101'!I8</f>
        <v>1824163366</v>
      </c>
      <c r="E8" s="66">
        <f>'98～99'!C8+'100'!C8</f>
        <v>26765628500</v>
      </c>
      <c r="F8" s="68">
        <f>'98～99'!D8</f>
        <v>5467548500</v>
      </c>
      <c r="G8" s="67">
        <f t="shared" si="0"/>
        <v>32233177000</v>
      </c>
      <c r="H8" s="66">
        <f>'102～103'!H8</f>
        <v>99240</v>
      </c>
      <c r="I8" s="67">
        <f>'102～103'!N8</f>
        <v>96617</v>
      </c>
      <c r="J8" s="69">
        <f>'98～99'!H8+'100'!E8</f>
        <v>8202361000</v>
      </c>
      <c r="K8" s="67">
        <f>'98～99'!I8+'100'!F8</f>
        <v>8010272000</v>
      </c>
      <c r="L8" s="70"/>
    </row>
    <row r="9" spans="1:12" s="74" customFormat="1">
      <c r="A9" s="72"/>
      <c r="B9" s="55" t="s">
        <v>82</v>
      </c>
      <c r="C9" s="56">
        <f>'101'!H9</f>
        <v>628503517</v>
      </c>
      <c r="D9" s="57">
        <f>'101'!I9</f>
        <v>509165205</v>
      </c>
      <c r="E9" s="56">
        <f>'98～99'!C9+'100'!C9</f>
        <v>8798763400</v>
      </c>
      <c r="F9" s="58">
        <f>'98～99'!D9</f>
        <v>1527331100</v>
      </c>
      <c r="G9" s="57">
        <f t="shared" si="0"/>
        <v>10326094500</v>
      </c>
      <c r="H9" s="56">
        <f>'102～103'!H9</f>
        <v>5365</v>
      </c>
      <c r="I9" s="57">
        <f>'102～103'!N9</f>
        <v>3251</v>
      </c>
      <c r="J9" s="59">
        <f>'98～99'!H9+'100'!E9</f>
        <v>2589337500</v>
      </c>
      <c r="K9" s="57">
        <f>'98～99'!I9+'100'!F9</f>
        <v>2578919000</v>
      </c>
      <c r="L9" s="73"/>
    </row>
    <row r="10" spans="1:12" s="9" customFormat="1">
      <c r="A10" s="60" t="s">
        <v>85</v>
      </c>
      <c r="B10" s="61" t="s">
        <v>84</v>
      </c>
      <c r="C10" s="62">
        <f>'101'!H10</f>
        <v>618876503</v>
      </c>
      <c r="D10" s="63">
        <f>'101'!I10</f>
        <v>776384797</v>
      </c>
      <c r="E10" s="62">
        <f>'98～99'!C10+'100'!C10</f>
        <v>8659874800</v>
      </c>
      <c r="F10" s="64">
        <f>'98～99'!D10</f>
        <v>2325307500</v>
      </c>
      <c r="G10" s="63">
        <f t="shared" si="0"/>
        <v>10985182300</v>
      </c>
      <c r="H10" s="62">
        <f>'102～103'!H10</f>
        <v>77972</v>
      </c>
      <c r="I10" s="63">
        <f>'102～103'!N10</f>
        <v>75914</v>
      </c>
      <c r="J10" s="65">
        <f>'98～99'!H10+'100'!E10</f>
        <v>2859532300</v>
      </c>
      <c r="K10" s="63">
        <f>'98～99'!I10+'100'!F10</f>
        <v>2708550000</v>
      </c>
      <c r="L10" s="10"/>
    </row>
    <row r="11" spans="1:12" s="71" customFormat="1" ht="14.25" thickBot="1">
      <c r="A11" s="49"/>
      <c r="B11" s="21" t="s">
        <v>33</v>
      </c>
      <c r="C11" s="66">
        <f>'101'!H11</f>
        <v>1247380020</v>
      </c>
      <c r="D11" s="67">
        <f>'101'!I11</f>
        <v>1285550002</v>
      </c>
      <c r="E11" s="66">
        <f>'98～99'!C11+'100'!C11</f>
        <v>17458638200</v>
      </c>
      <c r="F11" s="68">
        <f>'98～99'!D11</f>
        <v>3852638600</v>
      </c>
      <c r="G11" s="67">
        <f t="shared" si="0"/>
        <v>21311276800</v>
      </c>
      <c r="H11" s="66">
        <f>'102～103'!H11</f>
        <v>83337</v>
      </c>
      <c r="I11" s="67">
        <f>'102～103'!N11</f>
        <v>79165</v>
      </c>
      <c r="J11" s="69">
        <f>'98～99'!H11+'100'!E11</f>
        <v>5448869800</v>
      </c>
      <c r="K11" s="67">
        <f>'98～99'!I11+'100'!F11</f>
        <v>5287469000</v>
      </c>
      <c r="L11" s="70"/>
    </row>
    <row r="12" spans="1:12" s="9" customFormat="1">
      <c r="A12" s="24"/>
      <c r="B12" s="55" t="s">
        <v>82</v>
      </c>
      <c r="C12" s="56">
        <f>'101'!H12</f>
        <v>1319413194</v>
      </c>
      <c r="D12" s="57">
        <f>'101'!I12</f>
        <v>1143527038</v>
      </c>
      <c r="E12" s="56">
        <f>'98～99'!C12+'100'!C12</f>
        <v>18471504500</v>
      </c>
      <c r="F12" s="58">
        <f>'98～99'!D12</f>
        <v>3430456500</v>
      </c>
      <c r="G12" s="57">
        <f t="shared" si="0"/>
        <v>21901961000</v>
      </c>
      <c r="H12" s="56">
        <f>'102～103'!H12</f>
        <v>5376</v>
      </c>
      <c r="I12" s="57">
        <f>'102～103'!N12</f>
        <v>2451</v>
      </c>
      <c r="J12" s="59">
        <f>'98～99'!H12+'100'!E12</f>
        <v>5483282000</v>
      </c>
      <c r="K12" s="57">
        <f>'98～99'!I12+'100'!F12</f>
        <v>5472893000</v>
      </c>
      <c r="L12" s="10"/>
    </row>
    <row r="13" spans="1:12" s="9" customFormat="1">
      <c r="A13" s="60" t="s">
        <v>86</v>
      </c>
      <c r="B13" s="61" t="s">
        <v>84</v>
      </c>
      <c r="C13" s="62">
        <f>'101'!H13</f>
        <v>317531996</v>
      </c>
      <c r="D13" s="63">
        <f>'101'!I13</f>
        <v>375406213</v>
      </c>
      <c r="E13" s="62">
        <f>'98～99'!C13+'100'!C13</f>
        <v>4443138600</v>
      </c>
      <c r="F13" s="64">
        <f>'98～99'!D13</f>
        <v>1124160500</v>
      </c>
      <c r="G13" s="63">
        <f t="shared" si="0"/>
        <v>5567299100</v>
      </c>
      <c r="H13" s="62">
        <f>'102～103'!H13</f>
        <v>40696</v>
      </c>
      <c r="I13" s="63">
        <f>'102～103'!N13</f>
        <v>40518</v>
      </c>
      <c r="J13" s="65">
        <f>'98～99'!H13+'100'!E13</f>
        <v>1450114100</v>
      </c>
      <c r="K13" s="63">
        <f>'98～99'!I13+'100'!F13</f>
        <v>1372395000</v>
      </c>
      <c r="L13" s="10"/>
    </row>
    <row r="14" spans="1:12" s="71" customFormat="1" ht="14.25" thickBot="1">
      <c r="A14" s="49"/>
      <c r="B14" s="21" t="s">
        <v>33</v>
      </c>
      <c r="C14" s="66">
        <f>'101'!H14</f>
        <v>1636945190</v>
      </c>
      <c r="D14" s="67">
        <f>'101'!I14</f>
        <v>1518933251</v>
      </c>
      <c r="E14" s="66">
        <f>'98～99'!C14+'100'!C14</f>
        <v>22914643100</v>
      </c>
      <c r="F14" s="68">
        <f>'98～99'!D14</f>
        <v>4554617000</v>
      </c>
      <c r="G14" s="67">
        <f t="shared" si="0"/>
        <v>27469260100</v>
      </c>
      <c r="H14" s="66">
        <f>'102～103'!H14</f>
        <v>46072</v>
      </c>
      <c r="I14" s="67">
        <f>'102～103'!N14</f>
        <v>42969</v>
      </c>
      <c r="J14" s="69">
        <f>'98～99'!H14+'100'!E14</f>
        <v>6933396100</v>
      </c>
      <c r="K14" s="67">
        <f>'98～99'!I14+'100'!F14</f>
        <v>6845288000</v>
      </c>
      <c r="L14" s="70"/>
    </row>
    <row r="15" spans="1:12" s="9" customFormat="1">
      <c r="A15" s="24"/>
      <c r="B15" s="55" t="s">
        <v>82</v>
      </c>
      <c r="C15" s="56">
        <f>'101'!H15</f>
        <v>1002747253</v>
      </c>
      <c r="D15" s="57">
        <f>'101'!I15</f>
        <v>883417029</v>
      </c>
      <c r="E15" s="56">
        <f>'98～99'!C15+'100'!C15</f>
        <v>14038058800</v>
      </c>
      <c r="F15" s="58">
        <f>'98～99'!D15</f>
        <v>2650024900</v>
      </c>
      <c r="G15" s="57">
        <f t="shared" si="0"/>
        <v>16688083700</v>
      </c>
      <c r="H15" s="56">
        <f>'102～103'!H15</f>
        <v>7562</v>
      </c>
      <c r="I15" s="57">
        <f>'102～103'!N15</f>
        <v>4465</v>
      </c>
      <c r="J15" s="59">
        <f>'98～99'!H15+'100'!E15</f>
        <v>4182922700</v>
      </c>
      <c r="K15" s="57">
        <f>'98～99'!I15+'100'!F15</f>
        <v>4168387000</v>
      </c>
      <c r="L15" s="10"/>
    </row>
    <row r="16" spans="1:12" s="9" customFormat="1">
      <c r="A16" s="60" t="s">
        <v>87</v>
      </c>
      <c r="B16" s="61" t="s">
        <v>84</v>
      </c>
      <c r="C16" s="62">
        <f>'101'!H16</f>
        <v>458048767</v>
      </c>
      <c r="D16" s="63">
        <f>'101'!I16</f>
        <v>569942991</v>
      </c>
      <c r="E16" s="62">
        <f>'98～99'!C16+'100'!C16</f>
        <v>6409712900</v>
      </c>
      <c r="F16" s="64">
        <f>'98～99'!D16</f>
        <v>1707136000</v>
      </c>
      <c r="G16" s="63">
        <f t="shared" si="0"/>
        <v>8116848900</v>
      </c>
      <c r="H16" s="62">
        <f>'102～103'!H16</f>
        <v>53040</v>
      </c>
      <c r="I16" s="63">
        <f>'102～103'!N16</f>
        <v>52689</v>
      </c>
      <c r="J16" s="65">
        <f>'98～99'!H16+'100'!E16</f>
        <v>2106405900</v>
      </c>
      <c r="K16" s="63">
        <f>'98～99'!I16+'100'!F16</f>
        <v>2003481000</v>
      </c>
      <c r="L16" s="10"/>
    </row>
    <row r="17" spans="1:12" s="71" customFormat="1" ht="14.25" thickBot="1">
      <c r="A17" s="49"/>
      <c r="B17" s="21" t="s">
        <v>33</v>
      </c>
      <c r="C17" s="66">
        <f>'101'!H17</f>
        <v>1460796020</v>
      </c>
      <c r="D17" s="67">
        <f>'101'!I17</f>
        <v>1453360020</v>
      </c>
      <c r="E17" s="66">
        <f>'98～99'!C17+'100'!C17</f>
        <v>20447771700</v>
      </c>
      <c r="F17" s="68">
        <f>'98～99'!D17</f>
        <v>4357160900</v>
      </c>
      <c r="G17" s="67">
        <f t="shared" si="0"/>
        <v>24804932600</v>
      </c>
      <c r="H17" s="66">
        <f>'102～103'!H17</f>
        <v>60602</v>
      </c>
      <c r="I17" s="67">
        <f>'102～103'!N17</f>
        <v>57154</v>
      </c>
      <c r="J17" s="69">
        <f>'98～99'!H17+'100'!E17</f>
        <v>6289328600</v>
      </c>
      <c r="K17" s="67">
        <f>'98～99'!I17+'100'!F17</f>
        <v>6171868000</v>
      </c>
      <c r="L17" s="70"/>
    </row>
    <row r="18" spans="1:12" s="9" customFormat="1">
      <c r="A18" s="24"/>
      <c r="B18" s="55" t="s">
        <v>82</v>
      </c>
      <c r="C18" s="56">
        <f>'101'!H18</f>
        <v>147680850</v>
      </c>
      <c r="D18" s="57">
        <f>'101'!I18</f>
        <v>143273865</v>
      </c>
      <c r="E18" s="56">
        <f>'98～99'!C18+'100'!C18</f>
        <v>2067331300</v>
      </c>
      <c r="F18" s="58">
        <f>'98～99'!D18</f>
        <v>429675400</v>
      </c>
      <c r="G18" s="57">
        <f t="shared" si="0"/>
        <v>2497006700</v>
      </c>
      <c r="H18" s="56">
        <f>'102～103'!H18</f>
        <v>3627</v>
      </c>
      <c r="I18" s="57">
        <f>'102～103'!N18</f>
        <v>2821</v>
      </c>
      <c r="J18" s="59">
        <f>'98～99'!H18+'100'!E18</f>
        <v>629389700</v>
      </c>
      <c r="K18" s="57">
        <f>'98～99'!I18+'100'!F18</f>
        <v>622539000</v>
      </c>
      <c r="L18" s="10"/>
    </row>
    <row r="19" spans="1:12" s="9" customFormat="1">
      <c r="A19" s="60" t="s">
        <v>88</v>
      </c>
      <c r="B19" s="61" t="s">
        <v>84</v>
      </c>
      <c r="C19" s="62">
        <f>'101'!H19</f>
        <v>450507132</v>
      </c>
      <c r="D19" s="63">
        <f>'101'!I19</f>
        <v>576856879</v>
      </c>
      <c r="E19" s="62">
        <f>'98～99'!C19+'100'!C19</f>
        <v>6303056500</v>
      </c>
      <c r="F19" s="64">
        <f>'98～99'!D19</f>
        <v>1726898800</v>
      </c>
      <c r="G19" s="63">
        <f t="shared" si="0"/>
        <v>8029955300</v>
      </c>
      <c r="H19" s="62">
        <f>'102～103'!H19</f>
        <v>71998</v>
      </c>
      <c r="I19" s="63">
        <f>'102～103'!N19</f>
        <v>71804</v>
      </c>
      <c r="J19" s="65">
        <f>'98～99'!H19+'100'!E19</f>
        <v>2112107300</v>
      </c>
      <c r="K19" s="63">
        <f>'98～99'!I19+'100'!F19</f>
        <v>1972616000</v>
      </c>
      <c r="L19" s="10"/>
    </row>
    <row r="20" spans="1:12" s="71" customFormat="1" ht="14.25" thickBot="1">
      <c r="A20" s="49"/>
      <c r="B20" s="21" t="s">
        <v>33</v>
      </c>
      <c r="C20" s="66">
        <f>'101'!H20</f>
        <v>598187982</v>
      </c>
      <c r="D20" s="67">
        <f>'101'!I20</f>
        <v>720130744</v>
      </c>
      <c r="E20" s="66">
        <f>'98～99'!C20+'100'!C20</f>
        <v>8370387800</v>
      </c>
      <c r="F20" s="68">
        <f>'98～99'!D20</f>
        <v>2156574200</v>
      </c>
      <c r="G20" s="67">
        <f t="shared" si="0"/>
        <v>10526962000</v>
      </c>
      <c r="H20" s="66">
        <f>'102～103'!H20</f>
        <v>75625</v>
      </c>
      <c r="I20" s="67">
        <f>'102～103'!N20</f>
        <v>74625</v>
      </c>
      <c r="J20" s="69">
        <f>'98～99'!H20+'100'!E20</f>
        <v>2741497000</v>
      </c>
      <c r="K20" s="67">
        <f>'98～99'!I20+'100'!F20</f>
        <v>2595155000</v>
      </c>
      <c r="L20" s="70"/>
    </row>
    <row r="21" spans="1:12" s="9" customFormat="1">
      <c r="A21" s="24"/>
      <c r="B21" s="55" t="s">
        <v>82</v>
      </c>
      <c r="C21" s="56">
        <f>'101'!H21</f>
        <v>202230196</v>
      </c>
      <c r="D21" s="57">
        <f>'101'!I21</f>
        <v>175295056</v>
      </c>
      <c r="E21" s="56">
        <f>'98～99'!C21+'100'!C21</f>
        <v>2831066500</v>
      </c>
      <c r="F21" s="58">
        <f>'98～99'!D21</f>
        <v>525796300</v>
      </c>
      <c r="G21" s="57">
        <f t="shared" si="0"/>
        <v>3356862800</v>
      </c>
      <c r="H21" s="56">
        <f>'102～103'!H21</f>
        <v>2968</v>
      </c>
      <c r="I21" s="57">
        <f>'102～103'!N21</f>
        <v>1734</v>
      </c>
      <c r="J21" s="59">
        <f>'98～99'!H21+'100'!E21</f>
        <v>843636800</v>
      </c>
      <c r="K21" s="57">
        <f>'98～99'!I21+'100'!F21</f>
        <v>837742000</v>
      </c>
      <c r="L21" s="10"/>
    </row>
    <row r="22" spans="1:12" s="9" customFormat="1">
      <c r="A22" s="60" t="s">
        <v>89</v>
      </c>
      <c r="B22" s="61" t="s">
        <v>84</v>
      </c>
      <c r="C22" s="62">
        <f>'101'!H22</f>
        <v>558128041</v>
      </c>
      <c r="D22" s="63">
        <f>'101'!I22</f>
        <v>735892234</v>
      </c>
      <c r="E22" s="62">
        <f>'98～99'!C22+'100'!C22</f>
        <v>7809768900</v>
      </c>
      <c r="F22" s="64">
        <f>'98～99'!D22</f>
        <v>2204075800</v>
      </c>
      <c r="G22" s="63">
        <f t="shared" si="0"/>
        <v>10013844700</v>
      </c>
      <c r="H22" s="62">
        <f>'102～103'!H22</f>
        <v>72227</v>
      </c>
      <c r="I22" s="63">
        <f>'102～103'!N22</f>
        <v>71685</v>
      </c>
      <c r="J22" s="65">
        <f>'98～99'!H22+'100'!E22</f>
        <v>2609157700</v>
      </c>
      <c r="K22" s="63">
        <f>'98～99'!I22+'100'!F22</f>
        <v>2468229000</v>
      </c>
      <c r="L22" s="10"/>
    </row>
    <row r="23" spans="1:12" s="71" customFormat="1" ht="14.25" thickBot="1">
      <c r="A23" s="49"/>
      <c r="B23" s="21" t="s">
        <v>33</v>
      </c>
      <c r="C23" s="66">
        <f>'101'!H23</f>
        <v>760358237</v>
      </c>
      <c r="D23" s="67">
        <f>'101'!I23</f>
        <v>911187290</v>
      </c>
      <c r="E23" s="66">
        <f>'98～99'!C23+'100'!C23</f>
        <v>10640835400</v>
      </c>
      <c r="F23" s="68">
        <f>'98～99'!D23</f>
        <v>2729872100</v>
      </c>
      <c r="G23" s="67">
        <f t="shared" si="0"/>
        <v>13370707500</v>
      </c>
      <c r="H23" s="66">
        <f>'102～103'!H23</f>
        <v>75195</v>
      </c>
      <c r="I23" s="67">
        <f>'102～103'!N23</f>
        <v>73419</v>
      </c>
      <c r="J23" s="69">
        <f>'98～99'!H23+'100'!E23</f>
        <v>3452794500</v>
      </c>
      <c r="K23" s="67">
        <f>'98～99'!I23+'100'!F23</f>
        <v>3305971000</v>
      </c>
      <c r="L23" s="70"/>
    </row>
    <row r="24" spans="1:12" s="9" customFormat="1">
      <c r="A24" s="24"/>
      <c r="B24" s="55" t="s">
        <v>82</v>
      </c>
      <c r="C24" s="56">
        <f>'101'!H24</f>
        <v>225197233</v>
      </c>
      <c r="D24" s="57">
        <f>'101'!I24</f>
        <v>185258198</v>
      </c>
      <c r="E24" s="56">
        <f>'98～99'!C24+'100'!C24</f>
        <v>3152595100</v>
      </c>
      <c r="F24" s="58">
        <f>'98～99'!D24</f>
        <v>555672800</v>
      </c>
      <c r="G24" s="57">
        <f t="shared" si="0"/>
        <v>3708267900</v>
      </c>
      <c r="H24" s="56">
        <f>'102～103'!H24</f>
        <v>3086</v>
      </c>
      <c r="I24" s="57">
        <f>'102～103'!N24</f>
        <v>1965</v>
      </c>
      <c r="J24" s="59">
        <f>'98～99'!H24+'100'!E24</f>
        <v>931566900</v>
      </c>
      <c r="K24" s="57">
        <f>'98～99'!I24+'100'!F24</f>
        <v>925567000</v>
      </c>
      <c r="L24" s="10"/>
    </row>
    <row r="25" spans="1:12" s="9" customFormat="1">
      <c r="A25" s="60" t="s">
        <v>90</v>
      </c>
      <c r="B25" s="61" t="s">
        <v>84</v>
      </c>
      <c r="C25" s="62">
        <f>'101'!H25</f>
        <v>465382255</v>
      </c>
      <c r="D25" s="63">
        <f>'101'!I25</f>
        <v>580915899</v>
      </c>
      <c r="E25" s="62">
        <f>'98～99'!C25+'100'!C25</f>
        <v>6511645100</v>
      </c>
      <c r="F25" s="64">
        <f>'98～99'!D25</f>
        <v>1739502300</v>
      </c>
      <c r="G25" s="63">
        <f t="shared" si="0"/>
        <v>8251147400</v>
      </c>
      <c r="H25" s="62">
        <f>'102～103'!H25</f>
        <v>66478</v>
      </c>
      <c r="I25" s="63">
        <f>'102～103'!N25</f>
        <v>63880</v>
      </c>
      <c r="J25" s="65">
        <f>'98～99'!H25+'100'!E25</f>
        <v>2159473400</v>
      </c>
      <c r="K25" s="63">
        <f>'98～99'!I25+'100'!F25</f>
        <v>2030558000</v>
      </c>
      <c r="L25" s="10"/>
    </row>
    <row r="26" spans="1:12" s="71" customFormat="1" ht="14.25" thickBot="1">
      <c r="A26" s="49"/>
      <c r="B26" s="21" t="s">
        <v>33</v>
      </c>
      <c r="C26" s="66">
        <f>'101'!H26</f>
        <v>690579488</v>
      </c>
      <c r="D26" s="67">
        <f>'101'!I26</f>
        <v>766174097</v>
      </c>
      <c r="E26" s="66">
        <f>'98～99'!C26+'100'!C26</f>
        <v>9664240200</v>
      </c>
      <c r="F26" s="68">
        <f>'98～99'!D26</f>
        <v>2295175100</v>
      </c>
      <c r="G26" s="67">
        <f t="shared" si="0"/>
        <v>11959415300</v>
      </c>
      <c r="H26" s="66">
        <f>'102～103'!H26</f>
        <v>69564</v>
      </c>
      <c r="I26" s="67">
        <f>'102～103'!N26</f>
        <v>65845</v>
      </c>
      <c r="J26" s="69">
        <f>'98～99'!H26+'100'!E26</f>
        <v>3091040300</v>
      </c>
      <c r="K26" s="67">
        <f>'98～99'!I26+'100'!F26</f>
        <v>2956125000</v>
      </c>
      <c r="L26" s="70"/>
    </row>
    <row r="27" spans="1:12" s="9" customFormat="1">
      <c r="A27" s="24"/>
      <c r="B27" s="55" t="s">
        <v>82</v>
      </c>
      <c r="C27" s="56">
        <f>'101'!H27</f>
        <v>219221940</v>
      </c>
      <c r="D27" s="57">
        <f>'101'!I27</f>
        <v>163687771</v>
      </c>
      <c r="E27" s="56">
        <f>'98～99'!C27+'100'!C27</f>
        <v>3068935200</v>
      </c>
      <c r="F27" s="58">
        <f>'98～99'!D27</f>
        <v>490981000</v>
      </c>
      <c r="G27" s="57">
        <f t="shared" si="0"/>
        <v>3559916200</v>
      </c>
      <c r="H27" s="56">
        <f>'102～103'!H27</f>
        <v>3206</v>
      </c>
      <c r="I27" s="57">
        <f>'102～103'!N27</f>
        <v>1644</v>
      </c>
      <c r="J27" s="59">
        <f>'98～99'!H27+'100'!E27</f>
        <v>894623200</v>
      </c>
      <c r="K27" s="57">
        <f>'98～99'!I27+'100'!F27</f>
        <v>888431000</v>
      </c>
      <c r="L27" s="10"/>
    </row>
    <row r="28" spans="1:12" s="9" customFormat="1">
      <c r="A28" s="60" t="s">
        <v>91</v>
      </c>
      <c r="B28" s="61" t="s">
        <v>84</v>
      </c>
      <c r="C28" s="62">
        <f>'101'!H28</f>
        <v>608188491</v>
      </c>
      <c r="D28" s="63">
        <f>'101'!I28</f>
        <v>762820814</v>
      </c>
      <c r="E28" s="62">
        <f>'98～99'!C28+'100'!C28</f>
        <v>8510081100</v>
      </c>
      <c r="F28" s="64">
        <f>'98～99'!D28</f>
        <v>2284540500</v>
      </c>
      <c r="G28" s="63">
        <f t="shared" si="0"/>
        <v>10794621600</v>
      </c>
      <c r="H28" s="62">
        <f>'102～103'!H28</f>
        <v>81462</v>
      </c>
      <c r="I28" s="63">
        <f>'102～103'!N28</f>
        <v>76710</v>
      </c>
      <c r="J28" s="65">
        <f>'98～99'!H28+'100'!E28</f>
        <v>2817699600</v>
      </c>
      <c r="K28" s="63">
        <f>'98～99'!I28+'100'!F28</f>
        <v>2658974000</v>
      </c>
      <c r="L28" s="10"/>
    </row>
    <row r="29" spans="1:12" s="71" customFormat="1" ht="14.25" thickBot="1">
      <c r="A29" s="49"/>
      <c r="B29" s="21" t="s">
        <v>33</v>
      </c>
      <c r="C29" s="66">
        <f>'101'!H29</f>
        <v>827410431</v>
      </c>
      <c r="D29" s="67">
        <f>'101'!I29</f>
        <v>926508585</v>
      </c>
      <c r="E29" s="66">
        <f>'98～99'!C29+'100'!C29</f>
        <v>11579016300</v>
      </c>
      <c r="F29" s="68">
        <f>'98～99'!D29</f>
        <v>2775521500</v>
      </c>
      <c r="G29" s="67">
        <f t="shared" si="0"/>
        <v>14354537800</v>
      </c>
      <c r="H29" s="66">
        <f>'102～103'!H29</f>
        <v>84668</v>
      </c>
      <c r="I29" s="67">
        <f>'102～103'!N29</f>
        <v>78354</v>
      </c>
      <c r="J29" s="69">
        <f>'98～99'!H29+'100'!E29</f>
        <v>3712322800</v>
      </c>
      <c r="K29" s="67">
        <f>'98～99'!I29+'100'!F29</f>
        <v>3547405000</v>
      </c>
      <c r="L29" s="70"/>
    </row>
    <row r="30" spans="1:12" s="9" customFormat="1">
      <c r="A30" s="24"/>
      <c r="B30" s="55" t="s">
        <v>82</v>
      </c>
      <c r="C30" s="56">
        <f>'101'!H30</f>
        <v>457766764</v>
      </c>
      <c r="D30" s="57">
        <f>'101'!I30</f>
        <v>284764172</v>
      </c>
      <c r="E30" s="56">
        <f>'98～99'!C30+'100'!C30</f>
        <v>6408587200</v>
      </c>
      <c r="F30" s="58">
        <f>'98～99'!D30</f>
        <v>854203500</v>
      </c>
      <c r="G30" s="57">
        <f t="shared" si="0"/>
        <v>7262790700</v>
      </c>
      <c r="H30" s="56">
        <f>'102～103'!H30</f>
        <v>2773</v>
      </c>
      <c r="I30" s="57">
        <f>'102～103'!N30</f>
        <v>1784</v>
      </c>
      <c r="J30" s="59">
        <f>'98～99'!H30+'100'!E30</f>
        <v>1819752700</v>
      </c>
      <c r="K30" s="57">
        <f>'98～99'!I30+'100'!F30</f>
        <v>1814346000</v>
      </c>
      <c r="L30" s="10"/>
    </row>
    <row r="31" spans="1:12" s="9" customFormat="1">
      <c r="A31" s="60" t="s">
        <v>92</v>
      </c>
      <c r="B31" s="61" t="s">
        <v>84</v>
      </c>
      <c r="C31" s="62">
        <f>'101'!H31</f>
        <v>402289330</v>
      </c>
      <c r="D31" s="63">
        <f>'101'!I31</f>
        <v>522174648</v>
      </c>
      <c r="E31" s="62">
        <f>'98～99'!C31+'100'!C31</f>
        <v>5628829600</v>
      </c>
      <c r="F31" s="64">
        <f>'98～99'!D31</f>
        <v>1563609900</v>
      </c>
      <c r="G31" s="63">
        <f t="shared" si="0"/>
        <v>7192439500</v>
      </c>
      <c r="H31" s="62">
        <f>'102～103'!H31</f>
        <v>56897</v>
      </c>
      <c r="I31" s="63">
        <f>'102～103'!N31</f>
        <v>56367</v>
      </c>
      <c r="J31" s="65">
        <f>'98～99'!H31+'100'!E31</f>
        <v>1880486500</v>
      </c>
      <c r="K31" s="63">
        <f>'98～99'!I31+'100'!F31</f>
        <v>1770651000</v>
      </c>
      <c r="L31" s="10"/>
    </row>
    <row r="32" spans="1:12" s="71" customFormat="1" ht="14.25" thickBot="1">
      <c r="A32" s="49"/>
      <c r="B32" s="21" t="s">
        <v>33</v>
      </c>
      <c r="C32" s="66">
        <f>'101'!H32</f>
        <v>860056094</v>
      </c>
      <c r="D32" s="67">
        <f>'101'!I32</f>
        <v>806938820</v>
      </c>
      <c r="E32" s="66">
        <f>'98～99'!C32+'100'!C32</f>
        <v>12037416800</v>
      </c>
      <c r="F32" s="68">
        <f>'98～99'!D32</f>
        <v>2417813400</v>
      </c>
      <c r="G32" s="67">
        <f t="shared" si="0"/>
        <v>14455230200</v>
      </c>
      <c r="H32" s="66">
        <f>'102～103'!H32</f>
        <v>59670</v>
      </c>
      <c r="I32" s="67">
        <f>'102～103'!N32</f>
        <v>58151</v>
      </c>
      <c r="J32" s="69">
        <f>'98～99'!H32+'100'!E32</f>
        <v>3700239200</v>
      </c>
      <c r="K32" s="67">
        <f>'98～99'!I32+'100'!F32</f>
        <v>3584997000</v>
      </c>
      <c r="L32" s="70"/>
    </row>
    <row r="33" spans="1:12" s="9" customFormat="1">
      <c r="A33" s="24"/>
      <c r="B33" s="55" t="s">
        <v>82</v>
      </c>
      <c r="C33" s="56">
        <f>'101'!H33</f>
        <v>468212698</v>
      </c>
      <c r="D33" s="57">
        <f>'101'!I33</f>
        <v>355775537</v>
      </c>
      <c r="E33" s="56">
        <f>'98～99'!C33+'100'!C33</f>
        <v>6554787600</v>
      </c>
      <c r="F33" s="58">
        <f>'98～99'!D33</f>
        <v>1067221100</v>
      </c>
      <c r="G33" s="57">
        <f t="shared" si="0"/>
        <v>7622008700</v>
      </c>
      <c r="H33" s="56">
        <f>'102～103'!H33</f>
        <v>3576</v>
      </c>
      <c r="I33" s="57">
        <f>'102～103'!N33</f>
        <v>2037</v>
      </c>
      <c r="J33" s="59">
        <f>'98～99'!H33+'100'!E33</f>
        <v>1910692700</v>
      </c>
      <c r="K33" s="57">
        <f>'98～99'!I33+'100'!F33</f>
        <v>1903772000</v>
      </c>
      <c r="L33" s="10"/>
    </row>
    <row r="34" spans="1:12" s="9" customFormat="1">
      <c r="A34" s="60" t="s">
        <v>93</v>
      </c>
      <c r="B34" s="61" t="s">
        <v>84</v>
      </c>
      <c r="C34" s="62">
        <f>'101'!H34</f>
        <v>486707720</v>
      </c>
      <c r="D34" s="63">
        <f>'101'!I34</f>
        <v>640886340</v>
      </c>
      <c r="E34" s="62">
        <f>'98～99'!C34+'100'!C34</f>
        <v>6810103600</v>
      </c>
      <c r="F34" s="64">
        <f>'98～99'!D34</f>
        <v>1919194500</v>
      </c>
      <c r="G34" s="63">
        <f t="shared" si="0"/>
        <v>8729298100</v>
      </c>
      <c r="H34" s="62">
        <f>'102～103'!H34</f>
        <v>67846</v>
      </c>
      <c r="I34" s="63">
        <f>'102～103'!N34</f>
        <v>67350</v>
      </c>
      <c r="J34" s="65">
        <f>'98～99'!H34+'100'!E34</f>
        <v>2280285100</v>
      </c>
      <c r="K34" s="63">
        <f>'98～99'!I34+'100'!F34</f>
        <v>2149671000</v>
      </c>
      <c r="L34" s="10"/>
    </row>
    <row r="35" spans="1:12" s="71" customFormat="1" ht="14.25" thickBot="1">
      <c r="A35" s="49"/>
      <c r="B35" s="21" t="s">
        <v>33</v>
      </c>
      <c r="C35" s="66">
        <f>'101'!H35</f>
        <v>954920418</v>
      </c>
      <c r="D35" s="67">
        <f>'101'!I35</f>
        <v>996661877</v>
      </c>
      <c r="E35" s="66">
        <f>'98～99'!C35+'100'!C35</f>
        <v>13364891200</v>
      </c>
      <c r="F35" s="68">
        <f>'98～99'!D35</f>
        <v>2986415600</v>
      </c>
      <c r="G35" s="67">
        <f t="shared" si="0"/>
        <v>16351306800</v>
      </c>
      <c r="H35" s="66">
        <f>'102～103'!H35</f>
        <v>71422</v>
      </c>
      <c r="I35" s="67">
        <f>'102～103'!N35</f>
        <v>69387</v>
      </c>
      <c r="J35" s="69">
        <f>'98～99'!H35+'100'!E35</f>
        <v>4190977800</v>
      </c>
      <c r="K35" s="67">
        <f>'98～99'!I35+'100'!F35</f>
        <v>4053443000</v>
      </c>
      <c r="L35" s="70"/>
    </row>
    <row r="36" spans="1:12" s="9" customFormat="1">
      <c r="A36" s="24"/>
      <c r="B36" s="55" t="s">
        <v>82</v>
      </c>
      <c r="C36" s="56">
        <f>'101'!H36</f>
        <v>708037081</v>
      </c>
      <c r="D36" s="57">
        <f>'101'!I36</f>
        <v>603666553</v>
      </c>
      <c r="E36" s="56">
        <f>'98～99'!C36+'100'!C36</f>
        <v>9912156500</v>
      </c>
      <c r="F36" s="58">
        <f>'98～99'!D36</f>
        <v>1810813700</v>
      </c>
      <c r="G36" s="57">
        <f t="shared" si="0"/>
        <v>11722970200</v>
      </c>
      <c r="H36" s="56">
        <f>'102～103'!H36</f>
        <v>6856</v>
      </c>
      <c r="I36" s="57">
        <f>'102～103'!N36</f>
        <v>3622</v>
      </c>
      <c r="J36" s="59">
        <f>'98～99'!H36+'100'!E36</f>
        <v>2940890200</v>
      </c>
      <c r="K36" s="57">
        <f>'98～99'!I36+'100'!F36</f>
        <v>2927360000</v>
      </c>
      <c r="L36" s="10"/>
    </row>
    <row r="37" spans="1:12" s="9" customFormat="1">
      <c r="A37" s="60" t="s">
        <v>94</v>
      </c>
      <c r="B37" s="61" t="s">
        <v>84</v>
      </c>
      <c r="C37" s="62">
        <f>'101'!H37</f>
        <v>1121275719</v>
      </c>
      <c r="D37" s="63">
        <f>'101'!I37</f>
        <v>1430741288</v>
      </c>
      <c r="E37" s="62">
        <f>'98～99'!C37+'100'!C37</f>
        <v>15691873300</v>
      </c>
      <c r="F37" s="64">
        <f>'98～99'!D37</f>
        <v>4286926400</v>
      </c>
      <c r="G37" s="63">
        <f t="shared" si="0"/>
        <v>19978799700</v>
      </c>
      <c r="H37" s="62">
        <f>'102～103'!H37</f>
        <v>105850</v>
      </c>
      <c r="I37" s="63">
        <f>'102～103'!N37</f>
        <v>103335</v>
      </c>
      <c r="J37" s="65">
        <f>'98～99'!H37+'100'!E37</f>
        <v>5149310700</v>
      </c>
      <c r="K37" s="63">
        <f>'98～99'!I37+'100'!F37</f>
        <v>4943163000</v>
      </c>
      <c r="L37" s="10"/>
    </row>
    <row r="38" spans="1:12" s="71" customFormat="1" ht="14.25" thickBot="1">
      <c r="A38" s="49"/>
      <c r="B38" s="21" t="s">
        <v>33</v>
      </c>
      <c r="C38" s="66">
        <f>'101'!H38</f>
        <v>1829312800</v>
      </c>
      <c r="D38" s="67">
        <f>'101'!I38</f>
        <v>2034407841</v>
      </c>
      <c r="E38" s="66">
        <f>'98～99'!C38+'100'!C38</f>
        <v>25604029800</v>
      </c>
      <c r="F38" s="68">
        <f>'98～99'!D38</f>
        <v>6097740100</v>
      </c>
      <c r="G38" s="67">
        <f t="shared" si="0"/>
        <v>31701769900</v>
      </c>
      <c r="H38" s="66">
        <f>'102～103'!H38</f>
        <v>112706</v>
      </c>
      <c r="I38" s="67">
        <f>'102～103'!N38</f>
        <v>106957</v>
      </c>
      <c r="J38" s="69">
        <f>'98～99'!H38+'100'!E38</f>
        <v>8090200900</v>
      </c>
      <c r="K38" s="67">
        <f>'98～99'!I38+'100'!F38</f>
        <v>7870523000</v>
      </c>
      <c r="L38" s="70"/>
    </row>
    <row r="39" spans="1:12" s="9" customFormat="1">
      <c r="A39" s="24"/>
      <c r="B39" s="55" t="s">
        <v>82</v>
      </c>
      <c r="C39" s="56">
        <f>'101'!H39</f>
        <v>197631671</v>
      </c>
      <c r="D39" s="57">
        <f>'101'!I39</f>
        <v>149987477</v>
      </c>
      <c r="E39" s="56">
        <f>'98～99'!C39+'100'!C39</f>
        <v>2766723400</v>
      </c>
      <c r="F39" s="58">
        <f>'98～99'!D39</f>
        <v>449902200</v>
      </c>
      <c r="G39" s="57">
        <f t="shared" si="0"/>
        <v>3216625600</v>
      </c>
      <c r="H39" s="56">
        <f>'102～103'!H39</f>
        <v>2285</v>
      </c>
      <c r="I39" s="57">
        <f>'102～103'!N39</f>
        <v>1156</v>
      </c>
      <c r="J39" s="59">
        <f>'98～99'!H39+'100'!E39</f>
        <v>807571600</v>
      </c>
      <c r="K39" s="57">
        <f>'98～99'!I39+'100'!F39</f>
        <v>803018000</v>
      </c>
      <c r="L39" s="10"/>
    </row>
    <row r="40" spans="1:12" s="9" customFormat="1">
      <c r="A40" s="60" t="s">
        <v>95</v>
      </c>
      <c r="B40" s="61" t="s">
        <v>84</v>
      </c>
      <c r="C40" s="62">
        <f>'101'!H40</f>
        <v>482842657</v>
      </c>
      <c r="D40" s="63">
        <f>'101'!I40</f>
        <v>607397530</v>
      </c>
      <c r="E40" s="62">
        <f>'98～99'!C40+'100'!C40</f>
        <v>6756885100</v>
      </c>
      <c r="F40" s="64">
        <f>'98～99'!D40</f>
        <v>1819670600</v>
      </c>
      <c r="G40" s="63">
        <f t="shared" si="0"/>
        <v>8576555700</v>
      </c>
      <c r="H40" s="62">
        <f>'102～103'!H40</f>
        <v>52262</v>
      </c>
      <c r="I40" s="63">
        <f>'102～103'!N40</f>
        <v>49859</v>
      </c>
      <c r="J40" s="65">
        <f>'98～99'!H40+'100'!E40</f>
        <v>2220098700</v>
      </c>
      <c r="K40" s="63">
        <f>'98～99'!I40+'100'!F40</f>
        <v>2118819000</v>
      </c>
      <c r="L40" s="10"/>
    </row>
    <row r="41" spans="1:12" s="71" customFormat="1" ht="14.25" thickBot="1">
      <c r="A41" s="49"/>
      <c r="B41" s="21" t="s">
        <v>33</v>
      </c>
      <c r="C41" s="66">
        <f>'101'!H41</f>
        <v>680474328</v>
      </c>
      <c r="D41" s="67">
        <f>'101'!I41</f>
        <v>757385007</v>
      </c>
      <c r="E41" s="66">
        <f>'98～99'!C41+'100'!C41</f>
        <v>9523608500</v>
      </c>
      <c r="F41" s="68">
        <f>'98～99'!D41</f>
        <v>2269572800</v>
      </c>
      <c r="G41" s="67">
        <f t="shared" si="0"/>
        <v>11793181300</v>
      </c>
      <c r="H41" s="66">
        <f>'102～103'!H41</f>
        <v>54547</v>
      </c>
      <c r="I41" s="67">
        <f>'102～103'!N41</f>
        <v>51015</v>
      </c>
      <c r="J41" s="69">
        <f>'98～99'!H41+'100'!E41</f>
        <v>3027670300</v>
      </c>
      <c r="K41" s="67">
        <f>'98～99'!I41+'100'!F41</f>
        <v>2921837000</v>
      </c>
      <c r="L41" s="70"/>
    </row>
    <row r="42" spans="1:12" s="9" customFormat="1">
      <c r="A42" s="24"/>
      <c r="B42" s="55" t="s">
        <v>82</v>
      </c>
      <c r="C42" s="56">
        <f>'101'!H42</f>
        <v>390820502</v>
      </c>
      <c r="D42" s="57">
        <f>'101'!I42</f>
        <v>326749353</v>
      </c>
      <c r="E42" s="56">
        <f>'98～99'!C42+'100'!C42</f>
        <v>5471294800</v>
      </c>
      <c r="F42" s="58">
        <f>'98～99'!D42</f>
        <v>980154700</v>
      </c>
      <c r="G42" s="57">
        <f t="shared" si="0"/>
        <v>6451449500</v>
      </c>
      <c r="H42" s="56">
        <f>'102～103'!H42</f>
        <v>3666</v>
      </c>
      <c r="I42" s="57">
        <f>'102～103'!N42</f>
        <v>1925</v>
      </c>
      <c r="J42" s="59">
        <f>'98～99'!H42+'100'!E42</f>
        <v>1618239500</v>
      </c>
      <c r="K42" s="57">
        <f>'98～99'!I42+'100'!F42</f>
        <v>1611070000</v>
      </c>
      <c r="L42" s="10"/>
    </row>
    <row r="43" spans="1:12" s="9" customFormat="1">
      <c r="A43" s="60" t="s">
        <v>96</v>
      </c>
      <c r="B43" s="61" t="s">
        <v>84</v>
      </c>
      <c r="C43" s="62">
        <f>'101'!H43</f>
        <v>1088479856</v>
      </c>
      <c r="D43" s="63">
        <f>'101'!I43</f>
        <v>1474766878</v>
      </c>
      <c r="E43" s="62">
        <f>'98～99'!C43+'100'!C43</f>
        <v>15233586500</v>
      </c>
      <c r="F43" s="64">
        <f>'98～99'!D43</f>
        <v>4419849700</v>
      </c>
      <c r="G43" s="63">
        <f t="shared" si="0"/>
        <v>19653436200</v>
      </c>
      <c r="H43" s="62">
        <f>'102～103'!H43</f>
        <v>91516</v>
      </c>
      <c r="I43" s="63">
        <f>'102～103'!N43</f>
        <v>88140</v>
      </c>
      <c r="J43" s="65">
        <f>'98～99'!H43+'100'!E43</f>
        <v>5047651200</v>
      </c>
      <c r="K43" s="63">
        <f>'98～99'!I43+'100'!F43</f>
        <v>4868595000</v>
      </c>
      <c r="L43" s="10"/>
    </row>
    <row r="44" spans="1:12" s="71" customFormat="1" ht="14.25" thickBot="1">
      <c r="A44" s="49"/>
      <c r="B44" s="21" t="s">
        <v>33</v>
      </c>
      <c r="C44" s="66">
        <f>'101'!H44</f>
        <v>1479300358</v>
      </c>
      <c r="D44" s="67">
        <f>'101'!I44</f>
        <v>1801516231</v>
      </c>
      <c r="E44" s="66">
        <f>'98～99'!C44+'100'!C44</f>
        <v>20704881300</v>
      </c>
      <c r="F44" s="68">
        <f>'98～99'!D44</f>
        <v>5400004400</v>
      </c>
      <c r="G44" s="67">
        <f t="shared" si="0"/>
        <v>26104885700</v>
      </c>
      <c r="H44" s="66">
        <f>'102～103'!H44</f>
        <v>95182</v>
      </c>
      <c r="I44" s="67">
        <f>'102～103'!N44</f>
        <v>90065</v>
      </c>
      <c r="J44" s="69">
        <f>'98～99'!H44+'100'!E44</f>
        <v>6665890700</v>
      </c>
      <c r="K44" s="67">
        <f>'98～99'!I44+'100'!F44</f>
        <v>6479665000</v>
      </c>
      <c r="L44" s="70"/>
    </row>
    <row r="45" spans="1:12" s="9" customFormat="1">
      <c r="A45" s="28"/>
      <c r="B45" s="32" t="s">
        <v>82</v>
      </c>
      <c r="C45" s="75">
        <f>'101'!H45</f>
        <v>640553338</v>
      </c>
      <c r="D45" s="36">
        <f>'101'!I45</f>
        <v>476737286</v>
      </c>
      <c r="E45" s="75">
        <f>'98～99'!C45+'100'!C45</f>
        <v>8967500100</v>
      </c>
      <c r="F45" s="76">
        <f>'98～99'!D45</f>
        <v>1430118900</v>
      </c>
      <c r="G45" s="36">
        <f t="shared" si="0"/>
        <v>10397619000</v>
      </c>
      <c r="H45" s="75">
        <f>'102～103'!H45</f>
        <v>4801</v>
      </c>
      <c r="I45" s="36">
        <f>'102～103'!N45</f>
        <v>1803</v>
      </c>
      <c r="J45" s="56">
        <f>'98～99'!H45+'100'!E45</f>
        <v>2606367000</v>
      </c>
      <c r="K45" s="57">
        <f>'98～99'!I45+'100'!F45</f>
        <v>2597084000</v>
      </c>
      <c r="L45" s="10"/>
    </row>
    <row r="46" spans="1:12" s="9" customFormat="1">
      <c r="A46" s="60" t="s">
        <v>97</v>
      </c>
      <c r="B46" s="61" t="s">
        <v>84</v>
      </c>
      <c r="C46" s="62">
        <f>'101'!H46</f>
        <v>793382509</v>
      </c>
      <c r="D46" s="63">
        <f>'101'!I46</f>
        <v>922724574</v>
      </c>
      <c r="E46" s="62">
        <f>'98～99'!C46+'100'!C46</f>
        <v>11104252400</v>
      </c>
      <c r="F46" s="64">
        <f>'98～99'!D46</f>
        <v>2765657200</v>
      </c>
      <c r="G46" s="63">
        <f t="shared" si="0"/>
        <v>13869909600</v>
      </c>
      <c r="H46" s="62">
        <f>'102～103'!H46</f>
        <v>55231</v>
      </c>
      <c r="I46" s="63">
        <f>'102～103'!N46</f>
        <v>49518</v>
      </c>
      <c r="J46" s="62">
        <f>'98～99'!H46+'100'!E46</f>
        <v>3547920600</v>
      </c>
      <c r="K46" s="63">
        <f>'98～99'!I46+'100'!F46</f>
        <v>3440663000</v>
      </c>
      <c r="L46" s="10"/>
    </row>
    <row r="47" spans="1:12" s="71" customFormat="1" ht="14.25" thickBot="1">
      <c r="A47" s="30"/>
      <c r="B47" s="77" t="s">
        <v>33</v>
      </c>
      <c r="C47" s="78">
        <f>'101'!H47</f>
        <v>1433935847</v>
      </c>
      <c r="D47" s="79">
        <f>'101'!I47</f>
        <v>1399461860</v>
      </c>
      <c r="E47" s="78">
        <f>'98～99'!C47+'100'!C47</f>
        <v>20071752500</v>
      </c>
      <c r="F47" s="80">
        <f>'98～99'!D47</f>
        <v>4195776100</v>
      </c>
      <c r="G47" s="79">
        <f t="shared" si="0"/>
        <v>24267528600</v>
      </c>
      <c r="H47" s="78">
        <f>'102～103'!H47</f>
        <v>60032</v>
      </c>
      <c r="I47" s="79">
        <f>'102～103'!N47</f>
        <v>51321</v>
      </c>
      <c r="J47" s="66">
        <f>'98～99'!H47+'100'!E47</f>
        <v>6154287600</v>
      </c>
      <c r="K47" s="67">
        <f>'98～99'!I47+'100'!F47</f>
        <v>6037747000</v>
      </c>
      <c r="L47" s="70"/>
    </row>
    <row r="48" spans="1:12" s="9" customFormat="1">
      <c r="A48" s="24"/>
      <c r="B48" s="55" t="s">
        <v>82</v>
      </c>
      <c r="C48" s="56">
        <f>'101'!H48</f>
        <v>452882371</v>
      </c>
      <c r="D48" s="57">
        <f>'101'!I48</f>
        <v>357852215</v>
      </c>
      <c r="E48" s="56">
        <f>'98～99'!C48+'100'!C48</f>
        <v>6340154400</v>
      </c>
      <c r="F48" s="58">
        <f>'98～99'!D48</f>
        <v>1073459000</v>
      </c>
      <c r="G48" s="57">
        <f t="shared" si="0"/>
        <v>7413613400</v>
      </c>
      <c r="H48" s="56">
        <f>'102～103'!H48</f>
        <v>3732</v>
      </c>
      <c r="I48" s="57">
        <f>'102～103'!N48</f>
        <v>1912</v>
      </c>
      <c r="J48" s="59">
        <f>'98～99'!H48+'100'!E48</f>
        <v>1858798400</v>
      </c>
      <c r="K48" s="57">
        <f>'98～99'!I48+'100'!F48</f>
        <v>1851605000</v>
      </c>
      <c r="L48" s="10"/>
    </row>
    <row r="49" spans="1:12" s="9" customFormat="1">
      <c r="A49" s="60" t="s">
        <v>98</v>
      </c>
      <c r="B49" s="61" t="s">
        <v>84</v>
      </c>
      <c r="C49" s="62">
        <f>'101'!H49</f>
        <v>742102075</v>
      </c>
      <c r="D49" s="63">
        <f>'101'!I49</f>
        <v>901947269</v>
      </c>
      <c r="E49" s="62">
        <f>'98～99'!C49+'100'!C49</f>
        <v>10384293600</v>
      </c>
      <c r="F49" s="64">
        <f>'98～99'!D49</f>
        <v>2701474900</v>
      </c>
      <c r="G49" s="63">
        <f t="shared" si="0"/>
        <v>13085768500</v>
      </c>
      <c r="H49" s="62">
        <f>'102～103'!H49</f>
        <v>91937</v>
      </c>
      <c r="I49" s="63">
        <f>'102～103'!N49</f>
        <v>85884</v>
      </c>
      <c r="J49" s="65">
        <f>'98～99'!H49+'100'!E49</f>
        <v>3405737500</v>
      </c>
      <c r="K49" s="63">
        <f>'98～99'!I49+'100'!F49</f>
        <v>3226677000</v>
      </c>
      <c r="L49" s="10"/>
    </row>
    <row r="50" spans="1:12" s="71" customFormat="1" ht="14.25" thickBot="1">
      <c r="A50" s="49"/>
      <c r="B50" s="21" t="s">
        <v>33</v>
      </c>
      <c r="C50" s="66">
        <f>'101'!H50</f>
        <v>1194984446</v>
      </c>
      <c r="D50" s="67">
        <f>'101'!I50</f>
        <v>1259799484</v>
      </c>
      <c r="E50" s="66">
        <f>'98～99'!C50+'100'!C50</f>
        <v>16724448000</v>
      </c>
      <c r="F50" s="68">
        <f>'98～99'!D50</f>
        <v>3774933900</v>
      </c>
      <c r="G50" s="67">
        <f t="shared" si="0"/>
        <v>20499381900</v>
      </c>
      <c r="H50" s="66">
        <f>'102～103'!H50</f>
        <v>95669</v>
      </c>
      <c r="I50" s="67">
        <f>'102～103'!N50</f>
        <v>87796</v>
      </c>
      <c r="J50" s="69">
        <f>'98～99'!H50+'100'!E50</f>
        <v>5264535900</v>
      </c>
      <c r="K50" s="67">
        <f>'98～99'!I50+'100'!F50</f>
        <v>5078282000</v>
      </c>
      <c r="L50" s="70"/>
    </row>
    <row r="51" spans="1:12" s="9" customFormat="1">
      <c r="A51" s="24"/>
      <c r="B51" s="55" t="s">
        <v>82</v>
      </c>
      <c r="C51" s="56">
        <f>'101'!H51</f>
        <v>132753326</v>
      </c>
      <c r="D51" s="57">
        <f>'101'!I51</f>
        <v>95459323</v>
      </c>
      <c r="E51" s="56">
        <f>'98～99'!C51+'100'!C51</f>
        <v>1858480600</v>
      </c>
      <c r="F51" s="58">
        <f>'98～99'!D51</f>
        <v>286342700</v>
      </c>
      <c r="G51" s="57">
        <f t="shared" si="0"/>
        <v>2144823300</v>
      </c>
      <c r="H51" s="56">
        <f>'102～103'!H51</f>
        <v>1227</v>
      </c>
      <c r="I51" s="57">
        <f>'102～103'!N51</f>
        <v>693</v>
      </c>
      <c r="J51" s="59">
        <f>'98～99'!H51+'100'!E51</f>
        <v>537969300</v>
      </c>
      <c r="K51" s="57">
        <f>'98～99'!I51+'100'!F51</f>
        <v>535618000</v>
      </c>
      <c r="L51" s="10"/>
    </row>
    <row r="52" spans="1:12" s="9" customFormat="1">
      <c r="A52" s="60" t="s">
        <v>99</v>
      </c>
      <c r="B52" s="61" t="s">
        <v>84</v>
      </c>
      <c r="C52" s="62">
        <f>'101'!H52</f>
        <v>304516172</v>
      </c>
      <c r="D52" s="63">
        <f>'101'!I52</f>
        <v>398118850</v>
      </c>
      <c r="E52" s="62">
        <f>'98～99'!C52+'100'!C52</f>
        <v>4261016800</v>
      </c>
      <c r="F52" s="64">
        <f>'98～99'!D52</f>
        <v>1192373900</v>
      </c>
      <c r="G52" s="63">
        <f t="shared" si="0"/>
        <v>5453390700</v>
      </c>
      <c r="H52" s="62">
        <f>'102～103'!H52</f>
        <v>39467</v>
      </c>
      <c r="I52" s="63">
        <f>'102～103'!N52</f>
        <v>38414</v>
      </c>
      <c r="J52" s="65">
        <f>'98～99'!H52+'100'!E52</f>
        <v>1422182700</v>
      </c>
      <c r="K52" s="63">
        <f>'98～99'!I52+'100'!F52</f>
        <v>1343736000</v>
      </c>
      <c r="L52" s="10"/>
    </row>
    <row r="53" spans="1:12" s="71" customFormat="1" ht="14.25" thickBot="1">
      <c r="A53" s="49"/>
      <c r="B53" s="21" t="s">
        <v>33</v>
      </c>
      <c r="C53" s="66">
        <f>'101'!H53</f>
        <v>437269498</v>
      </c>
      <c r="D53" s="67">
        <f>'101'!I53</f>
        <v>493578173</v>
      </c>
      <c r="E53" s="66">
        <f>'98～99'!C53+'100'!C53</f>
        <v>6119497400</v>
      </c>
      <c r="F53" s="68">
        <f>'98～99'!D53</f>
        <v>1478716600</v>
      </c>
      <c r="G53" s="67">
        <f t="shared" si="0"/>
        <v>7598214000</v>
      </c>
      <c r="H53" s="66">
        <f>'102～103'!H53</f>
        <v>40694</v>
      </c>
      <c r="I53" s="67">
        <f>'102～103'!N53</f>
        <v>39107</v>
      </c>
      <c r="J53" s="69">
        <f>'98～99'!H53+'100'!E53</f>
        <v>1960152000</v>
      </c>
      <c r="K53" s="67">
        <f>'98～99'!I53+'100'!F53</f>
        <v>1879354000</v>
      </c>
      <c r="L53" s="70"/>
    </row>
    <row r="54" spans="1:12" s="9" customFormat="1">
      <c r="A54" s="24"/>
      <c r="B54" s="55" t="s">
        <v>82</v>
      </c>
      <c r="C54" s="56">
        <f>'101'!H54</f>
        <v>116328934</v>
      </c>
      <c r="D54" s="57">
        <f>'101'!I54</f>
        <v>81660559</v>
      </c>
      <c r="E54" s="56">
        <f>'98～99'!C54+'100'!C54</f>
        <v>1628511900</v>
      </c>
      <c r="F54" s="58">
        <f>'98～99'!D54</f>
        <v>244944600</v>
      </c>
      <c r="G54" s="57">
        <f t="shared" si="0"/>
        <v>1873456500</v>
      </c>
      <c r="H54" s="56">
        <f>'102～103'!H54</f>
        <v>1752</v>
      </c>
      <c r="I54" s="57">
        <f>'102～103'!N54</f>
        <v>733</v>
      </c>
      <c r="J54" s="59">
        <f>'98～99'!H54+'100'!E54</f>
        <v>470866500</v>
      </c>
      <c r="K54" s="57">
        <f>'98～99'!I54+'100'!F54</f>
        <v>467530000</v>
      </c>
      <c r="L54" s="10"/>
    </row>
    <row r="55" spans="1:12" s="9" customFormat="1">
      <c r="A55" s="60" t="s">
        <v>100</v>
      </c>
      <c r="B55" s="61" t="s">
        <v>84</v>
      </c>
      <c r="C55" s="62">
        <f>'101'!H55</f>
        <v>421701534</v>
      </c>
      <c r="D55" s="63">
        <f>'101'!I55</f>
        <v>515574914</v>
      </c>
      <c r="E55" s="62">
        <f>'98～99'!C55+'100'!C55</f>
        <v>5901078500</v>
      </c>
      <c r="F55" s="64">
        <f>'98～99'!D55</f>
        <v>1544481900</v>
      </c>
      <c r="G55" s="63">
        <f t="shared" si="0"/>
        <v>7445560400</v>
      </c>
      <c r="H55" s="62">
        <f>'102～103'!H55</f>
        <v>48893</v>
      </c>
      <c r="I55" s="63">
        <f>'102～103'!N55</f>
        <v>43910</v>
      </c>
      <c r="J55" s="65">
        <f>'98～99'!H55+'100'!E55</f>
        <v>1931833400</v>
      </c>
      <c r="K55" s="63">
        <f>'98～99'!I55+'100'!F55</f>
        <v>1837909000</v>
      </c>
      <c r="L55" s="10"/>
    </row>
    <row r="56" spans="1:12" s="71" customFormat="1" ht="14.25" thickBot="1">
      <c r="A56" s="49"/>
      <c r="B56" s="21" t="s">
        <v>33</v>
      </c>
      <c r="C56" s="66">
        <f>'101'!H56</f>
        <v>538030468</v>
      </c>
      <c r="D56" s="67">
        <f>'101'!I56</f>
        <v>597235473</v>
      </c>
      <c r="E56" s="66">
        <f>'98～99'!C56+'100'!C56</f>
        <v>7529590400</v>
      </c>
      <c r="F56" s="68">
        <f>'98～99'!D56</f>
        <v>1789426500</v>
      </c>
      <c r="G56" s="67">
        <f t="shared" si="0"/>
        <v>9319016900</v>
      </c>
      <c r="H56" s="66">
        <f>'102～103'!H56</f>
        <v>50645</v>
      </c>
      <c r="I56" s="67">
        <f>'102～103'!N56</f>
        <v>44643</v>
      </c>
      <c r="J56" s="69">
        <f>'98～99'!H56+'100'!E56</f>
        <v>2402699900</v>
      </c>
      <c r="K56" s="67">
        <f>'98～99'!I56+'100'!F56</f>
        <v>2305439000</v>
      </c>
      <c r="L56" s="70"/>
    </row>
    <row r="57" spans="1:12" s="9" customFormat="1">
      <c r="A57" s="24"/>
      <c r="B57" s="55" t="s">
        <v>82</v>
      </c>
      <c r="C57" s="56">
        <f>'101'!H57</f>
        <v>133100338</v>
      </c>
      <c r="D57" s="57">
        <f>'101'!I57</f>
        <v>106680664</v>
      </c>
      <c r="E57" s="56">
        <f>'98～99'!C57+'100'!C57</f>
        <v>1863315200</v>
      </c>
      <c r="F57" s="58">
        <f>'98～99'!D57</f>
        <v>319998800</v>
      </c>
      <c r="G57" s="57">
        <f t="shared" si="0"/>
        <v>2183314000</v>
      </c>
      <c r="H57" s="56">
        <f>'102～103'!H57</f>
        <v>1681</v>
      </c>
      <c r="I57" s="57">
        <f>'102～103'!N57</f>
        <v>846</v>
      </c>
      <c r="J57" s="59">
        <f>'98～99'!H57+'100'!E57</f>
        <v>548215000</v>
      </c>
      <c r="K57" s="57">
        <f>'98～99'!I57+'100'!F57</f>
        <v>545033000</v>
      </c>
      <c r="L57" s="10"/>
    </row>
    <row r="58" spans="1:12" s="9" customFormat="1">
      <c r="A58" s="60" t="s">
        <v>101</v>
      </c>
      <c r="B58" s="61" t="s">
        <v>84</v>
      </c>
      <c r="C58" s="62">
        <f>'101'!H58</f>
        <v>310957538</v>
      </c>
      <c r="D58" s="63">
        <f>'101'!I58</f>
        <v>399259838</v>
      </c>
      <c r="E58" s="62">
        <f>'98～99'!C58+'100'!C58</f>
        <v>4351399100</v>
      </c>
      <c r="F58" s="64">
        <f>'98～99'!D58</f>
        <v>1196032200</v>
      </c>
      <c r="G58" s="63">
        <f t="shared" si="0"/>
        <v>5547431300</v>
      </c>
      <c r="H58" s="62">
        <f>'102～103'!H58</f>
        <v>35717</v>
      </c>
      <c r="I58" s="63">
        <f>'102～103'!N58</f>
        <v>34080</v>
      </c>
      <c r="J58" s="65">
        <f>'98～99'!H58+'100'!E58</f>
        <v>1438760300</v>
      </c>
      <c r="K58" s="63">
        <f>'98～99'!I58+'100'!F58</f>
        <v>1369557000</v>
      </c>
      <c r="L58" s="10"/>
    </row>
    <row r="59" spans="1:12" s="71" customFormat="1" ht="14.25" thickBot="1">
      <c r="A59" s="49"/>
      <c r="B59" s="21" t="s">
        <v>33</v>
      </c>
      <c r="C59" s="66">
        <f>'101'!H59</f>
        <v>444057876</v>
      </c>
      <c r="D59" s="67">
        <f>'101'!I59</f>
        <v>505940502</v>
      </c>
      <c r="E59" s="66">
        <f>'98～99'!C59+'100'!C59</f>
        <v>6214714300</v>
      </c>
      <c r="F59" s="68">
        <f>'98～99'!D59</f>
        <v>1516031000</v>
      </c>
      <c r="G59" s="67">
        <f t="shared" si="0"/>
        <v>7730745300</v>
      </c>
      <c r="H59" s="66">
        <f>'102～103'!H59</f>
        <v>37398</v>
      </c>
      <c r="I59" s="67">
        <f>'102～103'!N59</f>
        <v>34926</v>
      </c>
      <c r="J59" s="69">
        <f>'98～99'!H59+'100'!E59</f>
        <v>1986975300</v>
      </c>
      <c r="K59" s="67">
        <f>'98～99'!I59+'100'!F59</f>
        <v>1914590000</v>
      </c>
      <c r="L59" s="70"/>
    </row>
    <row r="60" spans="1:12" s="9" customFormat="1">
      <c r="A60" s="24"/>
      <c r="B60" s="55" t="s">
        <v>82</v>
      </c>
      <c r="C60" s="56">
        <f>'101'!H60</f>
        <v>8608030601</v>
      </c>
      <c r="D60" s="57">
        <f>'101'!I60</f>
        <v>6909849123</v>
      </c>
      <c r="E60" s="56">
        <f>'98～99'!C60+'100'!C60</f>
        <v>120508744600</v>
      </c>
      <c r="F60" s="58">
        <f>'98～99'!D60</f>
        <v>20727575100</v>
      </c>
      <c r="G60" s="57">
        <f t="shared" si="0"/>
        <v>141236319700</v>
      </c>
      <c r="H60" s="56">
        <f>'102～103'!H60</f>
        <v>69436</v>
      </c>
      <c r="I60" s="57">
        <f>'102～103'!N60</f>
        <v>38675</v>
      </c>
      <c r="J60" s="59">
        <f>'98～99'!H60+'100'!E60</f>
        <v>35410035700</v>
      </c>
      <c r="K60" s="57">
        <f>'98～99'!I60+'100'!F60</f>
        <v>35275428000</v>
      </c>
      <c r="L60" s="10"/>
    </row>
    <row r="61" spans="1:12" s="9" customFormat="1">
      <c r="A61" s="60" t="s">
        <v>102</v>
      </c>
      <c r="B61" s="61" t="s">
        <v>84</v>
      </c>
      <c r="C61" s="62">
        <f>'101'!H61</f>
        <v>10378195092</v>
      </c>
      <c r="D61" s="63">
        <f>'101'!I61</f>
        <v>13149083500</v>
      </c>
      <c r="E61" s="62">
        <f>'98～99'!C61+'100'!C61</f>
        <v>145227246800</v>
      </c>
      <c r="F61" s="64">
        <f>'98～99'!D61</f>
        <v>39387963200</v>
      </c>
      <c r="G61" s="63">
        <f t="shared" si="0"/>
        <v>184615210000</v>
      </c>
      <c r="H61" s="62">
        <f>'102～103'!H61</f>
        <v>1202832</v>
      </c>
      <c r="I61" s="63">
        <f>'102～103'!N61</f>
        <v>1162841</v>
      </c>
      <c r="J61" s="65">
        <f>'98～99'!H61+'100'!E61</f>
        <v>47905204000</v>
      </c>
      <c r="K61" s="63">
        <f>'98～99'!I61+'100'!F61</f>
        <v>45570002000</v>
      </c>
      <c r="L61" s="10"/>
    </row>
    <row r="62" spans="1:12" s="71" customFormat="1" ht="14.25" thickBot="1">
      <c r="A62" s="49"/>
      <c r="B62" s="21" t="s">
        <v>33</v>
      </c>
      <c r="C62" s="66">
        <f>'101'!H62</f>
        <v>18986225693</v>
      </c>
      <c r="D62" s="67">
        <f>'101'!I62</f>
        <v>20058932623</v>
      </c>
      <c r="E62" s="66">
        <f>'98～99'!C62+'100'!C62</f>
        <v>265735991400</v>
      </c>
      <c r="F62" s="68">
        <f>'98～99'!D62</f>
        <v>60115538300</v>
      </c>
      <c r="G62" s="67">
        <f t="shared" si="0"/>
        <v>325851529700</v>
      </c>
      <c r="H62" s="66">
        <f>'102～103'!H62</f>
        <v>1272268</v>
      </c>
      <c r="I62" s="67">
        <f>'102～103'!N62</f>
        <v>1201516</v>
      </c>
      <c r="J62" s="69">
        <f>'98～99'!H62+'100'!E62</f>
        <v>83315239700</v>
      </c>
      <c r="K62" s="67">
        <f>'98～99'!I62+'100'!F62</f>
        <v>80845430000</v>
      </c>
      <c r="L62" s="70"/>
    </row>
    <row r="63" spans="1:12" s="9" customFormat="1"/>
    <row r="64" spans="1:12" s="9" customFormat="1"/>
    <row r="65" spans="1:13" s="9" customFormat="1">
      <c r="A65" s="350" t="s">
        <v>145</v>
      </c>
      <c r="B65" s="350"/>
      <c r="C65" s="350"/>
      <c r="D65" s="350"/>
      <c r="E65" s="350"/>
      <c r="F65" s="350"/>
      <c r="G65" s="350" t="s">
        <v>146</v>
      </c>
      <c r="H65" s="350"/>
      <c r="I65" s="350"/>
      <c r="J65" s="350"/>
      <c r="K65" s="350"/>
      <c r="L65" s="350"/>
      <c r="M65" s="350"/>
    </row>
    <row r="66" spans="1:13" s="9" customFormat="1"/>
    <row r="67" spans="1:13" s="9" customFormat="1"/>
    <row r="68" spans="1:13" s="9" customFormat="1"/>
  </sheetData>
  <mergeCells count="6">
    <mergeCell ref="A65:F65"/>
    <mergeCell ref="G65:M65"/>
    <mergeCell ref="C4:D4"/>
    <mergeCell ref="E4:F4"/>
    <mergeCell ref="H4:I4"/>
    <mergeCell ref="J4:K4"/>
  </mergeCells>
  <phoneticPr fontId="6"/>
  <pageMargins left="0.70866141732283472" right="0.70866141732283472" top="0.78740157480314965" bottom="0" header="0.31496062992125984" footer="0"/>
  <pageSetup paperSize="9" scale="90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66"/>
  <sheetViews>
    <sheetView view="pageBreakPreview" zoomScale="60" zoomScaleNormal="60" workbookViewId="0">
      <pane xSplit="2" ySplit="5" topLeftCell="C6" activePane="bottomRight" state="frozen"/>
      <selection activeCell="J54" sqref="J54:Q54"/>
      <selection pane="topRight" activeCell="J54" sqref="J54:Q54"/>
      <selection pane="bottomLeft" activeCell="J54" sqref="J54:Q54"/>
      <selection pane="bottomRight" activeCell="H52" sqref="H52"/>
    </sheetView>
  </sheetViews>
  <sheetFormatPr defaultColWidth="11.375" defaultRowHeight="13.5"/>
  <cols>
    <col min="1" max="1" width="11.375" customWidth="1"/>
    <col min="2" max="2" width="14.25" style="3" customWidth="1"/>
    <col min="3" max="4" width="16.375" customWidth="1"/>
    <col min="5" max="5" width="17.375" customWidth="1"/>
    <col min="6" max="7" width="11.375" customWidth="1"/>
    <col min="8" max="9" width="16.375" customWidth="1"/>
    <col min="10" max="10" width="16" bestFit="1" customWidth="1"/>
    <col min="11" max="11" width="5.375" customWidth="1"/>
    <col min="12" max="12" width="17.375" customWidth="1"/>
    <col min="13" max="13" width="9" customWidth="1"/>
    <col min="14" max="15" width="16.375" customWidth="1"/>
  </cols>
  <sheetData>
    <row r="1" spans="1:16" s="51" customFormat="1"/>
    <row r="2" spans="1:16" s="51" customFormat="1">
      <c r="A2" s="51" t="s">
        <v>48</v>
      </c>
      <c r="B2" s="51" t="s">
        <v>49</v>
      </c>
      <c r="D2" s="245"/>
    </row>
    <row r="3" spans="1:16" s="51" customFormat="1" ht="14.25" thickBot="1">
      <c r="A3" s="53" t="s">
        <v>54</v>
      </c>
      <c r="B3" s="53"/>
      <c r="C3" s="53"/>
      <c r="D3" s="53"/>
      <c r="E3" s="193"/>
      <c r="G3" s="192"/>
      <c r="H3" s="53"/>
      <c r="I3" s="192"/>
      <c r="J3" s="53"/>
      <c r="K3" s="53"/>
      <c r="L3" s="53"/>
      <c r="M3" s="53"/>
      <c r="N3" s="53"/>
      <c r="O3" s="53"/>
    </row>
    <row r="4" spans="1:16" s="9" customFormat="1">
      <c r="A4" s="11" t="s">
        <v>56</v>
      </c>
      <c r="B4" s="13"/>
      <c r="C4" s="82" t="s">
        <v>172</v>
      </c>
      <c r="D4" s="83" t="s">
        <v>173</v>
      </c>
      <c r="E4" s="84" t="s">
        <v>69</v>
      </c>
      <c r="F4" s="82" t="s">
        <v>70</v>
      </c>
      <c r="G4" s="85"/>
      <c r="H4" s="82" t="s">
        <v>71</v>
      </c>
      <c r="I4" s="85"/>
      <c r="J4" s="86"/>
      <c r="K4" s="87"/>
      <c r="L4" s="87"/>
      <c r="M4" s="87"/>
      <c r="N4" s="87"/>
      <c r="O4" s="87"/>
      <c r="P4" s="10"/>
    </row>
    <row r="5" spans="1:16" s="9" customFormat="1" ht="14.25" thickBot="1">
      <c r="A5" s="16"/>
      <c r="B5" s="18"/>
      <c r="C5" s="88" t="s">
        <v>75</v>
      </c>
      <c r="D5" s="89" t="s">
        <v>76</v>
      </c>
      <c r="E5" s="90" t="s">
        <v>77</v>
      </c>
      <c r="F5" s="88" t="s">
        <v>75</v>
      </c>
      <c r="G5" s="90" t="s">
        <v>76</v>
      </c>
      <c r="H5" s="91" t="s">
        <v>78</v>
      </c>
      <c r="I5" s="92" t="s">
        <v>79</v>
      </c>
      <c r="J5" s="86"/>
      <c r="K5" s="87"/>
      <c r="L5" s="87"/>
      <c r="M5" s="87"/>
      <c r="N5" s="87"/>
      <c r="O5" s="87"/>
      <c r="P5" s="10"/>
    </row>
    <row r="6" spans="1:16" s="9" customFormat="1">
      <c r="A6" s="24"/>
      <c r="B6" s="55" t="s">
        <v>82</v>
      </c>
      <c r="C6" s="249">
        <v>11780744900</v>
      </c>
      <c r="D6" s="250">
        <v>2600477900</v>
      </c>
      <c r="E6" s="251">
        <f>C6+D6</f>
        <v>14381222800</v>
      </c>
      <c r="F6" s="249">
        <v>3841</v>
      </c>
      <c r="G6" s="251">
        <v>3833</v>
      </c>
      <c r="H6" s="249">
        <v>3600887800</v>
      </c>
      <c r="I6" s="251">
        <v>3593445000</v>
      </c>
      <c r="J6" s="86"/>
      <c r="K6" s="87"/>
      <c r="L6" s="96"/>
      <c r="M6" s="96"/>
      <c r="N6" s="96"/>
      <c r="O6" s="96"/>
      <c r="P6" s="10"/>
    </row>
    <row r="7" spans="1:16" s="9" customFormat="1">
      <c r="A7" s="60" t="s">
        <v>83</v>
      </c>
      <c r="B7" s="61" t="s">
        <v>84</v>
      </c>
      <c r="C7" s="252">
        <v>10428342800</v>
      </c>
      <c r="D7" s="253">
        <v>2867070600</v>
      </c>
      <c r="E7" s="254">
        <f>C7+D7</f>
        <v>13295413400</v>
      </c>
      <c r="F7" s="252">
        <v>93027</v>
      </c>
      <c r="G7" s="254">
        <v>92784</v>
      </c>
      <c r="H7" s="252">
        <v>3458887400</v>
      </c>
      <c r="I7" s="254">
        <v>3278842000</v>
      </c>
      <c r="J7" s="100"/>
      <c r="K7" s="87"/>
      <c r="L7" s="96"/>
      <c r="M7" s="96"/>
      <c r="N7" s="96"/>
      <c r="O7" s="96"/>
      <c r="P7" s="10"/>
    </row>
    <row r="8" spans="1:16" s="71" customFormat="1" ht="14.25" customHeight="1" thickBot="1">
      <c r="A8" s="49"/>
      <c r="B8" s="21" t="s">
        <v>33</v>
      </c>
      <c r="C8" s="255">
        <f t="shared" ref="C8:I8" si="0">C6+C7</f>
        <v>22209087700</v>
      </c>
      <c r="D8" s="256">
        <f t="shared" si="0"/>
        <v>5467548500</v>
      </c>
      <c r="E8" s="257">
        <f t="shared" si="0"/>
        <v>27676636200</v>
      </c>
      <c r="F8" s="255">
        <f t="shared" si="0"/>
        <v>96868</v>
      </c>
      <c r="G8" s="257">
        <f t="shared" si="0"/>
        <v>96617</v>
      </c>
      <c r="H8" s="255">
        <f t="shared" si="0"/>
        <v>7059775200</v>
      </c>
      <c r="I8" s="257">
        <f t="shared" si="0"/>
        <v>6872287000</v>
      </c>
      <c r="J8" s="86"/>
      <c r="K8" s="104"/>
      <c r="L8" s="96"/>
      <c r="M8" s="96"/>
      <c r="N8" s="96"/>
      <c r="O8" s="96"/>
      <c r="P8" s="70"/>
    </row>
    <row r="9" spans="1:16" s="74" customFormat="1">
      <c r="A9" s="72"/>
      <c r="B9" s="55" t="s">
        <v>82</v>
      </c>
      <c r="C9" s="249">
        <v>6945701000</v>
      </c>
      <c r="D9" s="250">
        <v>1527331100</v>
      </c>
      <c r="E9" s="251">
        <f>C9+D9</f>
        <v>8473032100</v>
      </c>
      <c r="F9" s="249">
        <v>3421</v>
      </c>
      <c r="G9" s="251">
        <v>3251</v>
      </c>
      <c r="H9" s="249">
        <v>2123283100</v>
      </c>
      <c r="I9" s="251">
        <v>2116583000</v>
      </c>
      <c r="J9" s="86"/>
      <c r="K9" s="87"/>
      <c r="L9" s="96"/>
      <c r="M9" s="96"/>
      <c r="N9" s="96"/>
      <c r="O9" s="96"/>
      <c r="P9" s="73"/>
    </row>
    <row r="10" spans="1:16" s="9" customFormat="1">
      <c r="A10" s="60" t="s">
        <v>85</v>
      </c>
      <c r="B10" s="61" t="s">
        <v>84</v>
      </c>
      <c r="C10" s="252">
        <v>8620113200</v>
      </c>
      <c r="D10" s="253">
        <v>2325307500</v>
      </c>
      <c r="E10" s="254">
        <f>C10+D10</f>
        <v>10945420700</v>
      </c>
      <c r="F10" s="252">
        <v>77508</v>
      </c>
      <c r="G10" s="254">
        <v>75914</v>
      </c>
      <c r="H10" s="252">
        <v>2848912700</v>
      </c>
      <c r="I10" s="254">
        <v>2698836000</v>
      </c>
      <c r="J10" s="100"/>
      <c r="K10" s="87"/>
      <c r="L10" s="96"/>
      <c r="M10" s="96"/>
      <c r="N10" s="96"/>
      <c r="O10" s="96"/>
      <c r="P10" s="10"/>
    </row>
    <row r="11" spans="1:16" s="71" customFormat="1" ht="14.25" thickBot="1">
      <c r="A11" s="49"/>
      <c r="B11" s="21" t="s">
        <v>33</v>
      </c>
      <c r="C11" s="255">
        <f t="shared" ref="C11:I11" si="1">C9+C10</f>
        <v>15565814200</v>
      </c>
      <c r="D11" s="256">
        <f t="shared" si="1"/>
        <v>3852638600</v>
      </c>
      <c r="E11" s="257">
        <f t="shared" si="1"/>
        <v>19418452800</v>
      </c>
      <c r="F11" s="255">
        <f t="shared" si="1"/>
        <v>80929</v>
      </c>
      <c r="G11" s="257">
        <f t="shared" si="1"/>
        <v>79165</v>
      </c>
      <c r="H11" s="255">
        <f t="shared" si="1"/>
        <v>4972195800</v>
      </c>
      <c r="I11" s="257">
        <f t="shared" si="1"/>
        <v>4815419000</v>
      </c>
      <c r="J11" s="86"/>
      <c r="K11" s="104"/>
      <c r="L11" s="96"/>
      <c r="M11" s="96"/>
      <c r="N11" s="96"/>
      <c r="O11" s="96"/>
      <c r="P11" s="70"/>
    </row>
    <row r="12" spans="1:16" s="9" customFormat="1">
      <c r="A12" s="24"/>
      <c r="B12" s="55" t="s">
        <v>82</v>
      </c>
      <c r="C12" s="249">
        <v>15826767900</v>
      </c>
      <c r="D12" s="250">
        <v>3430456500</v>
      </c>
      <c r="E12" s="251">
        <f>C12+D12</f>
        <v>19257224400</v>
      </c>
      <c r="F12" s="249">
        <v>2451</v>
      </c>
      <c r="G12" s="251">
        <v>2451</v>
      </c>
      <c r="H12" s="249">
        <v>4817825400</v>
      </c>
      <c r="I12" s="251">
        <v>4813133000</v>
      </c>
      <c r="J12" s="86"/>
      <c r="K12" s="87"/>
      <c r="L12" s="96"/>
      <c r="M12" s="96"/>
      <c r="N12" s="96"/>
      <c r="O12" s="96"/>
      <c r="P12" s="10"/>
    </row>
    <row r="13" spans="1:16" s="9" customFormat="1">
      <c r="A13" s="60" t="s">
        <v>86</v>
      </c>
      <c r="B13" s="61" t="s">
        <v>84</v>
      </c>
      <c r="C13" s="252">
        <v>4427005900</v>
      </c>
      <c r="D13" s="253">
        <v>1124160500</v>
      </c>
      <c r="E13" s="254">
        <f>C13+D13</f>
        <v>5551166400</v>
      </c>
      <c r="F13" s="252">
        <v>40518</v>
      </c>
      <c r="G13" s="254">
        <v>40518</v>
      </c>
      <c r="H13" s="252">
        <v>1445846400</v>
      </c>
      <c r="I13" s="254">
        <v>1368440000</v>
      </c>
      <c r="J13" s="100"/>
      <c r="K13" s="87"/>
      <c r="L13" s="96"/>
      <c r="M13" s="96"/>
      <c r="N13" s="96"/>
      <c r="O13" s="96"/>
      <c r="P13" s="10"/>
    </row>
    <row r="14" spans="1:16" s="71" customFormat="1" ht="14.25" thickBot="1">
      <c r="A14" s="49"/>
      <c r="B14" s="21" t="s">
        <v>33</v>
      </c>
      <c r="C14" s="255">
        <f t="shared" ref="C14:I14" si="2">C12+C13</f>
        <v>20253773800</v>
      </c>
      <c r="D14" s="256">
        <f t="shared" si="2"/>
        <v>4554617000</v>
      </c>
      <c r="E14" s="257">
        <f t="shared" si="2"/>
        <v>24808390800</v>
      </c>
      <c r="F14" s="255">
        <f t="shared" si="2"/>
        <v>42969</v>
      </c>
      <c r="G14" s="257">
        <f t="shared" si="2"/>
        <v>42969</v>
      </c>
      <c r="H14" s="255">
        <f t="shared" si="2"/>
        <v>6263671800</v>
      </c>
      <c r="I14" s="257">
        <f t="shared" si="2"/>
        <v>6181573000</v>
      </c>
      <c r="J14" s="86"/>
      <c r="K14" s="104"/>
      <c r="L14" s="96"/>
      <c r="M14" s="96"/>
      <c r="N14" s="96"/>
      <c r="O14" s="96"/>
      <c r="P14" s="70"/>
    </row>
    <row r="15" spans="1:16" s="9" customFormat="1">
      <c r="A15" s="24"/>
      <c r="B15" s="55" t="s">
        <v>82</v>
      </c>
      <c r="C15" s="249">
        <v>11988444400</v>
      </c>
      <c r="D15" s="250">
        <v>2650024900</v>
      </c>
      <c r="E15" s="251">
        <f>C15+D15</f>
        <v>14638469300</v>
      </c>
      <c r="F15" s="249">
        <v>4466</v>
      </c>
      <c r="G15" s="251">
        <v>4465</v>
      </c>
      <c r="H15" s="249">
        <v>3666038300</v>
      </c>
      <c r="I15" s="251">
        <v>3657477000</v>
      </c>
      <c r="J15" s="86"/>
      <c r="K15" s="87"/>
      <c r="L15" s="96"/>
      <c r="M15" s="96"/>
      <c r="N15" s="96"/>
      <c r="O15" s="96"/>
      <c r="P15" s="10"/>
    </row>
    <row r="16" spans="1:16" s="9" customFormat="1">
      <c r="A16" s="60" t="s">
        <v>87</v>
      </c>
      <c r="B16" s="61" t="s">
        <v>84</v>
      </c>
      <c r="C16" s="252">
        <v>6382161600</v>
      </c>
      <c r="D16" s="253">
        <v>1707136000</v>
      </c>
      <c r="E16" s="254">
        <f>C16+D16</f>
        <v>8089297600</v>
      </c>
      <c r="F16" s="252">
        <v>52689</v>
      </c>
      <c r="G16" s="254">
        <v>52689</v>
      </c>
      <c r="H16" s="252">
        <v>2099002600</v>
      </c>
      <c r="I16" s="254">
        <v>1996765000</v>
      </c>
      <c r="J16" s="100"/>
      <c r="K16" s="87"/>
      <c r="L16" s="96"/>
      <c r="M16" s="96"/>
      <c r="N16" s="96"/>
      <c r="O16" s="96"/>
      <c r="P16" s="10"/>
    </row>
    <row r="17" spans="1:16" s="71" customFormat="1" ht="14.25" thickBot="1">
      <c r="A17" s="49"/>
      <c r="B17" s="21" t="s">
        <v>33</v>
      </c>
      <c r="C17" s="255">
        <f t="shared" ref="C17:I17" si="3">C15+C16</f>
        <v>18370606000</v>
      </c>
      <c r="D17" s="256">
        <f t="shared" si="3"/>
        <v>4357160900</v>
      </c>
      <c r="E17" s="257">
        <f t="shared" si="3"/>
        <v>22727766900</v>
      </c>
      <c r="F17" s="255">
        <f t="shared" si="3"/>
        <v>57155</v>
      </c>
      <c r="G17" s="257">
        <f t="shared" si="3"/>
        <v>57154</v>
      </c>
      <c r="H17" s="255">
        <f t="shared" si="3"/>
        <v>5765040900</v>
      </c>
      <c r="I17" s="257">
        <f t="shared" si="3"/>
        <v>5654242000</v>
      </c>
      <c r="J17" s="86"/>
      <c r="K17" s="104"/>
      <c r="L17" s="96"/>
      <c r="M17" s="96"/>
      <c r="N17" s="96"/>
      <c r="O17" s="96"/>
      <c r="P17" s="70"/>
    </row>
    <row r="18" spans="1:16" s="9" customFormat="1">
      <c r="A18" s="24"/>
      <c r="B18" s="55" t="s">
        <v>82</v>
      </c>
      <c r="C18" s="249">
        <v>1798941400</v>
      </c>
      <c r="D18" s="250">
        <v>429675400</v>
      </c>
      <c r="E18" s="251">
        <f>C18+D18</f>
        <v>2228616800</v>
      </c>
      <c r="F18" s="249">
        <v>2826</v>
      </c>
      <c r="G18" s="251">
        <v>2821</v>
      </c>
      <c r="H18" s="249">
        <v>561159800</v>
      </c>
      <c r="I18" s="251">
        <v>555819000</v>
      </c>
      <c r="J18" s="86"/>
      <c r="K18" s="87"/>
      <c r="L18" s="96"/>
      <c r="M18" s="96"/>
      <c r="N18" s="96"/>
      <c r="O18" s="96"/>
      <c r="P18" s="10"/>
    </row>
    <row r="19" spans="1:16" s="9" customFormat="1">
      <c r="A19" s="60" t="s">
        <v>88</v>
      </c>
      <c r="B19" s="61" t="s">
        <v>84</v>
      </c>
      <c r="C19" s="252">
        <v>6286972300</v>
      </c>
      <c r="D19" s="253">
        <v>1726898800</v>
      </c>
      <c r="E19" s="254">
        <f>C19+D19</f>
        <v>8013871100</v>
      </c>
      <c r="F19" s="252">
        <v>71807</v>
      </c>
      <c r="G19" s="254">
        <v>71804</v>
      </c>
      <c r="H19" s="252">
        <v>2107810100</v>
      </c>
      <c r="I19" s="254">
        <v>1968687000</v>
      </c>
      <c r="J19" s="100"/>
      <c r="K19" s="87"/>
      <c r="L19" s="96"/>
      <c r="M19" s="96"/>
      <c r="N19" s="96"/>
      <c r="O19" s="96"/>
      <c r="P19" s="10"/>
    </row>
    <row r="20" spans="1:16" s="71" customFormat="1" ht="14.25" thickBot="1">
      <c r="A20" s="49"/>
      <c r="B20" s="21" t="s">
        <v>33</v>
      </c>
      <c r="C20" s="255">
        <f t="shared" ref="C20:I20" si="4">C18+C19</f>
        <v>8085913700</v>
      </c>
      <c r="D20" s="256">
        <f t="shared" si="4"/>
        <v>2156574200</v>
      </c>
      <c r="E20" s="257">
        <f t="shared" si="4"/>
        <v>10242487900</v>
      </c>
      <c r="F20" s="255">
        <f t="shared" si="4"/>
        <v>74633</v>
      </c>
      <c r="G20" s="257">
        <f t="shared" si="4"/>
        <v>74625</v>
      </c>
      <c r="H20" s="255">
        <f t="shared" si="4"/>
        <v>2668969900</v>
      </c>
      <c r="I20" s="257">
        <f t="shared" si="4"/>
        <v>2524506000</v>
      </c>
      <c r="J20" s="86"/>
      <c r="K20" s="104"/>
      <c r="L20" s="96"/>
      <c r="M20" s="96"/>
      <c r="N20" s="96"/>
      <c r="O20" s="96"/>
      <c r="P20" s="70"/>
    </row>
    <row r="21" spans="1:16" s="9" customFormat="1">
      <c r="A21" s="24"/>
      <c r="B21" s="55" t="s">
        <v>82</v>
      </c>
      <c r="C21" s="249">
        <v>2293392500</v>
      </c>
      <c r="D21" s="250">
        <v>525796300</v>
      </c>
      <c r="E21" s="251">
        <f>C21+D21</f>
        <v>2819188800</v>
      </c>
      <c r="F21" s="249">
        <v>1753</v>
      </c>
      <c r="G21" s="251">
        <v>1734</v>
      </c>
      <c r="H21" s="249">
        <v>707386800</v>
      </c>
      <c r="I21" s="251">
        <v>703934000</v>
      </c>
      <c r="J21" s="86"/>
      <c r="K21" s="87"/>
      <c r="L21" s="96"/>
      <c r="M21" s="96"/>
      <c r="N21" s="96"/>
      <c r="O21" s="96"/>
      <c r="P21" s="10"/>
    </row>
    <row r="22" spans="1:16" s="9" customFormat="1">
      <c r="A22" s="60" t="s">
        <v>89</v>
      </c>
      <c r="B22" s="61" t="s">
        <v>84</v>
      </c>
      <c r="C22" s="252">
        <v>7768614900</v>
      </c>
      <c r="D22" s="253">
        <v>2204075800</v>
      </c>
      <c r="E22" s="254">
        <f>C22+D22</f>
        <v>9972690700</v>
      </c>
      <c r="F22" s="252">
        <v>71883</v>
      </c>
      <c r="G22" s="254">
        <v>71685</v>
      </c>
      <c r="H22" s="252">
        <v>2598369700</v>
      </c>
      <c r="I22" s="254">
        <v>2458107000</v>
      </c>
      <c r="J22" s="100"/>
      <c r="K22" s="87"/>
      <c r="L22" s="96"/>
      <c r="M22" s="96"/>
      <c r="N22" s="96"/>
      <c r="O22" s="96"/>
      <c r="P22" s="10"/>
    </row>
    <row r="23" spans="1:16" s="71" customFormat="1" ht="14.25" thickBot="1">
      <c r="A23" s="49"/>
      <c r="B23" s="21" t="s">
        <v>33</v>
      </c>
      <c r="C23" s="255">
        <f t="shared" ref="C23:I23" si="5">C21+C22</f>
        <v>10062007400</v>
      </c>
      <c r="D23" s="256">
        <f t="shared" si="5"/>
        <v>2729872100</v>
      </c>
      <c r="E23" s="257">
        <f t="shared" si="5"/>
        <v>12791879500</v>
      </c>
      <c r="F23" s="255">
        <f t="shared" si="5"/>
        <v>73636</v>
      </c>
      <c r="G23" s="257">
        <f t="shared" si="5"/>
        <v>73419</v>
      </c>
      <c r="H23" s="255">
        <f t="shared" si="5"/>
        <v>3305756500</v>
      </c>
      <c r="I23" s="257">
        <f t="shared" si="5"/>
        <v>3162041000</v>
      </c>
      <c r="J23" s="86"/>
      <c r="K23" s="104"/>
      <c r="L23" s="96"/>
      <c r="M23" s="96"/>
      <c r="N23" s="96"/>
      <c r="O23" s="96"/>
      <c r="P23" s="70"/>
    </row>
    <row r="24" spans="1:16" s="9" customFormat="1">
      <c r="A24" s="24"/>
      <c r="B24" s="55" t="s">
        <v>82</v>
      </c>
      <c r="C24" s="249">
        <v>2694468700</v>
      </c>
      <c r="D24" s="250">
        <v>555672800</v>
      </c>
      <c r="E24" s="251">
        <f>C24+D24</f>
        <v>3250141500</v>
      </c>
      <c r="F24" s="249">
        <v>2168</v>
      </c>
      <c r="G24" s="251">
        <v>1965</v>
      </c>
      <c r="H24" s="249">
        <v>815698500</v>
      </c>
      <c r="I24" s="251">
        <v>811481000</v>
      </c>
      <c r="J24" s="86"/>
      <c r="K24" s="87"/>
      <c r="L24" s="96"/>
      <c r="M24" s="96"/>
      <c r="N24" s="96"/>
      <c r="O24" s="96"/>
      <c r="P24" s="10"/>
    </row>
    <row r="25" spans="1:16" s="9" customFormat="1">
      <c r="A25" s="60" t="s">
        <v>90</v>
      </c>
      <c r="B25" s="61" t="s">
        <v>84</v>
      </c>
      <c r="C25" s="252">
        <v>6486866900</v>
      </c>
      <c r="D25" s="253">
        <v>1739502300</v>
      </c>
      <c r="E25" s="254">
        <f>C25+D25</f>
        <v>8226369200</v>
      </c>
      <c r="F25" s="252">
        <v>66216</v>
      </c>
      <c r="G25" s="254">
        <v>63880</v>
      </c>
      <c r="H25" s="252">
        <v>2152881200</v>
      </c>
      <c r="I25" s="254">
        <v>2024496000</v>
      </c>
      <c r="J25" s="100"/>
      <c r="K25" s="87"/>
      <c r="L25" s="96"/>
      <c r="M25" s="96"/>
      <c r="N25" s="96"/>
      <c r="O25" s="96"/>
      <c r="P25" s="10"/>
    </row>
    <row r="26" spans="1:16" s="71" customFormat="1" ht="14.25" thickBot="1">
      <c r="A26" s="49"/>
      <c r="B26" s="21" t="s">
        <v>33</v>
      </c>
      <c r="C26" s="255">
        <f t="shared" ref="C26:I26" si="6">C24+C25</f>
        <v>9181335600</v>
      </c>
      <c r="D26" s="256">
        <f t="shared" si="6"/>
        <v>2295175100</v>
      </c>
      <c r="E26" s="257">
        <f t="shared" si="6"/>
        <v>11476510700</v>
      </c>
      <c r="F26" s="255">
        <f t="shared" si="6"/>
        <v>68384</v>
      </c>
      <c r="G26" s="257">
        <f t="shared" si="6"/>
        <v>65845</v>
      </c>
      <c r="H26" s="255">
        <f t="shared" si="6"/>
        <v>2968579700</v>
      </c>
      <c r="I26" s="257">
        <f t="shared" si="6"/>
        <v>2835977000</v>
      </c>
      <c r="J26" s="86"/>
      <c r="K26" s="104"/>
      <c r="L26" s="96"/>
      <c r="M26" s="96"/>
      <c r="N26" s="96"/>
      <c r="O26" s="96"/>
      <c r="P26" s="70"/>
    </row>
    <row r="27" spans="1:16" s="9" customFormat="1">
      <c r="A27" s="24"/>
      <c r="B27" s="55" t="s">
        <v>82</v>
      </c>
      <c r="C27" s="249">
        <v>2482728800</v>
      </c>
      <c r="D27" s="250">
        <v>490981000</v>
      </c>
      <c r="E27" s="251">
        <f>C27+D27</f>
        <v>2973709800</v>
      </c>
      <c r="F27" s="249">
        <v>2053</v>
      </c>
      <c r="G27" s="251">
        <v>1644</v>
      </c>
      <c r="H27" s="249">
        <v>746407800</v>
      </c>
      <c r="I27" s="251">
        <v>742434000</v>
      </c>
      <c r="J27" s="86"/>
      <c r="K27" s="87"/>
      <c r="L27" s="96"/>
      <c r="M27" s="96"/>
      <c r="N27" s="96"/>
      <c r="O27" s="96"/>
      <c r="P27" s="10"/>
    </row>
    <row r="28" spans="1:16" s="9" customFormat="1">
      <c r="A28" s="60" t="s">
        <v>91</v>
      </c>
      <c r="B28" s="61" t="s">
        <v>84</v>
      </c>
      <c r="C28" s="252">
        <v>8475103000</v>
      </c>
      <c r="D28" s="253">
        <v>2284540500</v>
      </c>
      <c r="E28" s="254">
        <f>C28+D28</f>
        <v>10759643500</v>
      </c>
      <c r="F28" s="252">
        <v>81133</v>
      </c>
      <c r="G28" s="254">
        <v>76710</v>
      </c>
      <c r="H28" s="252">
        <v>2808479500</v>
      </c>
      <c r="I28" s="254">
        <v>2650388000</v>
      </c>
      <c r="J28" s="100"/>
      <c r="K28" s="87"/>
      <c r="L28" s="96"/>
      <c r="M28" s="96"/>
      <c r="N28" s="96"/>
      <c r="O28" s="96"/>
      <c r="P28" s="10"/>
    </row>
    <row r="29" spans="1:16" s="71" customFormat="1" ht="14.25" thickBot="1">
      <c r="A29" s="49"/>
      <c r="B29" s="21" t="s">
        <v>33</v>
      </c>
      <c r="C29" s="255">
        <f t="shared" ref="C29:I29" si="7">C27+C28</f>
        <v>10957831800</v>
      </c>
      <c r="D29" s="256">
        <f t="shared" si="7"/>
        <v>2775521500</v>
      </c>
      <c r="E29" s="257">
        <f t="shared" si="7"/>
        <v>13733353300</v>
      </c>
      <c r="F29" s="255">
        <f t="shared" si="7"/>
        <v>83186</v>
      </c>
      <c r="G29" s="257">
        <f t="shared" si="7"/>
        <v>78354</v>
      </c>
      <c r="H29" s="255">
        <f t="shared" si="7"/>
        <v>3554887300</v>
      </c>
      <c r="I29" s="257">
        <f t="shared" si="7"/>
        <v>3392822000</v>
      </c>
      <c r="J29" s="86"/>
      <c r="K29" s="104"/>
      <c r="L29" s="96"/>
      <c r="M29" s="96"/>
      <c r="N29" s="96"/>
      <c r="O29" s="96"/>
      <c r="P29" s="70"/>
    </row>
    <row r="30" spans="1:16" s="9" customFormat="1">
      <c r="A30" s="24"/>
      <c r="B30" s="55" t="s">
        <v>82</v>
      </c>
      <c r="C30" s="249">
        <v>3833665400</v>
      </c>
      <c r="D30" s="250">
        <v>854203500</v>
      </c>
      <c r="E30" s="251">
        <f>C30+D30</f>
        <v>4687868900</v>
      </c>
      <c r="F30" s="249">
        <v>1810</v>
      </c>
      <c r="G30" s="251">
        <v>1784</v>
      </c>
      <c r="H30" s="249">
        <v>1174610900</v>
      </c>
      <c r="I30" s="251">
        <v>1171086000</v>
      </c>
      <c r="J30" s="86"/>
      <c r="K30" s="87"/>
      <c r="L30" s="96"/>
      <c r="M30" s="96"/>
      <c r="N30" s="96"/>
      <c r="O30" s="96"/>
      <c r="P30" s="10"/>
    </row>
    <row r="31" spans="1:16" s="9" customFormat="1">
      <c r="A31" s="60" t="s">
        <v>92</v>
      </c>
      <c r="B31" s="61" t="s">
        <v>84</v>
      </c>
      <c r="C31" s="252">
        <v>5609257500</v>
      </c>
      <c r="D31" s="253">
        <v>1563609900</v>
      </c>
      <c r="E31" s="254">
        <f>C31+D31</f>
        <v>7172867400</v>
      </c>
      <c r="F31" s="252">
        <v>56675</v>
      </c>
      <c r="G31" s="254">
        <v>56367</v>
      </c>
      <c r="H31" s="252">
        <v>1875284400</v>
      </c>
      <c r="I31" s="254">
        <v>1765861000</v>
      </c>
      <c r="J31" s="100"/>
      <c r="K31" s="87"/>
      <c r="L31" s="96"/>
      <c r="M31" s="96"/>
      <c r="N31" s="96"/>
      <c r="O31" s="96"/>
      <c r="P31" s="10"/>
    </row>
    <row r="32" spans="1:16" s="71" customFormat="1" ht="14.25" thickBot="1">
      <c r="A32" s="49"/>
      <c r="B32" s="21" t="s">
        <v>104</v>
      </c>
      <c r="C32" s="255">
        <f t="shared" ref="C32:I32" si="8">C30+C31</f>
        <v>9442922900</v>
      </c>
      <c r="D32" s="256">
        <f t="shared" si="8"/>
        <v>2417813400</v>
      </c>
      <c r="E32" s="257">
        <f t="shared" si="8"/>
        <v>11860736300</v>
      </c>
      <c r="F32" s="255">
        <f t="shared" si="8"/>
        <v>58485</v>
      </c>
      <c r="G32" s="257">
        <f t="shared" si="8"/>
        <v>58151</v>
      </c>
      <c r="H32" s="255">
        <f t="shared" si="8"/>
        <v>3049895300</v>
      </c>
      <c r="I32" s="257">
        <f t="shared" si="8"/>
        <v>2936947000</v>
      </c>
      <c r="J32" s="86"/>
      <c r="K32" s="104"/>
      <c r="L32" s="96"/>
      <c r="M32" s="96"/>
      <c r="N32" s="96"/>
      <c r="O32" s="96"/>
      <c r="P32" s="70"/>
    </row>
    <row r="33" spans="1:16" s="9" customFormat="1">
      <c r="A33" s="24"/>
      <c r="B33" s="55" t="s">
        <v>105</v>
      </c>
      <c r="C33" s="249">
        <v>4894111900</v>
      </c>
      <c r="D33" s="250">
        <v>1067221100</v>
      </c>
      <c r="E33" s="251">
        <f>C33+D33</f>
        <v>5961333000</v>
      </c>
      <c r="F33" s="249">
        <v>2063</v>
      </c>
      <c r="G33" s="251">
        <v>2037</v>
      </c>
      <c r="H33" s="249">
        <v>1493340000</v>
      </c>
      <c r="I33" s="251">
        <v>1489331000</v>
      </c>
      <c r="J33" s="86"/>
      <c r="K33" s="87"/>
      <c r="L33" s="96"/>
      <c r="M33" s="96"/>
      <c r="N33" s="96"/>
      <c r="O33" s="96"/>
      <c r="P33" s="10"/>
    </row>
    <row r="34" spans="1:16" s="9" customFormat="1">
      <c r="A34" s="60" t="s">
        <v>93</v>
      </c>
      <c r="B34" s="61" t="s">
        <v>84</v>
      </c>
      <c r="C34" s="252">
        <v>6782803000</v>
      </c>
      <c r="D34" s="253">
        <v>1919194500</v>
      </c>
      <c r="E34" s="254">
        <f>C34+D34</f>
        <v>8701997500</v>
      </c>
      <c r="F34" s="252">
        <v>67566</v>
      </c>
      <c r="G34" s="254">
        <v>67350</v>
      </c>
      <c r="H34" s="252">
        <v>2273051500</v>
      </c>
      <c r="I34" s="254">
        <v>2142982000</v>
      </c>
      <c r="J34" s="100"/>
      <c r="K34" s="87"/>
      <c r="L34" s="96"/>
      <c r="M34" s="96"/>
      <c r="N34" s="96"/>
      <c r="O34" s="96"/>
      <c r="P34" s="10"/>
    </row>
    <row r="35" spans="1:16" s="71" customFormat="1" ht="14.25" thickBot="1">
      <c r="A35" s="49"/>
      <c r="B35" s="21" t="s">
        <v>33</v>
      </c>
      <c r="C35" s="255">
        <f t="shared" ref="C35:I35" si="9">C33+C34</f>
        <v>11676914900</v>
      </c>
      <c r="D35" s="256">
        <f t="shared" si="9"/>
        <v>2986415600</v>
      </c>
      <c r="E35" s="257">
        <f t="shared" si="9"/>
        <v>14663330500</v>
      </c>
      <c r="F35" s="255">
        <f t="shared" si="9"/>
        <v>69629</v>
      </c>
      <c r="G35" s="257">
        <f t="shared" si="9"/>
        <v>69387</v>
      </c>
      <c r="H35" s="255">
        <f t="shared" si="9"/>
        <v>3766391500</v>
      </c>
      <c r="I35" s="257">
        <f t="shared" si="9"/>
        <v>3632313000</v>
      </c>
      <c r="J35" s="86"/>
      <c r="K35" s="104"/>
      <c r="L35" s="96"/>
      <c r="M35" s="96"/>
      <c r="N35" s="96"/>
      <c r="O35" s="96"/>
      <c r="P35" s="70"/>
    </row>
    <row r="36" spans="1:16" s="9" customFormat="1">
      <c r="A36" s="24"/>
      <c r="B36" s="55" t="s">
        <v>82</v>
      </c>
      <c r="C36" s="249">
        <v>8271422500</v>
      </c>
      <c r="D36" s="250">
        <v>1810813700</v>
      </c>
      <c r="E36" s="251">
        <f>C36+D36</f>
        <v>10082236200</v>
      </c>
      <c r="F36" s="249">
        <v>3792</v>
      </c>
      <c r="G36" s="251">
        <v>3622</v>
      </c>
      <c r="H36" s="249">
        <v>2526145200</v>
      </c>
      <c r="I36" s="251">
        <v>2518697000</v>
      </c>
      <c r="J36" s="86"/>
      <c r="K36" s="87"/>
      <c r="L36" s="96"/>
      <c r="M36" s="96"/>
      <c r="N36" s="96"/>
      <c r="O36" s="96"/>
      <c r="P36" s="10"/>
    </row>
    <row r="37" spans="1:16" s="9" customFormat="1">
      <c r="A37" s="60" t="s">
        <v>94</v>
      </c>
      <c r="B37" s="61" t="s">
        <v>84</v>
      </c>
      <c r="C37" s="252">
        <v>15608532600</v>
      </c>
      <c r="D37" s="253">
        <v>4286926400</v>
      </c>
      <c r="E37" s="254">
        <f>C37+D37</f>
        <v>19895459000</v>
      </c>
      <c r="F37" s="252">
        <v>105091</v>
      </c>
      <c r="G37" s="254">
        <v>103335</v>
      </c>
      <c r="H37" s="252">
        <v>5127347000</v>
      </c>
      <c r="I37" s="254">
        <v>4922704000</v>
      </c>
      <c r="J37" s="100"/>
      <c r="K37" s="87"/>
      <c r="L37" s="96"/>
      <c r="M37" s="96"/>
      <c r="N37" s="96"/>
      <c r="O37" s="96"/>
      <c r="P37" s="10"/>
    </row>
    <row r="38" spans="1:16" s="71" customFormat="1" ht="14.25" thickBot="1">
      <c r="A38" s="49"/>
      <c r="B38" s="21" t="s">
        <v>33</v>
      </c>
      <c r="C38" s="255">
        <f t="shared" ref="C38:I38" si="10">C36+C37</f>
        <v>23879955100</v>
      </c>
      <c r="D38" s="256">
        <f t="shared" si="10"/>
        <v>6097740100</v>
      </c>
      <c r="E38" s="257">
        <f t="shared" si="10"/>
        <v>29977695200</v>
      </c>
      <c r="F38" s="255">
        <f t="shared" si="10"/>
        <v>108883</v>
      </c>
      <c r="G38" s="257">
        <f t="shared" si="10"/>
        <v>106957</v>
      </c>
      <c r="H38" s="255">
        <f t="shared" si="10"/>
        <v>7653492200</v>
      </c>
      <c r="I38" s="257">
        <f t="shared" si="10"/>
        <v>7441401000</v>
      </c>
      <c r="J38" s="86"/>
      <c r="K38" s="104"/>
      <c r="L38" s="96"/>
      <c r="M38" s="96"/>
      <c r="N38" s="96"/>
      <c r="O38" s="96"/>
      <c r="P38" s="70"/>
    </row>
    <row r="39" spans="1:16" s="9" customFormat="1">
      <c r="A39" s="24"/>
      <c r="B39" s="55" t="s">
        <v>82</v>
      </c>
      <c r="C39" s="249">
        <v>2164755600</v>
      </c>
      <c r="D39" s="250">
        <v>449902200</v>
      </c>
      <c r="E39" s="251">
        <f>C39+D39</f>
        <v>2614657800</v>
      </c>
      <c r="F39" s="249">
        <v>1320</v>
      </c>
      <c r="G39" s="251">
        <v>1156</v>
      </c>
      <c r="H39" s="249">
        <v>655627800</v>
      </c>
      <c r="I39" s="251">
        <v>653010000</v>
      </c>
      <c r="J39" s="86"/>
      <c r="K39" s="87"/>
      <c r="L39" s="96"/>
      <c r="M39" s="96"/>
      <c r="N39" s="96"/>
      <c r="O39" s="96"/>
      <c r="P39" s="10"/>
    </row>
    <row r="40" spans="1:16" s="9" customFormat="1">
      <c r="A40" s="60" t="s">
        <v>95</v>
      </c>
      <c r="B40" s="61" t="s">
        <v>84</v>
      </c>
      <c r="C40" s="252">
        <v>6717024600</v>
      </c>
      <c r="D40" s="253">
        <v>1819670600</v>
      </c>
      <c r="E40" s="254">
        <f>C40+D40</f>
        <v>8536695200</v>
      </c>
      <c r="F40" s="252">
        <v>51907</v>
      </c>
      <c r="G40" s="254">
        <v>49859</v>
      </c>
      <c r="H40" s="252">
        <v>2209605200</v>
      </c>
      <c r="I40" s="254">
        <v>2109030000</v>
      </c>
      <c r="J40" s="100"/>
      <c r="K40" s="87"/>
      <c r="L40" s="96"/>
      <c r="M40" s="96"/>
      <c r="N40" s="96"/>
      <c r="O40" s="96"/>
      <c r="P40" s="10"/>
    </row>
    <row r="41" spans="1:16" s="71" customFormat="1" ht="14.25" thickBot="1">
      <c r="A41" s="49"/>
      <c r="B41" s="21" t="s">
        <v>33</v>
      </c>
      <c r="C41" s="255">
        <f t="shared" ref="C41:I41" si="11">C39+C40</f>
        <v>8881780200</v>
      </c>
      <c r="D41" s="256">
        <f t="shared" si="11"/>
        <v>2269572800</v>
      </c>
      <c r="E41" s="257">
        <f t="shared" si="11"/>
        <v>11151353000</v>
      </c>
      <c r="F41" s="255">
        <f t="shared" si="11"/>
        <v>53227</v>
      </c>
      <c r="G41" s="257">
        <f t="shared" si="11"/>
        <v>51015</v>
      </c>
      <c r="H41" s="255">
        <f t="shared" si="11"/>
        <v>2865233000</v>
      </c>
      <c r="I41" s="257">
        <f t="shared" si="11"/>
        <v>2762040000</v>
      </c>
      <c r="J41" s="86"/>
      <c r="K41" s="104"/>
      <c r="L41" s="96"/>
      <c r="M41" s="96"/>
      <c r="N41" s="96"/>
      <c r="O41" s="96"/>
      <c r="P41" s="70"/>
    </row>
    <row r="42" spans="1:16" s="9" customFormat="1">
      <c r="A42" s="24"/>
      <c r="B42" s="55" t="s">
        <v>82</v>
      </c>
      <c r="C42" s="249">
        <v>4548126000</v>
      </c>
      <c r="D42" s="250">
        <v>980154700</v>
      </c>
      <c r="E42" s="251">
        <f>C42+D42</f>
        <v>5528280700</v>
      </c>
      <c r="F42" s="249">
        <v>2066</v>
      </c>
      <c r="G42" s="251">
        <v>1925</v>
      </c>
      <c r="H42" s="249">
        <v>1385106700</v>
      </c>
      <c r="I42" s="251">
        <v>1381058000</v>
      </c>
      <c r="J42" s="86"/>
      <c r="K42" s="87"/>
      <c r="L42" s="96"/>
      <c r="M42" s="96"/>
      <c r="N42" s="96"/>
      <c r="O42" s="96"/>
      <c r="P42" s="10"/>
    </row>
    <row r="43" spans="1:16" s="9" customFormat="1">
      <c r="A43" s="60" t="s">
        <v>96</v>
      </c>
      <c r="B43" s="61" t="s">
        <v>84</v>
      </c>
      <c r="C43" s="252">
        <v>15155512400</v>
      </c>
      <c r="D43" s="253">
        <v>4419849700</v>
      </c>
      <c r="E43" s="254">
        <f>C43+D43</f>
        <v>19575362100</v>
      </c>
      <c r="F43" s="252">
        <v>90774</v>
      </c>
      <c r="G43" s="254">
        <v>88140</v>
      </c>
      <c r="H43" s="252">
        <v>5027024100</v>
      </c>
      <c r="I43" s="254">
        <v>4849446000</v>
      </c>
      <c r="J43" s="100"/>
      <c r="K43" s="87"/>
      <c r="L43" s="96"/>
      <c r="M43" s="96"/>
      <c r="N43" s="96"/>
      <c r="O43" s="96"/>
      <c r="P43" s="10"/>
    </row>
    <row r="44" spans="1:16" s="71" customFormat="1" ht="14.25" thickBot="1">
      <c r="A44" s="49"/>
      <c r="B44" s="21" t="s">
        <v>33</v>
      </c>
      <c r="C44" s="255">
        <f t="shared" ref="C44:I44" si="12">C42+C43</f>
        <v>19703638400</v>
      </c>
      <c r="D44" s="256">
        <f t="shared" si="12"/>
        <v>5400004400</v>
      </c>
      <c r="E44" s="257">
        <f t="shared" si="12"/>
        <v>25103642800</v>
      </c>
      <c r="F44" s="255">
        <f t="shared" si="12"/>
        <v>92840</v>
      </c>
      <c r="G44" s="257">
        <f t="shared" si="12"/>
        <v>90065</v>
      </c>
      <c r="H44" s="255">
        <f t="shared" si="12"/>
        <v>6412130800</v>
      </c>
      <c r="I44" s="257">
        <f t="shared" si="12"/>
        <v>6230504000</v>
      </c>
      <c r="J44" s="86"/>
      <c r="K44" s="104"/>
      <c r="L44" s="96"/>
      <c r="M44" s="96"/>
      <c r="N44" s="96"/>
      <c r="O44" s="96"/>
      <c r="P44" s="70"/>
    </row>
    <row r="45" spans="1:16" s="9" customFormat="1">
      <c r="A45" s="28"/>
      <c r="B45" s="32" t="s">
        <v>82</v>
      </c>
      <c r="C45" s="308">
        <v>6610575300</v>
      </c>
      <c r="D45" s="330">
        <v>1430118900</v>
      </c>
      <c r="E45" s="289">
        <f>C45+D45</f>
        <v>8040694200</v>
      </c>
      <c r="F45" s="308">
        <v>2084</v>
      </c>
      <c r="G45" s="289">
        <v>1803</v>
      </c>
      <c r="H45" s="308">
        <v>2013178200</v>
      </c>
      <c r="I45" s="289">
        <v>2009172000</v>
      </c>
      <c r="J45" s="86"/>
      <c r="K45" s="87"/>
      <c r="L45" s="96"/>
      <c r="M45" s="96"/>
      <c r="N45" s="96"/>
      <c r="O45" s="96"/>
      <c r="P45" s="10"/>
    </row>
    <row r="46" spans="1:16" s="9" customFormat="1">
      <c r="A46" s="60" t="s">
        <v>97</v>
      </c>
      <c r="B46" s="61" t="s">
        <v>84</v>
      </c>
      <c r="C46" s="252">
        <v>11034805600</v>
      </c>
      <c r="D46" s="253">
        <v>2765657200</v>
      </c>
      <c r="E46" s="254">
        <f>C46+D46</f>
        <v>13800462800</v>
      </c>
      <c r="F46" s="252">
        <v>54590</v>
      </c>
      <c r="G46" s="254">
        <v>49518</v>
      </c>
      <c r="H46" s="252">
        <v>3529623800</v>
      </c>
      <c r="I46" s="254">
        <v>3423613000</v>
      </c>
      <c r="J46" s="100"/>
      <c r="K46" s="87"/>
      <c r="L46" s="96"/>
      <c r="M46" s="96"/>
      <c r="N46" s="96"/>
      <c r="O46" s="96"/>
      <c r="P46" s="10"/>
    </row>
    <row r="47" spans="1:16" s="71" customFormat="1" ht="14.25" thickBot="1">
      <c r="A47" s="30"/>
      <c r="B47" s="77" t="s">
        <v>33</v>
      </c>
      <c r="C47" s="309">
        <f t="shared" ref="C47:I47" si="13">C45+C46</f>
        <v>17645380900</v>
      </c>
      <c r="D47" s="331">
        <f t="shared" si="13"/>
        <v>4195776100</v>
      </c>
      <c r="E47" s="310">
        <f t="shared" si="13"/>
        <v>21841157000</v>
      </c>
      <c r="F47" s="309">
        <f t="shared" si="13"/>
        <v>56674</v>
      </c>
      <c r="G47" s="310">
        <f t="shared" si="13"/>
        <v>51321</v>
      </c>
      <c r="H47" s="309">
        <f t="shared" si="13"/>
        <v>5542802000</v>
      </c>
      <c r="I47" s="310">
        <f t="shared" si="13"/>
        <v>5432785000</v>
      </c>
      <c r="J47" s="86"/>
      <c r="K47" s="104"/>
      <c r="L47" s="96"/>
      <c r="M47" s="96"/>
      <c r="N47" s="96"/>
      <c r="O47" s="96"/>
      <c r="P47" s="70"/>
    </row>
    <row r="48" spans="1:16" s="9" customFormat="1">
      <c r="A48" s="24"/>
      <c r="B48" s="55" t="s">
        <v>82</v>
      </c>
      <c r="C48" s="249">
        <v>5095184700</v>
      </c>
      <c r="D48" s="250">
        <v>1073459000</v>
      </c>
      <c r="E48" s="251">
        <f>C48+D48</f>
        <v>6168643700</v>
      </c>
      <c r="F48" s="249">
        <v>2136</v>
      </c>
      <c r="G48" s="251">
        <v>1912</v>
      </c>
      <c r="H48" s="249">
        <v>1545238700</v>
      </c>
      <c r="I48" s="251">
        <v>1541135000</v>
      </c>
      <c r="J48" s="86"/>
      <c r="K48" s="87"/>
      <c r="L48" s="96"/>
      <c r="M48" s="96"/>
      <c r="N48" s="96"/>
      <c r="O48" s="96"/>
      <c r="P48" s="10"/>
    </row>
    <row r="49" spans="1:16" s="9" customFormat="1">
      <c r="A49" s="60" t="s">
        <v>98</v>
      </c>
      <c r="B49" s="61" t="s">
        <v>84</v>
      </c>
      <c r="C49" s="252">
        <v>10319428500</v>
      </c>
      <c r="D49" s="253">
        <v>2701474900</v>
      </c>
      <c r="E49" s="254">
        <f>C49+D49</f>
        <v>13020903400</v>
      </c>
      <c r="F49" s="252">
        <v>91442</v>
      </c>
      <c r="G49" s="254">
        <v>85884</v>
      </c>
      <c r="H49" s="252">
        <v>3388800400</v>
      </c>
      <c r="I49" s="254">
        <v>3210701000</v>
      </c>
      <c r="J49" s="100"/>
      <c r="K49" s="87"/>
      <c r="L49" s="96"/>
      <c r="M49" s="96"/>
      <c r="N49" s="96"/>
      <c r="O49" s="96"/>
      <c r="P49" s="10"/>
    </row>
    <row r="50" spans="1:16" s="71" customFormat="1" ht="14.25" thickBot="1">
      <c r="A50" s="49"/>
      <c r="B50" s="21" t="s">
        <v>33</v>
      </c>
      <c r="C50" s="255">
        <f t="shared" ref="C50:I50" si="14">C48+C49</f>
        <v>15414613200</v>
      </c>
      <c r="D50" s="256">
        <f t="shared" si="14"/>
        <v>3774933900</v>
      </c>
      <c r="E50" s="257">
        <f t="shared" si="14"/>
        <v>19189547100</v>
      </c>
      <c r="F50" s="255">
        <f t="shared" si="14"/>
        <v>93578</v>
      </c>
      <c r="G50" s="257">
        <f t="shared" si="14"/>
        <v>87796</v>
      </c>
      <c r="H50" s="255">
        <f t="shared" si="14"/>
        <v>4934039100</v>
      </c>
      <c r="I50" s="257">
        <f t="shared" si="14"/>
        <v>4751836000</v>
      </c>
      <c r="J50" s="86"/>
      <c r="K50" s="104"/>
      <c r="L50" s="96"/>
      <c r="M50" s="96"/>
      <c r="N50" s="96"/>
      <c r="O50" s="96"/>
      <c r="P50" s="70"/>
    </row>
    <row r="51" spans="1:16" s="9" customFormat="1">
      <c r="A51" s="24"/>
      <c r="B51" s="55" t="s">
        <v>82</v>
      </c>
      <c r="C51" s="249">
        <v>1350390900</v>
      </c>
      <c r="D51" s="250">
        <v>286342700</v>
      </c>
      <c r="E51" s="251">
        <f>C51+D51</f>
        <v>1636733600</v>
      </c>
      <c r="F51" s="249">
        <v>760</v>
      </c>
      <c r="G51" s="251">
        <v>693</v>
      </c>
      <c r="H51" s="249">
        <v>410282600</v>
      </c>
      <c r="I51" s="251">
        <v>408817000</v>
      </c>
      <c r="J51" s="86"/>
      <c r="K51" s="87"/>
      <c r="L51" s="96"/>
      <c r="M51" s="96"/>
      <c r="N51" s="96"/>
      <c r="O51" s="96"/>
      <c r="P51" s="10"/>
    </row>
    <row r="52" spans="1:16" s="9" customFormat="1">
      <c r="A52" s="60" t="s">
        <v>99</v>
      </c>
      <c r="B52" s="61" t="s">
        <v>84</v>
      </c>
      <c r="C52" s="252">
        <v>4241977000</v>
      </c>
      <c r="D52" s="253">
        <v>1192373900</v>
      </c>
      <c r="E52" s="254">
        <f>C52+D52</f>
        <v>5434350900</v>
      </c>
      <c r="F52" s="252">
        <v>39274</v>
      </c>
      <c r="G52" s="254">
        <v>38414</v>
      </c>
      <c r="H52" s="252">
        <v>1417146900</v>
      </c>
      <c r="I52" s="254">
        <v>1339068000</v>
      </c>
      <c r="J52" s="100"/>
      <c r="K52" s="87"/>
      <c r="L52" s="96"/>
      <c r="M52" s="96"/>
      <c r="N52" s="96"/>
      <c r="O52" s="96"/>
      <c r="P52" s="10"/>
    </row>
    <row r="53" spans="1:16" s="71" customFormat="1" ht="14.25" thickBot="1">
      <c r="A53" s="49"/>
      <c r="B53" s="21" t="s">
        <v>33</v>
      </c>
      <c r="C53" s="255">
        <f t="shared" ref="C53:I53" si="15">C51+C52</f>
        <v>5592367900</v>
      </c>
      <c r="D53" s="256">
        <f t="shared" si="15"/>
        <v>1478716600</v>
      </c>
      <c r="E53" s="257">
        <f t="shared" si="15"/>
        <v>7071084500</v>
      </c>
      <c r="F53" s="255">
        <f t="shared" si="15"/>
        <v>40034</v>
      </c>
      <c r="G53" s="257">
        <f t="shared" si="15"/>
        <v>39107</v>
      </c>
      <c r="H53" s="255">
        <f t="shared" si="15"/>
        <v>1827429500</v>
      </c>
      <c r="I53" s="257">
        <f t="shared" si="15"/>
        <v>1747885000</v>
      </c>
      <c r="J53" s="86"/>
      <c r="K53" s="104"/>
      <c r="L53" s="96"/>
      <c r="M53" s="96"/>
      <c r="N53" s="96"/>
      <c r="O53" s="96"/>
      <c r="P53" s="70"/>
    </row>
    <row r="54" spans="1:16" s="9" customFormat="1">
      <c r="A54" s="24"/>
      <c r="B54" s="55" t="s">
        <v>82</v>
      </c>
      <c r="C54" s="249">
        <v>1302010600</v>
      </c>
      <c r="D54" s="250">
        <v>244944600</v>
      </c>
      <c r="E54" s="251">
        <f>C54+D54</f>
        <v>1546955200</v>
      </c>
      <c r="F54" s="249">
        <v>1019</v>
      </c>
      <c r="G54" s="251">
        <v>733</v>
      </c>
      <c r="H54" s="249">
        <v>388193200</v>
      </c>
      <c r="I54" s="251">
        <v>386254000</v>
      </c>
      <c r="J54" s="86"/>
      <c r="K54" s="87"/>
      <c r="L54" s="96"/>
      <c r="M54" s="96"/>
      <c r="N54" s="96"/>
      <c r="O54" s="96"/>
      <c r="P54" s="10"/>
    </row>
    <row r="55" spans="1:16" s="9" customFormat="1">
      <c r="A55" s="60" t="s">
        <v>100</v>
      </c>
      <c r="B55" s="61" t="s">
        <v>84</v>
      </c>
      <c r="C55" s="252">
        <v>5867692800</v>
      </c>
      <c r="D55" s="253">
        <v>1544481900</v>
      </c>
      <c r="E55" s="254">
        <f>C55+D55</f>
        <v>7412174700</v>
      </c>
      <c r="F55" s="252">
        <v>48615</v>
      </c>
      <c r="G55" s="254">
        <v>43910</v>
      </c>
      <c r="H55" s="252">
        <v>1923104700</v>
      </c>
      <c r="I55" s="254">
        <v>1829690000</v>
      </c>
      <c r="J55" s="100"/>
      <c r="K55" s="87"/>
      <c r="L55" s="96"/>
      <c r="M55" s="96"/>
      <c r="N55" s="96"/>
      <c r="O55" s="96"/>
      <c r="P55" s="10"/>
    </row>
    <row r="56" spans="1:16" s="71" customFormat="1" ht="14.25" thickBot="1">
      <c r="A56" s="49"/>
      <c r="B56" s="21" t="s">
        <v>33</v>
      </c>
      <c r="C56" s="255">
        <f t="shared" ref="C56:I56" si="16">C54+C55</f>
        <v>7169703400</v>
      </c>
      <c r="D56" s="256">
        <f t="shared" si="16"/>
        <v>1789426500</v>
      </c>
      <c r="E56" s="257">
        <f t="shared" si="16"/>
        <v>8959129900</v>
      </c>
      <c r="F56" s="255">
        <f t="shared" si="16"/>
        <v>49634</v>
      </c>
      <c r="G56" s="257">
        <f t="shared" si="16"/>
        <v>44643</v>
      </c>
      <c r="H56" s="255">
        <f t="shared" si="16"/>
        <v>2311297900</v>
      </c>
      <c r="I56" s="257">
        <f t="shared" si="16"/>
        <v>2215944000</v>
      </c>
      <c r="J56" s="86"/>
      <c r="K56" s="104"/>
      <c r="L56" s="96"/>
      <c r="M56" s="96"/>
      <c r="N56" s="96"/>
      <c r="O56" s="96"/>
      <c r="P56" s="70"/>
    </row>
    <row r="57" spans="1:16" s="9" customFormat="1">
      <c r="A57" s="24"/>
      <c r="B57" s="55" t="s">
        <v>82</v>
      </c>
      <c r="C57" s="249">
        <v>1532020300</v>
      </c>
      <c r="D57" s="250">
        <v>319998800</v>
      </c>
      <c r="E57" s="251">
        <f>C57+D57</f>
        <v>1852019100</v>
      </c>
      <c r="F57" s="249">
        <v>973</v>
      </c>
      <c r="G57" s="251">
        <v>846</v>
      </c>
      <c r="H57" s="249">
        <v>464393100</v>
      </c>
      <c r="I57" s="251">
        <v>462542000</v>
      </c>
      <c r="J57" s="86"/>
      <c r="K57" s="87"/>
      <c r="L57" s="96"/>
      <c r="M57" s="96"/>
      <c r="N57" s="96"/>
      <c r="O57" s="96"/>
      <c r="P57" s="10"/>
    </row>
    <row r="58" spans="1:16" s="9" customFormat="1">
      <c r="A58" s="60" t="s">
        <v>101</v>
      </c>
      <c r="B58" s="61" t="s">
        <v>84</v>
      </c>
      <c r="C58" s="252">
        <v>4328941500</v>
      </c>
      <c r="D58" s="253">
        <v>1196032200</v>
      </c>
      <c r="E58" s="254">
        <f>C58+D58</f>
        <v>5524973700</v>
      </c>
      <c r="F58" s="252">
        <v>35529</v>
      </c>
      <c r="G58" s="254">
        <v>34080</v>
      </c>
      <c r="H58" s="252">
        <v>1432850700</v>
      </c>
      <c r="I58" s="254">
        <v>1364041000</v>
      </c>
      <c r="J58" s="100"/>
      <c r="K58" s="87"/>
      <c r="L58" s="96"/>
      <c r="M58" s="96"/>
      <c r="N58" s="96"/>
      <c r="O58" s="96"/>
      <c r="P58" s="10"/>
    </row>
    <row r="59" spans="1:16" s="71" customFormat="1" ht="14.25" thickBot="1">
      <c r="A59" s="49"/>
      <c r="B59" s="21" t="s">
        <v>33</v>
      </c>
      <c r="C59" s="255">
        <f t="shared" ref="C59:I59" si="17">C57+C58</f>
        <v>5860961800</v>
      </c>
      <c r="D59" s="256">
        <f t="shared" si="17"/>
        <v>1516031000</v>
      </c>
      <c r="E59" s="257">
        <f t="shared" si="17"/>
        <v>7376992800</v>
      </c>
      <c r="F59" s="255">
        <f t="shared" si="17"/>
        <v>36502</v>
      </c>
      <c r="G59" s="257">
        <f t="shared" si="17"/>
        <v>34926</v>
      </c>
      <c r="H59" s="255">
        <f t="shared" si="17"/>
        <v>1897243800</v>
      </c>
      <c r="I59" s="257">
        <f t="shared" si="17"/>
        <v>1826583000</v>
      </c>
      <c r="J59" s="86"/>
      <c r="K59" s="104"/>
      <c r="L59" s="96"/>
      <c r="M59" s="96"/>
      <c r="N59" s="96"/>
      <c r="O59" s="96"/>
      <c r="P59" s="70"/>
    </row>
    <row r="60" spans="1:16" s="9" customFormat="1">
      <c r="A60" s="24"/>
      <c r="B60" s="55" t="s">
        <v>82</v>
      </c>
      <c r="C60" s="249">
        <f>C6+C9+C12+C15+C18+C21+C24+C27+C30+C33+C36+C39+C42+C45+C48+C51+C54+C57</f>
        <v>95413452800</v>
      </c>
      <c r="D60" s="250">
        <f t="shared" ref="C60:E61" si="18">D6+D9+D12+D15+D18+D21+D24+D27+D30+D33+D36+D39+D42+D45+D48+D51+D54+D57</f>
        <v>20727575100</v>
      </c>
      <c r="E60" s="251">
        <f t="shared" si="18"/>
        <v>116141027900</v>
      </c>
      <c r="F60" s="93">
        <f>'102～103'!F60</f>
        <v>41002</v>
      </c>
      <c r="G60" s="95">
        <f>'102～103'!N60</f>
        <v>38675</v>
      </c>
      <c r="H60" s="249">
        <f>H6+H9+H12+H15+H18+H21+H24+H27+H30+H33+H36+H39+H42+H45+H48+H51+H54+H57</f>
        <v>29094803900</v>
      </c>
      <c r="I60" s="251">
        <f>I6+I9+I12+I15+I18+I21+I24+I27+I30+I33+I36+I39+I42+I45+I48+I51+I54+I57</f>
        <v>29015408000</v>
      </c>
      <c r="J60" s="86"/>
      <c r="K60" s="87"/>
      <c r="L60" s="96"/>
      <c r="M60" s="96"/>
      <c r="N60" s="96"/>
      <c r="O60" s="96"/>
      <c r="P60" s="10"/>
    </row>
    <row r="61" spans="1:16" s="9" customFormat="1">
      <c r="A61" s="60" t="s">
        <v>102</v>
      </c>
      <c r="B61" s="61" t="s">
        <v>84</v>
      </c>
      <c r="C61" s="252">
        <f t="shared" si="18"/>
        <v>144541156100</v>
      </c>
      <c r="D61" s="253">
        <f t="shared" si="18"/>
        <v>39387963200</v>
      </c>
      <c r="E61" s="254">
        <f t="shared" si="18"/>
        <v>183929119300</v>
      </c>
      <c r="F61" s="97">
        <f>'102～103'!F61</f>
        <v>1196244</v>
      </c>
      <c r="G61" s="99">
        <f>'102～103'!N61</f>
        <v>1162841</v>
      </c>
      <c r="H61" s="252">
        <f>H7+H10+H13+H16+H19+H22+H25+H28+H31+H34+H37+H40+H43+H46+H49+H52+H55+H58</f>
        <v>47724028300</v>
      </c>
      <c r="I61" s="254">
        <f>I7+I10+I13+I16+I19+I22+I25+I28+I31+I34+I37+I40+I43+I46+I49+I52+I55+I58</f>
        <v>45401697000</v>
      </c>
      <c r="J61" s="100"/>
      <c r="K61" s="87"/>
      <c r="L61" s="96"/>
      <c r="M61" s="96"/>
      <c r="N61" s="96"/>
      <c r="O61" s="96"/>
      <c r="P61" s="10"/>
    </row>
    <row r="62" spans="1:16" s="71" customFormat="1" ht="14.25" thickBot="1">
      <c r="A62" s="49"/>
      <c r="B62" s="21" t="s">
        <v>33</v>
      </c>
      <c r="C62" s="255">
        <f>C60+C61</f>
        <v>239954608900</v>
      </c>
      <c r="D62" s="256">
        <f>D60+D61</f>
        <v>60115538300</v>
      </c>
      <c r="E62" s="257">
        <f>E60+E61</f>
        <v>300070147200</v>
      </c>
      <c r="F62" s="101">
        <f>'102～103'!F62</f>
        <v>1237246</v>
      </c>
      <c r="G62" s="103">
        <f>'102～103'!N62</f>
        <v>1201516</v>
      </c>
      <c r="H62" s="255">
        <f>H60+H61</f>
        <v>76818832200</v>
      </c>
      <c r="I62" s="257">
        <f>I60+I61</f>
        <v>74417105000</v>
      </c>
      <c r="J62" s="196"/>
      <c r="K62" s="104"/>
      <c r="L62" s="96"/>
      <c r="M62" s="96"/>
      <c r="N62" s="96"/>
      <c r="O62" s="96"/>
      <c r="P62" s="70"/>
    </row>
    <row r="63" spans="1:16" s="2" customFormat="1">
      <c r="A63" s="1"/>
      <c r="B63" s="7"/>
      <c r="C63" s="5"/>
      <c r="D63" s="5"/>
      <c r="E63" s="5"/>
      <c r="F63" s="5"/>
      <c r="G63" s="5"/>
      <c r="H63" s="5"/>
      <c r="I63" s="5"/>
      <c r="J63" s="6"/>
      <c r="K63" s="4"/>
      <c r="L63" s="5"/>
      <c r="M63" s="5"/>
      <c r="N63" s="5"/>
      <c r="O63" s="5"/>
      <c r="P63" s="1"/>
    </row>
    <row r="64" spans="1:16" s="9" customFormat="1">
      <c r="A64" s="350" t="s">
        <v>147</v>
      </c>
      <c r="B64" s="350"/>
      <c r="C64" s="350"/>
      <c r="D64" s="350"/>
      <c r="E64" s="350"/>
      <c r="F64" s="350"/>
      <c r="G64" s="350"/>
      <c r="H64" s="350" t="s">
        <v>148</v>
      </c>
      <c r="I64" s="350"/>
      <c r="J64" s="350"/>
      <c r="K64" s="350"/>
      <c r="L64" s="350"/>
      <c r="M64" s="350"/>
      <c r="N64" s="198"/>
    </row>
    <row r="66" spans="8:8">
      <c r="H66" s="9"/>
    </row>
  </sheetData>
  <mergeCells count="2">
    <mergeCell ref="A64:G64"/>
    <mergeCell ref="H64:M64"/>
  </mergeCells>
  <phoneticPr fontId="6"/>
  <pageMargins left="0.70866141732283472" right="0.70866141732283472" top="0.78740157480314965" bottom="0" header="0.31496062992125984" footer="0"/>
  <pageSetup paperSize="9" scale="89" orientation="portrait" r:id="rId1"/>
  <colBreaks count="1" manualBreakCount="1">
    <brk id="7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66"/>
  <sheetViews>
    <sheetView view="pageBreakPreview" zoomScale="60" zoomScaleNormal="100" workbookViewId="0">
      <selection activeCell="H44" sqref="H44"/>
    </sheetView>
  </sheetViews>
  <sheetFormatPr defaultRowHeight="13.5"/>
  <cols>
    <col min="1" max="1" width="11.375" customWidth="1"/>
    <col min="2" max="2" width="5.375" customWidth="1"/>
    <col min="3" max="3" width="17.375" customWidth="1"/>
    <col min="4" max="4" width="10.875" bestFit="1" customWidth="1"/>
    <col min="5" max="6" width="16.375" customWidth="1"/>
  </cols>
  <sheetData>
    <row r="1" spans="1:6" s="51" customFormat="1"/>
    <row r="2" spans="1:6" s="51" customFormat="1"/>
    <row r="3" spans="1:6" s="51" customFormat="1" ht="13.5" customHeight="1" thickBot="1">
      <c r="A3" s="53" t="s">
        <v>55</v>
      </c>
      <c r="B3" s="53"/>
      <c r="C3" s="53"/>
      <c r="D3" s="53"/>
      <c r="E3" s="53"/>
      <c r="F3" s="53"/>
    </row>
    <row r="4" spans="1:6" s="9" customFormat="1" ht="13.5" customHeight="1">
      <c r="A4" s="111" t="s">
        <v>56</v>
      </c>
      <c r="B4" s="112"/>
      <c r="C4" s="113" t="s">
        <v>72</v>
      </c>
      <c r="D4" s="113" t="s">
        <v>12</v>
      </c>
      <c r="E4" s="83" t="s">
        <v>71</v>
      </c>
      <c r="F4" s="85"/>
    </row>
    <row r="5" spans="1:6" s="9" customFormat="1" ht="13.5" customHeight="1" thickBot="1">
      <c r="A5" s="114"/>
      <c r="B5" s="115"/>
      <c r="C5" s="116" t="s">
        <v>80</v>
      </c>
      <c r="D5" s="116" t="s">
        <v>81</v>
      </c>
      <c r="E5" s="117" t="s">
        <v>78</v>
      </c>
      <c r="F5" s="92" t="s">
        <v>79</v>
      </c>
    </row>
    <row r="6" spans="1:6" s="9" customFormat="1" ht="13.5" customHeight="1">
      <c r="A6" s="81"/>
      <c r="B6" s="118" t="s">
        <v>82</v>
      </c>
      <c r="C6" s="119">
        <v>4528233200</v>
      </c>
      <c r="D6" s="119">
        <v>2056</v>
      </c>
      <c r="E6" s="203">
        <v>1135026200</v>
      </c>
      <c r="F6" s="95">
        <v>1131069000</v>
      </c>
    </row>
    <row r="7" spans="1:6" s="9" customFormat="1" ht="13.5" customHeight="1">
      <c r="A7" s="120" t="s">
        <v>83</v>
      </c>
      <c r="B7" s="121" t="s">
        <v>84</v>
      </c>
      <c r="C7" s="122">
        <v>28307600</v>
      </c>
      <c r="D7" s="122">
        <v>316</v>
      </c>
      <c r="E7" s="204">
        <v>7559600</v>
      </c>
      <c r="F7" s="99">
        <v>6916000</v>
      </c>
    </row>
    <row r="8" spans="1:6" s="9" customFormat="1" ht="13.5" customHeight="1" thickBot="1">
      <c r="A8" s="123"/>
      <c r="B8" s="90" t="s">
        <v>33</v>
      </c>
      <c r="C8" s="124">
        <f>C6+C7</f>
        <v>4556540800</v>
      </c>
      <c r="D8" s="324">
        <f>D6+D7</f>
        <v>2372</v>
      </c>
      <c r="E8" s="205">
        <f>E6+E7</f>
        <v>1142585800</v>
      </c>
      <c r="F8" s="103">
        <f>F6+F7</f>
        <v>1137985000</v>
      </c>
    </row>
    <row r="9" spans="1:6" s="9" customFormat="1" ht="13.5" customHeight="1">
      <c r="A9" s="81"/>
      <c r="B9" s="118" t="s">
        <v>82</v>
      </c>
      <c r="C9" s="119">
        <v>1853062400</v>
      </c>
      <c r="D9" s="119">
        <v>1944</v>
      </c>
      <c r="E9" s="203">
        <v>466054400</v>
      </c>
      <c r="F9" s="95">
        <v>462336000</v>
      </c>
    </row>
    <row r="10" spans="1:6" s="9" customFormat="1" ht="13.5" customHeight="1">
      <c r="A10" s="120" t="s">
        <v>85</v>
      </c>
      <c r="B10" s="121" t="s">
        <v>84</v>
      </c>
      <c r="C10" s="122">
        <v>39761600</v>
      </c>
      <c r="D10" s="122">
        <v>464</v>
      </c>
      <c r="E10" s="204">
        <v>10619600</v>
      </c>
      <c r="F10" s="99">
        <v>9714000</v>
      </c>
    </row>
    <row r="11" spans="1:6" s="9" customFormat="1" ht="13.5" customHeight="1" thickBot="1">
      <c r="A11" s="123"/>
      <c r="B11" s="90" t="s">
        <v>33</v>
      </c>
      <c r="C11" s="124">
        <f>C9+C10</f>
        <v>1892824000</v>
      </c>
      <c r="D11" s="324">
        <f>D9+D10</f>
        <v>2408</v>
      </c>
      <c r="E11" s="205">
        <f>E9+E10</f>
        <v>476674000</v>
      </c>
      <c r="F11" s="103">
        <f>F9+F10</f>
        <v>472050000</v>
      </c>
    </row>
    <row r="12" spans="1:6" s="9" customFormat="1" ht="13.5" customHeight="1">
      <c r="A12" s="81"/>
      <c r="B12" s="118" t="s">
        <v>82</v>
      </c>
      <c r="C12" s="119">
        <v>2644736600</v>
      </c>
      <c r="D12" s="119">
        <v>2925</v>
      </c>
      <c r="E12" s="203">
        <v>665456600</v>
      </c>
      <c r="F12" s="95">
        <v>659760000</v>
      </c>
    </row>
    <row r="13" spans="1:6" s="9" customFormat="1" ht="13.5" customHeight="1">
      <c r="A13" s="120" t="s">
        <v>86</v>
      </c>
      <c r="B13" s="121" t="s">
        <v>84</v>
      </c>
      <c r="C13" s="122">
        <v>16132700</v>
      </c>
      <c r="D13" s="122">
        <v>178</v>
      </c>
      <c r="E13" s="204">
        <v>4267700</v>
      </c>
      <c r="F13" s="99">
        <v>3955000</v>
      </c>
    </row>
    <row r="14" spans="1:6" s="9" customFormat="1" ht="13.5" customHeight="1" thickBot="1">
      <c r="A14" s="123"/>
      <c r="B14" s="90" t="s">
        <v>33</v>
      </c>
      <c r="C14" s="124">
        <f>C12+C13</f>
        <v>2660869300</v>
      </c>
      <c r="D14" s="324">
        <f>D12+D13</f>
        <v>3103</v>
      </c>
      <c r="E14" s="205">
        <f>E12+E13</f>
        <v>669724300</v>
      </c>
      <c r="F14" s="103">
        <f>F12+F13</f>
        <v>663715000</v>
      </c>
    </row>
    <row r="15" spans="1:6" s="9" customFormat="1" ht="13.5" customHeight="1">
      <c r="A15" s="81"/>
      <c r="B15" s="118" t="s">
        <v>82</v>
      </c>
      <c r="C15" s="119">
        <v>2049614400</v>
      </c>
      <c r="D15" s="119">
        <v>3096</v>
      </c>
      <c r="E15" s="203">
        <v>516884400</v>
      </c>
      <c r="F15" s="95">
        <v>510910000</v>
      </c>
    </row>
    <row r="16" spans="1:6" s="9" customFormat="1" ht="13.5" customHeight="1">
      <c r="A16" s="120" t="s">
        <v>87</v>
      </c>
      <c r="B16" s="121" t="s">
        <v>84</v>
      </c>
      <c r="C16" s="122">
        <v>27551300</v>
      </c>
      <c r="D16" s="122">
        <v>351</v>
      </c>
      <c r="E16" s="204">
        <v>7403300</v>
      </c>
      <c r="F16" s="99">
        <v>6716000</v>
      </c>
    </row>
    <row r="17" spans="1:6" s="9" customFormat="1" ht="13.5" customHeight="1" thickBot="1">
      <c r="A17" s="123"/>
      <c r="B17" s="90" t="s">
        <v>33</v>
      </c>
      <c r="C17" s="124">
        <f>C15+C16</f>
        <v>2077165700</v>
      </c>
      <c r="D17" s="324">
        <f>D15+D16</f>
        <v>3447</v>
      </c>
      <c r="E17" s="205">
        <f>E15+E16</f>
        <v>524287700</v>
      </c>
      <c r="F17" s="103">
        <f>F15+F16</f>
        <v>517626000</v>
      </c>
    </row>
    <row r="18" spans="1:6" s="9" customFormat="1" ht="13.5" customHeight="1">
      <c r="A18" s="81"/>
      <c r="B18" s="118" t="s">
        <v>82</v>
      </c>
      <c r="C18" s="119">
        <v>268389900</v>
      </c>
      <c r="D18" s="119">
        <v>801</v>
      </c>
      <c r="E18" s="203">
        <v>68229900</v>
      </c>
      <c r="F18" s="95">
        <v>66720000</v>
      </c>
    </row>
    <row r="19" spans="1:6" s="9" customFormat="1" ht="13.5" customHeight="1">
      <c r="A19" s="120" t="s">
        <v>88</v>
      </c>
      <c r="B19" s="121" t="s">
        <v>84</v>
      </c>
      <c r="C19" s="122">
        <v>16084200</v>
      </c>
      <c r="D19" s="122">
        <v>191</v>
      </c>
      <c r="E19" s="204">
        <v>4297200</v>
      </c>
      <c r="F19" s="99">
        <v>3929000</v>
      </c>
    </row>
    <row r="20" spans="1:6" s="9" customFormat="1" ht="13.5" customHeight="1" thickBot="1">
      <c r="A20" s="123"/>
      <c r="B20" s="90" t="s">
        <v>33</v>
      </c>
      <c r="C20" s="124">
        <f>C18+C19</f>
        <v>284474100</v>
      </c>
      <c r="D20" s="324">
        <f>D18+D19</f>
        <v>992</v>
      </c>
      <c r="E20" s="205">
        <f>E18+E19</f>
        <v>72527100</v>
      </c>
      <c r="F20" s="103">
        <f>F18+F19</f>
        <v>70649000</v>
      </c>
    </row>
    <row r="21" spans="1:6" s="9" customFormat="1" ht="13.5" customHeight="1">
      <c r="A21" s="81"/>
      <c r="B21" s="118" t="s">
        <v>82</v>
      </c>
      <c r="C21" s="119">
        <v>537674000</v>
      </c>
      <c r="D21" s="119">
        <v>1215</v>
      </c>
      <c r="E21" s="203">
        <v>136250000</v>
      </c>
      <c r="F21" s="95">
        <v>133808000</v>
      </c>
    </row>
    <row r="22" spans="1:6" s="9" customFormat="1" ht="13.5" customHeight="1">
      <c r="A22" s="120" t="s">
        <v>89</v>
      </c>
      <c r="B22" s="121" t="s">
        <v>84</v>
      </c>
      <c r="C22" s="122">
        <v>41154000</v>
      </c>
      <c r="D22" s="122">
        <v>344</v>
      </c>
      <c r="E22" s="204">
        <v>10788000</v>
      </c>
      <c r="F22" s="99">
        <v>10122000</v>
      </c>
    </row>
    <row r="23" spans="1:6" s="9" customFormat="1" ht="13.5" customHeight="1" thickBot="1">
      <c r="A23" s="123"/>
      <c r="B23" s="90" t="s">
        <v>33</v>
      </c>
      <c r="C23" s="124">
        <f>C21+C22</f>
        <v>578828000</v>
      </c>
      <c r="D23" s="324">
        <f>D21+D22</f>
        <v>1559</v>
      </c>
      <c r="E23" s="205">
        <f>E21+E22</f>
        <v>147038000</v>
      </c>
      <c r="F23" s="103">
        <f>F21+F22</f>
        <v>143930000</v>
      </c>
    </row>
    <row r="24" spans="1:6" s="9" customFormat="1" ht="13.5" customHeight="1">
      <c r="A24" s="81"/>
      <c r="B24" s="118" t="s">
        <v>82</v>
      </c>
      <c r="C24" s="119">
        <v>458126400</v>
      </c>
      <c r="D24" s="119">
        <v>918</v>
      </c>
      <c r="E24" s="203">
        <v>115868400</v>
      </c>
      <c r="F24" s="95">
        <v>114086000</v>
      </c>
    </row>
    <row r="25" spans="1:6" s="9" customFormat="1" ht="13.5" customHeight="1">
      <c r="A25" s="120" t="s">
        <v>90</v>
      </c>
      <c r="B25" s="121" t="s">
        <v>84</v>
      </c>
      <c r="C25" s="122">
        <v>24778200</v>
      </c>
      <c r="D25" s="122">
        <v>262</v>
      </c>
      <c r="E25" s="204">
        <v>6592200</v>
      </c>
      <c r="F25" s="99">
        <v>6062000</v>
      </c>
    </row>
    <row r="26" spans="1:6" s="9" customFormat="1" ht="13.5" customHeight="1" thickBot="1">
      <c r="A26" s="123"/>
      <c r="B26" s="90" t="s">
        <v>33</v>
      </c>
      <c r="C26" s="124">
        <f>C24+C25</f>
        <v>482904600</v>
      </c>
      <c r="D26" s="324">
        <f>D24+D25</f>
        <v>1180</v>
      </c>
      <c r="E26" s="205">
        <f>E24+E25</f>
        <v>122460600</v>
      </c>
      <c r="F26" s="103">
        <f>F24+F25</f>
        <v>120148000</v>
      </c>
    </row>
    <row r="27" spans="1:6" s="9" customFormat="1" ht="13.5" customHeight="1">
      <c r="A27" s="81"/>
      <c r="B27" s="118" t="s">
        <v>82</v>
      </c>
      <c r="C27" s="119">
        <v>586206400</v>
      </c>
      <c r="D27" s="119">
        <v>1153</v>
      </c>
      <c r="E27" s="203">
        <v>148215400</v>
      </c>
      <c r="F27" s="95">
        <v>145997000</v>
      </c>
    </row>
    <row r="28" spans="1:6" s="9" customFormat="1" ht="13.5" customHeight="1">
      <c r="A28" s="120" t="s">
        <v>91</v>
      </c>
      <c r="B28" s="121" t="s">
        <v>84</v>
      </c>
      <c r="C28" s="122">
        <v>34978100</v>
      </c>
      <c r="D28" s="122">
        <v>329</v>
      </c>
      <c r="E28" s="204">
        <v>9220100</v>
      </c>
      <c r="F28" s="99">
        <v>8586000</v>
      </c>
    </row>
    <row r="29" spans="1:6" s="9" customFormat="1" ht="13.5" customHeight="1" thickBot="1">
      <c r="A29" s="123"/>
      <c r="B29" s="90" t="s">
        <v>33</v>
      </c>
      <c r="C29" s="124">
        <f>C27+C28</f>
        <v>621184500</v>
      </c>
      <c r="D29" s="324">
        <f>D27+D28</f>
        <v>1482</v>
      </c>
      <c r="E29" s="205">
        <f>E27+E28</f>
        <v>157435500</v>
      </c>
      <c r="F29" s="103">
        <f>F27+F28</f>
        <v>154583000</v>
      </c>
    </row>
    <row r="30" spans="1:6" s="9" customFormat="1" ht="13.5" customHeight="1">
      <c r="A30" s="81"/>
      <c r="B30" s="118" t="s">
        <v>82</v>
      </c>
      <c r="C30" s="119">
        <v>2574921800</v>
      </c>
      <c r="D30" s="119">
        <v>963</v>
      </c>
      <c r="E30" s="203">
        <v>645141800</v>
      </c>
      <c r="F30" s="95">
        <v>643260000</v>
      </c>
    </row>
    <row r="31" spans="1:6" s="9" customFormat="1" ht="13.5" customHeight="1">
      <c r="A31" s="120" t="s">
        <v>92</v>
      </c>
      <c r="B31" s="121" t="s">
        <v>84</v>
      </c>
      <c r="C31" s="122">
        <v>19572100</v>
      </c>
      <c r="D31" s="122">
        <v>222</v>
      </c>
      <c r="E31" s="204">
        <v>5202100</v>
      </c>
      <c r="F31" s="99">
        <v>4790000</v>
      </c>
    </row>
    <row r="32" spans="1:6" s="9" customFormat="1" ht="13.5" customHeight="1" thickBot="1">
      <c r="A32" s="123"/>
      <c r="B32" s="90" t="s">
        <v>33</v>
      </c>
      <c r="C32" s="124">
        <f>C30+C31</f>
        <v>2594493900</v>
      </c>
      <c r="D32" s="324">
        <f>D30+D31</f>
        <v>1185</v>
      </c>
      <c r="E32" s="205">
        <f>E30+E31</f>
        <v>650343900</v>
      </c>
      <c r="F32" s="103">
        <f>F30+F31</f>
        <v>648050000</v>
      </c>
    </row>
    <row r="33" spans="1:6" s="9" customFormat="1" ht="13.5" customHeight="1">
      <c r="A33" s="81"/>
      <c r="B33" s="118" t="s">
        <v>82</v>
      </c>
      <c r="C33" s="119">
        <v>1660675700</v>
      </c>
      <c r="D33" s="119">
        <v>1513</v>
      </c>
      <c r="E33" s="203">
        <v>417352700</v>
      </c>
      <c r="F33" s="95">
        <v>414441000</v>
      </c>
    </row>
    <row r="34" spans="1:6" s="9" customFormat="1" ht="13.5" customHeight="1">
      <c r="A34" s="120" t="s">
        <v>93</v>
      </c>
      <c r="B34" s="121" t="s">
        <v>84</v>
      </c>
      <c r="C34" s="122">
        <v>27300600</v>
      </c>
      <c r="D34" s="122">
        <v>280</v>
      </c>
      <c r="E34" s="204">
        <v>7233600</v>
      </c>
      <c r="F34" s="99">
        <v>6689000</v>
      </c>
    </row>
    <row r="35" spans="1:6" s="9" customFormat="1" ht="13.5" customHeight="1" thickBot="1">
      <c r="A35" s="123"/>
      <c r="B35" s="90" t="s">
        <v>33</v>
      </c>
      <c r="C35" s="124">
        <f>C33+C34</f>
        <v>1687976300</v>
      </c>
      <c r="D35" s="324">
        <f>D33+D34</f>
        <v>1793</v>
      </c>
      <c r="E35" s="205">
        <f>E33+E34</f>
        <v>424586300</v>
      </c>
      <c r="F35" s="103">
        <f>F33+F34</f>
        <v>421130000</v>
      </c>
    </row>
    <row r="36" spans="1:6" s="9" customFormat="1" ht="13.5" customHeight="1">
      <c r="A36" s="81"/>
      <c r="B36" s="118" t="s">
        <v>82</v>
      </c>
      <c r="C36" s="119">
        <v>1640734000</v>
      </c>
      <c r="D36" s="119">
        <v>3064</v>
      </c>
      <c r="E36" s="203">
        <v>414745000</v>
      </c>
      <c r="F36" s="95">
        <v>408663000</v>
      </c>
    </row>
    <row r="37" spans="1:6" s="9" customFormat="1" ht="13.5" customHeight="1">
      <c r="A37" s="120" t="s">
        <v>94</v>
      </c>
      <c r="B37" s="121" t="s">
        <v>84</v>
      </c>
      <c r="C37" s="122">
        <v>83340700</v>
      </c>
      <c r="D37" s="122">
        <v>759</v>
      </c>
      <c r="E37" s="204">
        <v>21963700</v>
      </c>
      <c r="F37" s="99">
        <v>20459000</v>
      </c>
    </row>
    <row r="38" spans="1:6" s="9" customFormat="1" ht="13.5" customHeight="1" thickBot="1">
      <c r="A38" s="123"/>
      <c r="B38" s="90" t="s">
        <v>33</v>
      </c>
      <c r="C38" s="124">
        <f>C36+C37</f>
        <v>1724074700</v>
      </c>
      <c r="D38" s="324">
        <f>D36+D37</f>
        <v>3823</v>
      </c>
      <c r="E38" s="205">
        <f>E36+E37</f>
        <v>436708700</v>
      </c>
      <c r="F38" s="103">
        <f>F36+F37</f>
        <v>429122000</v>
      </c>
    </row>
    <row r="39" spans="1:6" s="9" customFormat="1" ht="13.5" customHeight="1">
      <c r="A39" s="81"/>
      <c r="B39" s="118" t="s">
        <v>82</v>
      </c>
      <c r="C39" s="119">
        <v>601967800</v>
      </c>
      <c r="D39" s="119">
        <v>965</v>
      </c>
      <c r="E39" s="203">
        <v>151943800</v>
      </c>
      <c r="F39" s="95">
        <v>150008000</v>
      </c>
    </row>
    <row r="40" spans="1:6" s="9" customFormat="1" ht="13.5" customHeight="1">
      <c r="A40" s="120" t="s">
        <v>95</v>
      </c>
      <c r="B40" s="121" t="s">
        <v>84</v>
      </c>
      <c r="C40" s="122">
        <v>39860500</v>
      </c>
      <c r="D40" s="122">
        <v>355</v>
      </c>
      <c r="E40" s="204">
        <v>10493500</v>
      </c>
      <c r="F40" s="99">
        <v>9789000</v>
      </c>
    </row>
    <row r="41" spans="1:6" s="9" customFormat="1" ht="13.5" customHeight="1" thickBot="1">
      <c r="A41" s="123"/>
      <c r="B41" s="90" t="s">
        <v>33</v>
      </c>
      <c r="C41" s="124">
        <f>C39+C40</f>
        <v>641828300</v>
      </c>
      <c r="D41" s="324">
        <f>D39+D40</f>
        <v>1320</v>
      </c>
      <c r="E41" s="205">
        <f>E39+E40</f>
        <v>162437300</v>
      </c>
      <c r="F41" s="103">
        <f>F39+F40</f>
        <v>159797000</v>
      </c>
    </row>
    <row r="42" spans="1:6" s="9" customFormat="1" ht="13.5" customHeight="1">
      <c r="A42" s="81"/>
      <c r="B42" s="118" t="s">
        <v>82</v>
      </c>
      <c r="C42" s="119">
        <v>923168800</v>
      </c>
      <c r="D42" s="119">
        <v>1600</v>
      </c>
      <c r="E42" s="203">
        <v>233132800</v>
      </c>
      <c r="F42" s="95">
        <v>230012000</v>
      </c>
    </row>
    <row r="43" spans="1:6" s="9" customFormat="1" ht="13.5" customHeight="1">
      <c r="A43" s="120" t="s">
        <v>96</v>
      </c>
      <c r="B43" s="121" t="s">
        <v>84</v>
      </c>
      <c r="C43" s="122">
        <v>78074100</v>
      </c>
      <c r="D43" s="122">
        <v>742</v>
      </c>
      <c r="E43" s="204">
        <v>20627100</v>
      </c>
      <c r="F43" s="99">
        <v>19149000</v>
      </c>
    </row>
    <row r="44" spans="1:6" s="9" customFormat="1" ht="13.5" customHeight="1" thickBot="1">
      <c r="A44" s="123"/>
      <c r="B44" s="90" t="s">
        <v>33</v>
      </c>
      <c r="C44" s="124">
        <f>C42+C43</f>
        <v>1001242900</v>
      </c>
      <c r="D44" s="324">
        <f>D42+D43</f>
        <v>2342</v>
      </c>
      <c r="E44" s="205">
        <f>E42+E43</f>
        <v>253759900</v>
      </c>
      <c r="F44" s="109">
        <f>F42+F43</f>
        <v>249161000</v>
      </c>
    </row>
    <row r="45" spans="1:6" s="9" customFormat="1" ht="13.5" customHeight="1">
      <c r="A45" s="126"/>
      <c r="B45" s="127" t="s">
        <v>82</v>
      </c>
      <c r="C45" s="125">
        <v>2356924800</v>
      </c>
      <c r="D45" s="119">
        <v>2717</v>
      </c>
      <c r="E45" s="325">
        <v>593188800</v>
      </c>
      <c r="F45" s="221">
        <v>587912000</v>
      </c>
    </row>
    <row r="46" spans="1:6" s="9" customFormat="1" ht="13.5" customHeight="1">
      <c r="A46" s="120" t="s">
        <v>97</v>
      </c>
      <c r="B46" s="121" t="s">
        <v>84</v>
      </c>
      <c r="C46" s="122">
        <v>69446800</v>
      </c>
      <c r="D46" s="122">
        <v>641</v>
      </c>
      <c r="E46" s="204">
        <v>18296800</v>
      </c>
      <c r="F46" s="99">
        <v>17050000</v>
      </c>
    </row>
    <row r="47" spans="1:6" s="9" customFormat="1" ht="13.5" customHeight="1" thickBot="1">
      <c r="A47" s="126"/>
      <c r="B47" s="128" t="s">
        <v>33</v>
      </c>
      <c r="C47" s="129">
        <f>C45+C46</f>
        <v>2426371600</v>
      </c>
      <c r="D47" s="324">
        <f>D45+D46</f>
        <v>3358</v>
      </c>
      <c r="E47" s="326">
        <f>E45+E46</f>
        <v>611485600</v>
      </c>
      <c r="F47" s="327">
        <f>F45+F46</f>
        <v>604962000</v>
      </c>
    </row>
    <row r="48" spans="1:6" s="9" customFormat="1" ht="13.5" customHeight="1">
      <c r="A48" s="81"/>
      <c r="B48" s="118" t="s">
        <v>82</v>
      </c>
      <c r="C48" s="119">
        <v>1244969700</v>
      </c>
      <c r="D48" s="119">
        <v>1596</v>
      </c>
      <c r="E48" s="203">
        <v>313559700</v>
      </c>
      <c r="F48" s="95">
        <v>310470000</v>
      </c>
    </row>
    <row r="49" spans="1:9" s="9" customFormat="1" ht="13.5" customHeight="1">
      <c r="A49" s="120" t="s">
        <v>98</v>
      </c>
      <c r="B49" s="121" t="s">
        <v>84</v>
      </c>
      <c r="C49" s="122">
        <v>64865100</v>
      </c>
      <c r="D49" s="122">
        <v>495</v>
      </c>
      <c r="E49" s="204">
        <v>16937100</v>
      </c>
      <c r="F49" s="99">
        <v>15976000</v>
      </c>
    </row>
    <row r="50" spans="1:9" s="9" customFormat="1" ht="13.5" customHeight="1" thickBot="1">
      <c r="A50" s="123"/>
      <c r="B50" s="90" t="s">
        <v>33</v>
      </c>
      <c r="C50" s="124">
        <f>C48+C49</f>
        <v>1309834800</v>
      </c>
      <c r="D50" s="324">
        <f>D48+D49</f>
        <v>2091</v>
      </c>
      <c r="E50" s="205">
        <f>E48+E49</f>
        <v>330496800</v>
      </c>
      <c r="F50" s="103">
        <f>F48+F49</f>
        <v>326446000</v>
      </c>
    </row>
    <row r="51" spans="1:9" s="9" customFormat="1" ht="13.5" customHeight="1">
      <c r="A51" s="81"/>
      <c r="B51" s="118" t="s">
        <v>82</v>
      </c>
      <c r="C51" s="119">
        <v>508089700</v>
      </c>
      <c r="D51" s="119">
        <v>467</v>
      </c>
      <c r="E51" s="203">
        <v>127686700</v>
      </c>
      <c r="F51" s="95">
        <v>126801000</v>
      </c>
    </row>
    <row r="52" spans="1:9" s="9" customFormat="1" ht="13.5" customHeight="1">
      <c r="A52" s="120" t="s">
        <v>99</v>
      </c>
      <c r="B52" s="121" t="s">
        <v>84</v>
      </c>
      <c r="C52" s="122">
        <v>19039800</v>
      </c>
      <c r="D52" s="122">
        <v>193</v>
      </c>
      <c r="E52" s="204">
        <v>5035800</v>
      </c>
      <c r="F52" s="99">
        <v>4668000</v>
      </c>
    </row>
    <row r="53" spans="1:9" s="9" customFormat="1" ht="13.5" customHeight="1" thickBot="1">
      <c r="A53" s="123"/>
      <c r="B53" s="90" t="s">
        <v>33</v>
      </c>
      <c r="C53" s="124">
        <f>C51+C52</f>
        <v>527129500</v>
      </c>
      <c r="D53" s="324">
        <f>D51+D52</f>
        <v>660</v>
      </c>
      <c r="E53" s="205">
        <f>E51+E52</f>
        <v>132722500</v>
      </c>
      <c r="F53" s="103">
        <f>F51+F52</f>
        <v>131469000</v>
      </c>
    </row>
    <row r="54" spans="1:9" s="9" customFormat="1" ht="13.5" customHeight="1">
      <c r="A54" s="81"/>
      <c r="B54" s="118" t="s">
        <v>82</v>
      </c>
      <c r="C54" s="119">
        <v>326501300</v>
      </c>
      <c r="D54" s="119">
        <v>733</v>
      </c>
      <c r="E54" s="203">
        <v>82673300</v>
      </c>
      <c r="F54" s="95">
        <v>81276000</v>
      </c>
    </row>
    <row r="55" spans="1:9" s="9" customFormat="1" ht="13.5" customHeight="1">
      <c r="A55" s="120" t="s">
        <v>100</v>
      </c>
      <c r="B55" s="121" t="s">
        <v>84</v>
      </c>
      <c r="C55" s="122">
        <v>33385700</v>
      </c>
      <c r="D55" s="122">
        <v>278</v>
      </c>
      <c r="E55" s="204">
        <v>8728700</v>
      </c>
      <c r="F55" s="99">
        <v>8219000</v>
      </c>
    </row>
    <row r="56" spans="1:9" s="9" customFormat="1" ht="13.5" customHeight="1" thickBot="1">
      <c r="A56" s="123"/>
      <c r="B56" s="90" t="s">
        <v>33</v>
      </c>
      <c r="C56" s="124">
        <f>C54+C55</f>
        <v>359887000</v>
      </c>
      <c r="D56" s="324">
        <f>D54+D55</f>
        <v>1011</v>
      </c>
      <c r="E56" s="205">
        <f>E54+E55</f>
        <v>91402000</v>
      </c>
      <c r="F56" s="103">
        <f>F54+F55</f>
        <v>89495000</v>
      </c>
    </row>
    <row r="57" spans="1:9" s="9" customFormat="1" ht="13.5" customHeight="1">
      <c r="A57" s="81"/>
      <c r="B57" s="118" t="s">
        <v>82</v>
      </c>
      <c r="C57" s="119">
        <v>331294900</v>
      </c>
      <c r="D57" s="119">
        <v>708</v>
      </c>
      <c r="E57" s="203">
        <v>83821900</v>
      </c>
      <c r="F57" s="95">
        <v>82491000</v>
      </c>
    </row>
    <row r="58" spans="1:9" s="9" customFormat="1" ht="13.5" customHeight="1">
      <c r="A58" s="120" t="s">
        <v>101</v>
      </c>
      <c r="B58" s="121" t="s">
        <v>84</v>
      </c>
      <c r="C58" s="122">
        <v>22457600</v>
      </c>
      <c r="D58" s="122">
        <v>188</v>
      </c>
      <c r="E58" s="204">
        <v>5909600</v>
      </c>
      <c r="F58" s="99">
        <v>5516000</v>
      </c>
      <c r="H58" s="10"/>
    </row>
    <row r="59" spans="1:9" s="9" customFormat="1" ht="13.5" customHeight="1" thickBot="1">
      <c r="A59" s="123"/>
      <c r="B59" s="90" t="s">
        <v>33</v>
      </c>
      <c r="C59" s="124">
        <f>C57+C58</f>
        <v>353752500</v>
      </c>
      <c r="D59" s="324">
        <f>D57+D58</f>
        <v>896</v>
      </c>
      <c r="E59" s="205">
        <f>E57+E58</f>
        <v>89731500</v>
      </c>
      <c r="F59" s="103">
        <f>F57+F58</f>
        <v>88007000</v>
      </c>
      <c r="H59" s="10"/>
    </row>
    <row r="60" spans="1:9" s="9" customFormat="1" ht="13.5" customHeight="1">
      <c r="A60" s="81"/>
      <c r="B60" s="118" t="s">
        <v>82</v>
      </c>
      <c r="C60" s="119">
        <f t="shared" ref="C60:D62" si="0">C6+C9+C12+C15+C18+C21+C24+C27+C30+C33+C36+C39+C42+C45+C48+C51+C54+C57</f>
        <v>25095291800</v>
      </c>
      <c r="D60" s="119">
        <f t="shared" si="0"/>
        <v>28434</v>
      </c>
      <c r="E60" s="203">
        <f t="shared" ref="E60:F62" si="1">E6+E9+E12+E15+E18+E21+E24+E27+E30+E33+E36+E39+E42+E45+E48+E51+E54+E57</f>
        <v>6315231800</v>
      </c>
      <c r="F60" s="107">
        <f t="shared" si="1"/>
        <v>6260020000</v>
      </c>
      <c r="G60" s="10"/>
      <c r="H60" s="10"/>
    </row>
    <row r="61" spans="1:9" s="9" customFormat="1" ht="13.5" customHeight="1">
      <c r="A61" s="120" t="s">
        <v>102</v>
      </c>
      <c r="B61" s="121" t="s">
        <v>84</v>
      </c>
      <c r="C61" s="122">
        <f t="shared" si="0"/>
        <v>686090700</v>
      </c>
      <c r="D61" s="122">
        <f t="shared" si="0"/>
        <v>6588</v>
      </c>
      <c r="E61" s="204">
        <f t="shared" si="1"/>
        <v>181175700</v>
      </c>
      <c r="F61" s="108">
        <f t="shared" si="1"/>
        <v>168305000</v>
      </c>
      <c r="G61" s="10"/>
      <c r="H61" s="10"/>
    </row>
    <row r="62" spans="1:9" s="9" customFormat="1" ht="13.5" customHeight="1" thickBot="1">
      <c r="A62" s="123"/>
      <c r="B62" s="90" t="s">
        <v>33</v>
      </c>
      <c r="C62" s="124">
        <f t="shared" si="0"/>
        <v>25781382500</v>
      </c>
      <c r="D62" s="206">
        <f t="shared" si="0"/>
        <v>35022</v>
      </c>
      <c r="E62" s="205">
        <f t="shared" si="1"/>
        <v>6496407500</v>
      </c>
      <c r="F62" s="109">
        <f t="shared" si="1"/>
        <v>6428325000</v>
      </c>
      <c r="G62" s="10"/>
      <c r="H62" s="10"/>
    </row>
    <row r="63" spans="1:9" ht="13.5" customHeight="1">
      <c r="C63" s="52"/>
      <c r="D63" s="52"/>
      <c r="E63" s="52"/>
      <c r="F63" s="52"/>
    </row>
    <row r="64" spans="1:9" s="9" customFormat="1" ht="13.5" customHeight="1">
      <c r="A64" s="350" t="s">
        <v>150</v>
      </c>
      <c r="B64" s="350"/>
      <c r="C64" s="350"/>
      <c r="D64" s="350"/>
      <c r="E64" s="350"/>
      <c r="F64" s="350"/>
      <c r="G64" s="350"/>
      <c r="H64" s="350"/>
      <c r="I64" s="130"/>
    </row>
    <row r="66" spans="8:8">
      <c r="H66" s="9"/>
    </row>
  </sheetData>
  <mergeCells count="1">
    <mergeCell ref="A64:H64"/>
  </mergeCells>
  <phoneticPr fontId="6"/>
  <printOptions horizontalCentered="1"/>
  <pageMargins left="0.82677165354330717" right="0.43307086614173229" top="0.78740157480314965" bottom="0" header="0.31496062992125984" footer="0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I66"/>
  <sheetViews>
    <sheetView view="pageBreakPreview" zoomScale="85" zoomScaleNormal="115" zoomScaleSheetLayoutView="85" workbookViewId="0">
      <pane xSplit="2" ySplit="5" topLeftCell="C6" activePane="bottomRight" state="frozen"/>
      <selection activeCell="J54" sqref="J54:Q54"/>
      <selection pane="topRight" activeCell="J54" sqref="J54:Q54"/>
      <selection pane="bottomLeft" activeCell="J54" sqref="J54:Q54"/>
      <selection pane="bottomRight" activeCell="I16" sqref="I16"/>
    </sheetView>
  </sheetViews>
  <sheetFormatPr defaultColWidth="11.375" defaultRowHeight="13.5"/>
  <cols>
    <col min="1" max="1" width="11.375" customWidth="1"/>
    <col min="2" max="2" width="5.375" style="3" customWidth="1"/>
    <col min="3" max="3" width="15.375" customWidth="1"/>
    <col min="4" max="4" width="16.375" customWidth="1"/>
    <col min="5" max="7" width="15.375" customWidth="1"/>
    <col min="8" max="9" width="16.625" bestFit="1" customWidth="1"/>
  </cols>
  <sheetData>
    <row r="1" spans="1:9" s="51" customFormat="1"/>
    <row r="2" spans="1:9" s="51" customFormat="1">
      <c r="A2" s="51" t="s">
        <v>46</v>
      </c>
      <c r="B2" s="51" t="s">
        <v>47</v>
      </c>
    </row>
    <row r="3" spans="1:9" s="51" customFormat="1" ht="14.25" thickBot="1">
      <c r="A3" s="53"/>
      <c r="B3" s="53"/>
      <c r="C3" s="53"/>
      <c r="D3" s="53"/>
      <c r="E3" s="53"/>
      <c r="F3" s="53"/>
      <c r="G3" s="53"/>
    </row>
    <row r="4" spans="1:9" s="9" customFormat="1">
      <c r="A4" s="11" t="s">
        <v>56</v>
      </c>
      <c r="B4" s="13"/>
      <c r="C4" s="82" t="s">
        <v>64</v>
      </c>
      <c r="D4" s="85" t="s">
        <v>65</v>
      </c>
      <c r="E4" s="82" t="s">
        <v>66</v>
      </c>
      <c r="F4" s="85" t="s">
        <v>67</v>
      </c>
      <c r="G4" s="84" t="s">
        <v>68</v>
      </c>
      <c r="H4" s="199" t="s">
        <v>167</v>
      </c>
      <c r="I4" s="194"/>
    </row>
    <row r="5" spans="1:9" s="9" customFormat="1" ht="14.25" thickBot="1">
      <c r="A5" s="16"/>
      <c r="B5" s="18"/>
      <c r="C5" s="88" t="s">
        <v>75</v>
      </c>
      <c r="D5" s="90" t="s">
        <v>76</v>
      </c>
      <c r="E5" s="88" t="s">
        <v>75</v>
      </c>
      <c r="F5" s="90" t="s">
        <v>76</v>
      </c>
      <c r="G5" s="328" t="s">
        <v>75</v>
      </c>
      <c r="H5" s="199" t="s">
        <v>168</v>
      </c>
      <c r="I5" s="194" t="s">
        <v>169</v>
      </c>
    </row>
    <row r="6" spans="1:9" s="9" customFormat="1">
      <c r="A6" s="81"/>
      <c r="B6" s="118" t="s">
        <v>82</v>
      </c>
      <c r="C6" s="249">
        <v>456328994</v>
      </c>
      <c r="D6" s="251">
        <v>480206467</v>
      </c>
      <c r="E6" s="249">
        <v>385168008</v>
      </c>
      <c r="F6" s="251">
        <v>386685355</v>
      </c>
      <c r="G6" s="107">
        <v>323452393</v>
      </c>
      <c r="H6" s="65">
        <f>C6+E6+G6</f>
        <v>1164949395</v>
      </c>
      <c r="I6" s="64">
        <f>D6+F6</f>
        <v>866891822</v>
      </c>
    </row>
    <row r="7" spans="1:9" s="9" customFormat="1">
      <c r="A7" s="120" t="s">
        <v>83</v>
      </c>
      <c r="B7" s="121" t="s">
        <v>84</v>
      </c>
      <c r="C7" s="252">
        <v>315803896</v>
      </c>
      <c r="D7" s="254">
        <v>516463747</v>
      </c>
      <c r="E7" s="252">
        <v>429449754</v>
      </c>
      <c r="F7" s="254">
        <v>440807797</v>
      </c>
      <c r="G7" s="108">
        <v>2023147</v>
      </c>
      <c r="H7" s="65">
        <f t="shared" ref="H7:H62" si="0">C7+E7+G7</f>
        <v>747276797</v>
      </c>
      <c r="I7" s="64">
        <f t="shared" ref="I7:I62" si="1">D7+F7</f>
        <v>957271544</v>
      </c>
    </row>
    <row r="8" spans="1:9" s="71" customFormat="1" ht="14.25" customHeight="1" thickBot="1">
      <c r="A8" s="123"/>
      <c r="B8" s="90" t="s">
        <v>33</v>
      </c>
      <c r="C8" s="255">
        <f>C6+C7</f>
        <v>772132890</v>
      </c>
      <c r="D8" s="257">
        <f>D6+D7</f>
        <v>996670214</v>
      </c>
      <c r="E8" s="255">
        <f>E6+E7</f>
        <v>814617762</v>
      </c>
      <c r="F8" s="257">
        <f>F6+F7</f>
        <v>827493152</v>
      </c>
      <c r="G8" s="109">
        <f>G6+G7</f>
        <v>325475540</v>
      </c>
      <c r="H8" s="65">
        <f t="shared" si="0"/>
        <v>1912226192</v>
      </c>
      <c r="I8" s="64">
        <f t="shared" si="1"/>
        <v>1824163366</v>
      </c>
    </row>
    <row r="9" spans="1:9" s="74" customFormat="1">
      <c r="A9" s="81"/>
      <c r="B9" s="118" t="s">
        <v>82</v>
      </c>
      <c r="C9" s="249">
        <v>232598089</v>
      </c>
      <c r="D9" s="251">
        <v>247150371</v>
      </c>
      <c r="E9" s="249">
        <v>263536974</v>
      </c>
      <c r="F9" s="251">
        <v>262014834</v>
      </c>
      <c r="G9" s="107">
        <v>132368454</v>
      </c>
      <c r="H9" s="65">
        <f t="shared" si="0"/>
        <v>628503517</v>
      </c>
      <c r="I9" s="64">
        <f t="shared" si="1"/>
        <v>509165205</v>
      </c>
    </row>
    <row r="10" spans="1:9" s="9" customFormat="1">
      <c r="A10" s="120" t="s">
        <v>85</v>
      </c>
      <c r="B10" s="121" t="s">
        <v>84</v>
      </c>
      <c r="C10" s="252">
        <v>247666181</v>
      </c>
      <c r="D10" s="254">
        <v>405176449</v>
      </c>
      <c r="E10" s="252">
        <v>368368519</v>
      </c>
      <c r="F10" s="254">
        <v>371208348</v>
      </c>
      <c r="G10" s="108">
        <v>2841803</v>
      </c>
      <c r="H10" s="65">
        <f t="shared" si="0"/>
        <v>618876503</v>
      </c>
      <c r="I10" s="64">
        <f t="shared" si="1"/>
        <v>776384797</v>
      </c>
    </row>
    <row r="11" spans="1:9" s="71" customFormat="1" ht="14.25" thickBot="1">
      <c r="A11" s="123"/>
      <c r="B11" s="90" t="s">
        <v>33</v>
      </c>
      <c r="C11" s="255">
        <f>C9+C10</f>
        <v>480264270</v>
      </c>
      <c r="D11" s="257">
        <f>D9+D10</f>
        <v>652326820</v>
      </c>
      <c r="E11" s="255">
        <f>E9+E10</f>
        <v>631905493</v>
      </c>
      <c r="F11" s="257">
        <f>F9+F10</f>
        <v>633223182</v>
      </c>
      <c r="G11" s="109">
        <f>G9+G10</f>
        <v>135210257</v>
      </c>
      <c r="H11" s="65">
        <f t="shared" si="0"/>
        <v>1247380020</v>
      </c>
      <c r="I11" s="64">
        <f t="shared" si="1"/>
        <v>1285550002</v>
      </c>
    </row>
    <row r="12" spans="1:9" s="9" customFormat="1">
      <c r="A12" s="81"/>
      <c r="B12" s="118" t="s">
        <v>82</v>
      </c>
      <c r="C12" s="249">
        <v>584020698</v>
      </c>
      <c r="D12" s="251">
        <v>595407876</v>
      </c>
      <c r="E12" s="249">
        <v>546472498</v>
      </c>
      <c r="F12" s="251">
        <v>548119162</v>
      </c>
      <c r="G12" s="107">
        <v>188919998</v>
      </c>
      <c r="H12" s="65">
        <f t="shared" si="0"/>
        <v>1319413194</v>
      </c>
      <c r="I12" s="64">
        <f t="shared" si="1"/>
        <v>1143527038</v>
      </c>
    </row>
    <row r="13" spans="1:9" s="9" customFormat="1">
      <c r="A13" s="120" t="s">
        <v>86</v>
      </c>
      <c r="B13" s="121" t="s">
        <v>84</v>
      </c>
      <c r="C13" s="252">
        <v>91098908</v>
      </c>
      <c r="D13" s="254">
        <v>146251793</v>
      </c>
      <c r="E13" s="252">
        <v>225280128</v>
      </c>
      <c r="F13" s="254">
        <v>229154420</v>
      </c>
      <c r="G13" s="108">
        <v>1152960</v>
      </c>
      <c r="H13" s="65">
        <f t="shared" si="0"/>
        <v>317531996</v>
      </c>
      <c r="I13" s="64">
        <f t="shared" si="1"/>
        <v>375406213</v>
      </c>
    </row>
    <row r="14" spans="1:9" s="71" customFormat="1" ht="14.25" thickBot="1">
      <c r="A14" s="123"/>
      <c r="B14" s="90" t="s">
        <v>33</v>
      </c>
      <c r="C14" s="255">
        <f>C12+C13</f>
        <v>675119606</v>
      </c>
      <c r="D14" s="257">
        <f>D12+D13</f>
        <v>741659669</v>
      </c>
      <c r="E14" s="255">
        <f>E12+E13</f>
        <v>771752626</v>
      </c>
      <c r="F14" s="257">
        <f>F12+F13</f>
        <v>777273582</v>
      </c>
      <c r="G14" s="109">
        <f>G12+G13</f>
        <v>190072958</v>
      </c>
      <c r="H14" s="65">
        <f t="shared" si="0"/>
        <v>1636945190</v>
      </c>
      <c r="I14" s="64">
        <f t="shared" si="1"/>
        <v>1518933251</v>
      </c>
    </row>
    <row r="15" spans="1:9" s="9" customFormat="1">
      <c r="A15" s="81"/>
      <c r="B15" s="118" t="s">
        <v>82</v>
      </c>
      <c r="C15" s="249">
        <v>410343848</v>
      </c>
      <c r="D15" s="251">
        <v>435312609</v>
      </c>
      <c r="E15" s="249">
        <v>445991354</v>
      </c>
      <c r="F15" s="251">
        <v>448104420</v>
      </c>
      <c r="G15" s="107">
        <v>146412051</v>
      </c>
      <c r="H15" s="65">
        <f t="shared" si="0"/>
        <v>1002747253</v>
      </c>
      <c r="I15" s="64">
        <f t="shared" si="1"/>
        <v>883417029</v>
      </c>
    </row>
    <row r="16" spans="1:9" s="9" customFormat="1">
      <c r="A16" s="120" t="s">
        <v>87</v>
      </c>
      <c r="B16" s="121" t="s">
        <v>84</v>
      </c>
      <c r="C16" s="252">
        <v>180316748</v>
      </c>
      <c r="D16" s="254">
        <v>288076938</v>
      </c>
      <c r="E16" s="252">
        <v>275762849</v>
      </c>
      <c r="F16" s="254">
        <v>281866053</v>
      </c>
      <c r="G16" s="108">
        <v>1969170</v>
      </c>
      <c r="H16" s="65">
        <f t="shared" si="0"/>
        <v>458048767</v>
      </c>
      <c r="I16" s="64">
        <f t="shared" si="1"/>
        <v>569942991</v>
      </c>
    </row>
    <row r="17" spans="1:9" s="71" customFormat="1" ht="14.25" thickBot="1">
      <c r="A17" s="123"/>
      <c r="B17" s="90" t="s">
        <v>33</v>
      </c>
      <c r="C17" s="255">
        <f>C15+C16</f>
        <v>590660596</v>
      </c>
      <c r="D17" s="257">
        <f>D15+D16</f>
        <v>723389547</v>
      </c>
      <c r="E17" s="255">
        <f>E15+E16</f>
        <v>721754203</v>
      </c>
      <c r="F17" s="257">
        <f>F15+F16</f>
        <v>729970473</v>
      </c>
      <c r="G17" s="109">
        <f>G15+G16</f>
        <v>148381221</v>
      </c>
      <c r="H17" s="65">
        <f t="shared" si="0"/>
        <v>1460796020</v>
      </c>
      <c r="I17" s="64">
        <f t="shared" si="1"/>
        <v>1453360020</v>
      </c>
    </row>
    <row r="18" spans="1:9" s="9" customFormat="1">
      <c r="A18" s="81"/>
      <c r="B18" s="118" t="s">
        <v>82</v>
      </c>
      <c r="C18" s="249">
        <v>53740089</v>
      </c>
      <c r="D18" s="251">
        <v>67923610</v>
      </c>
      <c r="E18" s="249">
        <v>74767248</v>
      </c>
      <c r="F18" s="251">
        <v>75350255</v>
      </c>
      <c r="G18" s="107">
        <v>19173513</v>
      </c>
      <c r="H18" s="65">
        <f t="shared" si="0"/>
        <v>147680850</v>
      </c>
      <c r="I18" s="64">
        <f t="shared" si="1"/>
        <v>143273865</v>
      </c>
    </row>
    <row r="19" spans="1:9" s="9" customFormat="1">
      <c r="A19" s="120" t="s">
        <v>88</v>
      </c>
      <c r="B19" s="121" t="s">
        <v>84</v>
      </c>
      <c r="C19" s="252">
        <v>164248625</v>
      </c>
      <c r="D19" s="254">
        <v>285277672</v>
      </c>
      <c r="E19" s="252">
        <v>285109000</v>
      </c>
      <c r="F19" s="254">
        <v>291579207</v>
      </c>
      <c r="G19" s="122">
        <v>1149507</v>
      </c>
      <c r="H19" s="62">
        <f t="shared" si="0"/>
        <v>450507132</v>
      </c>
      <c r="I19" s="64">
        <f t="shared" si="1"/>
        <v>576856879</v>
      </c>
    </row>
    <row r="20" spans="1:9" s="71" customFormat="1" ht="14.25" thickBot="1">
      <c r="A20" s="123"/>
      <c r="B20" s="90" t="s">
        <v>33</v>
      </c>
      <c r="C20" s="255">
        <f>C18+C19</f>
        <v>217988714</v>
      </c>
      <c r="D20" s="257">
        <f>D18+D19</f>
        <v>353201282</v>
      </c>
      <c r="E20" s="255">
        <f>E18+E19</f>
        <v>359876248</v>
      </c>
      <c r="F20" s="257">
        <f>F18+F19</f>
        <v>366929462</v>
      </c>
      <c r="G20" s="124">
        <f>G18+G19</f>
        <v>20323020</v>
      </c>
      <c r="H20" s="65">
        <f t="shared" si="0"/>
        <v>598187982</v>
      </c>
      <c r="I20" s="64">
        <f t="shared" si="1"/>
        <v>720130744</v>
      </c>
    </row>
    <row r="21" spans="1:9" s="9" customFormat="1">
      <c r="A21" s="81"/>
      <c r="B21" s="118" t="s">
        <v>82</v>
      </c>
      <c r="C21" s="249">
        <v>76798879</v>
      </c>
      <c r="D21" s="251">
        <v>87334064</v>
      </c>
      <c r="E21" s="249">
        <v>87021911</v>
      </c>
      <c r="F21" s="251">
        <v>87960992</v>
      </c>
      <c r="G21" s="107">
        <v>38409406</v>
      </c>
      <c r="H21" s="65">
        <f t="shared" si="0"/>
        <v>202230196</v>
      </c>
      <c r="I21" s="64">
        <f t="shared" si="1"/>
        <v>175295056</v>
      </c>
    </row>
    <row r="22" spans="1:9" s="9" customFormat="1">
      <c r="A22" s="120" t="s">
        <v>89</v>
      </c>
      <c r="B22" s="121" t="s">
        <v>84</v>
      </c>
      <c r="C22" s="252">
        <v>252797045</v>
      </c>
      <c r="D22" s="254">
        <v>428436922</v>
      </c>
      <c r="E22" s="252">
        <v>302390279</v>
      </c>
      <c r="F22" s="254">
        <v>307455312</v>
      </c>
      <c r="G22" s="108">
        <v>2940717</v>
      </c>
      <c r="H22" s="65">
        <f t="shared" si="0"/>
        <v>558128041</v>
      </c>
      <c r="I22" s="64">
        <f t="shared" si="1"/>
        <v>735892234</v>
      </c>
    </row>
    <row r="23" spans="1:9" s="71" customFormat="1" ht="14.25" thickBot="1">
      <c r="A23" s="123"/>
      <c r="B23" s="90" t="s">
        <v>33</v>
      </c>
      <c r="C23" s="255">
        <f>C21+C22</f>
        <v>329595924</v>
      </c>
      <c r="D23" s="257">
        <f>D21+D22</f>
        <v>515770986</v>
      </c>
      <c r="E23" s="255">
        <f>E21+E22</f>
        <v>389412190</v>
      </c>
      <c r="F23" s="257">
        <f>F21+F22</f>
        <v>395416304</v>
      </c>
      <c r="G23" s="109">
        <f>G21+G22</f>
        <v>41350123</v>
      </c>
      <c r="H23" s="65">
        <f t="shared" si="0"/>
        <v>760358237</v>
      </c>
      <c r="I23" s="64">
        <f t="shared" si="1"/>
        <v>911187290</v>
      </c>
    </row>
    <row r="24" spans="1:9" s="9" customFormat="1">
      <c r="A24" s="81"/>
      <c r="B24" s="118" t="s">
        <v>82</v>
      </c>
      <c r="C24" s="249">
        <v>84789141</v>
      </c>
      <c r="D24" s="251">
        <v>88555745</v>
      </c>
      <c r="E24" s="249">
        <v>107681497</v>
      </c>
      <c r="F24" s="251">
        <v>96702453</v>
      </c>
      <c r="G24" s="107">
        <v>32726595</v>
      </c>
      <c r="H24" s="65">
        <f t="shared" si="0"/>
        <v>225197233</v>
      </c>
      <c r="I24" s="64">
        <f t="shared" si="1"/>
        <v>185258198</v>
      </c>
    </row>
    <row r="25" spans="1:9" s="9" customFormat="1">
      <c r="A25" s="120" t="s">
        <v>90</v>
      </c>
      <c r="B25" s="121" t="s">
        <v>84</v>
      </c>
      <c r="C25" s="252">
        <v>184517469</v>
      </c>
      <c r="D25" s="254">
        <v>302614391</v>
      </c>
      <c r="E25" s="252">
        <v>279094026</v>
      </c>
      <c r="F25" s="254">
        <v>278301508</v>
      </c>
      <c r="G25" s="108">
        <v>1770760</v>
      </c>
      <c r="H25" s="65">
        <f t="shared" si="0"/>
        <v>465382255</v>
      </c>
      <c r="I25" s="64">
        <f t="shared" si="1"/>
        <v>580915899</v>
      </c>
    </row>
    <row r="26" spans="1:9" s="71" customFormat="1" ht="14.25" thickBot="1">
      <c r="A26" s="123"/>
      <c r="B26" s="90" t="s">
        <v>33</v>
      </c>
      <c r="C26" s="255">
        <f>C24+C25</f>
        <v>269306610</v>
      </c>
      <c r="D26" s="257">
        <f>D24+D25</f>
        <v>391170136</v>
      </c>
      <c r="E26" s="255">
        <f>E24+E25</f>
        <v>386775523</v>
      </c>
      <c r="F26" s="257">
        <f>F24+F25</f>
        <v>375003961</v>
      </c>
      <c r="G26" s="109">
        <f>G24+G25</f>
        <v>34497355</v>
      </c>
      <c r="H26" s="65">
        <f t="shared" si="0"/>
        <v>690579488</v>
      </c>
      <c r="I26" s="64">
        <f t="shared" si="1"/>
        <v>766174097</v>
      </c>
    </row>
    <row r="27" spans="1:9" s="9" customFormat="1">
      <c r="A27" s="81"/>
      <c r="B27" s="118" t="s">
        <v>82</v>
      </c>
      <c r="C27" s="249">
        <v>93650000</v>
      </c>
      <c r="D27" s="251">
        <v>88846348</v>
      </c>
      <c r="E27" s="249">
        <v>83695937</v>
      </c>
      <c r="F27" s="251">
        <v>74841423</v>
      </c>
      <c r="G27" s="107">
        <v>41876003</v>
      </c>
      <c r="H27" s="65">
        <f t="shared" si="0"/>
        <v>219221940</v>
      </c>
      <c r="I27" s="64">
        <f t="shared" si="1"/>
        <v>163687771</v>
      </c>
    </row>
    <row r="28" spans="1:9" s="9" customFormat="1">
      <c r="A28" s="120" t="s">
        <v>91</v>
      </c>
      <c r="B28" s="121" t="s">
        <v>84</v>
      </c>
      <c r="C28" s="252">
        <v>292829060</v>
      </c>
      <c r="D28" s="254">
        <v>456612136</v>
      </c>
      <c r="E28" s="252">
        <v>312859782</v>
      </c>
      <c r="F28" s="254">
        <v>306208678</v>
      </c>
      <c r="G28" s="108">
        <v>2499649</v>
      </c>
      <c r="H28" s="65">
        <f t="shared" si="0"/>
        <v>608188491</v>
      </c>
      <c r="I28" s="64">
        <f t="shared" si="1"/>
        <v>762820814</v>
      </c>
    </row>
    <row r="29" spans="1:9" s="71" customFormat="1" ht="14.25" thickBot="1">
      <c r="A29" s="123"/>
      <c r="B29" s="90" t="s">
        <v>33</v>
      </c>
      <c r="C29" s="255">
        <f>C27+C28</f>
        <v>386479060</v>
      </c>
      <c r="D29" s="257">
        <f>D27+D28</f>
        <v>545458484</v>
      </c>
      <c r="E29" s="255">
        <f>E27+E28</f>
        <v>396555719</v>
      </c>
      <c r="F29" s="257">
        <f>F27+F28</f>
        <v>381050101</v>
      </c>
      <c r="G29" s="109">
        <f>G27+G28</f>
        <v>44375652</v>
      </c>
      <c r="H29" s="65">
        <f t="shared" si="0"/>
        <v>827410431</v>
      </c>
      <c r="I29" s="64">
        <f t="shared" si="1"/>
        <v>926508585</v>
      </c>
    </row>
    <row r="30" spans="1:9" s="9" customFormat="1">
      <c r="A30" s="81"/>
      <c r="B30" s="118" t="s">
        <v>82</v>
      </c>
      <c r="C30" s="249">
        <v>160198252</v>
      </c>
      <c r="D30" s="251">
        <v>171408537</v>
      </c>
      <c r="E30" s="249">
        <v>113642187</v>
      </c>
      <c r="F30" s="251">
        <v>113355635</v>
      </c>
      <c r="G30" s="107">
        <v>183926325</v>
      </c>
      <c r="H30" s="65">
        <f t="shared" si="0"/>
        <v>457766764</v>
      </c>
      <c r="I30" s="64">
        <f t="shared" si="1"/>
        <v>284764172</v>
      </c>
    </row>
    <row r="31" spans="1:9" s="9" customFormat="1">
      <c r="A31" s="120" t="s">
        <v>92</v>
      </c>
      <c r="B31" s="121" t="s">
        <v>84</v>
      </c>
      <c r="C31" s="252">
        <v>158977930</v>
      </c>
      <c r="D31" s="254">
        <v>275316083</v>
      </c>
      <c r="E31" s="252">
        <v>241912644</v>
      </c>
      <c r="F31" s="254">
        <v>246858565</v>
      </c>
      <c r="G31" s="108">
        <v>1398756</v>
      </c>
      <c r="H31" s="65">
        <f t="shared" si="0"/>
        <v>402289330</v>
      </c>
      <c r="I31" s="64">
        <f t="shared" si="1"/>
        <v>522174648</v>
      </c>
    </row>
    <row r="32" spans="1:9" s="71" customFormat="1" ht="14.25" thickBot="1">
      <c r="A32" s="123"/>
      <c r="B32" s="90" t="s">
        <v>33</v>
      </c>
      <c r="C32" s="255">
        <f>C30+C31</f>
        <v>319176182</v>
      </c>
      <c r="D32" s="257">
        <f>D30+D31</f>
        <v>446724620</v>
      </c>
      <c r="E32" s="255">
        <f>E30+E31</f>
        <v>355554831</v>
      </c>
      <c r="F32" s="257">
        <f>F30+F31</f>
        <v>360214200</v>
      </c>
      <c r="G32" s="109">
        <f>G30+G31</f>
        <v>185325081</v>
      </c>
      <c r="H32" s="65">
        <f t="shared" si="0"/>
        <v>860056094</v>
      </c>
      <c r="I32" s="64">
        <f t="shared" si="1"/>
        <v>806938820</v>
      </c>
    </row>
    <row r="33" spans="1:9" s="9" customFormat="1">
      <c r="A33" s="81"/>
      <c r="B33" s="118" t="s">
        <v>82</v>
      </c>
      <c r="C33" s="249">
        <v>201688149</v>
      </c>
      <c r="D33" s="251">
        <v>209084231</v>
      </c>
      <c r="E33" s="249">
        <v>147899569</v>
      </c>
      <c r="F33" s="251">
        <v>146691306</v>
      </c>
      <c r="G33" s="107">
        <v>118624980</v>
      </c>
      <c r="H33" s="65">
        <f t="shared" si="0"/>
        <v>468212698</v>
      </c>
      <c r="I33" s="64">
        <f t="shared" si="1"/>
        <v>355775537</v>
      </c>
    </row>
    <row r="34" spans="1:9" s="9" customFormat="1">
      <c r="A34" s="120" t="s">
        <v>93</v>
      </c>
      <c r="B34" s="121" t="s">
        <v>84</v>
      </c>
      <c r="C34" s="252">
        <v>197589780</v>
      </c>
      <c r="D34" s="254">
        <v>349243781</v>
      </c>
      <c r="E34" s="252">
        <v>287166870</v>
      </c>
      <c r="F34" s="254">
        <v>291642559</v>
      </c>
      <c r="G34" s="108">
        <v>1951070</v>
      </c>
      <c r="H34" s="65">
        <f t="shared" si="0"/>
        <v>486707720</v>
      </c>
      <c r="I34" s="64">
        <f t="shared" si="1"/>
        <v>640886340</v>
      </c>
    </row>
    <row r="35" spans="1:9" s="71" customFormat="1" ht="14.25" thickBot="1">
      <c r="A35" s="123"/>
      <c r="B35" s="90" t="s">
        <v>33</v>
      </c>
      <c r="C35" s="255">
        <f>C33+C34</f>
        <v>399277929</v>
      </c>
      <c r="D35" s="257">
        <f>D33+D34</f>
        <v>558328012</v>
      </c>
      <c r="E35" s="255">
        <f>E33+E34</f>
        <v>435066439</v>
      </c>
      <c r="F35" s="257">
        <f>F33+F34</f>
        <v>438333865</v>
      </c>
      <c r="G35" s="109">
        <f>G33+G34</f>
        <v>120576050</v>
      </c>
      <c r="H35" s="65">
        <f t="shared" si="0"/>
        <v>954920418</v>
      </c>
      <c r="I35" s="64">
        <f t="shared" si="1"/>
        <v>996661877</v>
      </c>
    </row>
    <row r="36" spans="1:9" s="9" customFormat="1">
      <c r="A36" s="81"/>
      <c r="B36" s="118" t="s">
        <v>82</v>
      </c>
      <c r="C36" s="249">
        <v>280005275</v>
      </c>
      <c r="D36" s="251">
        <v>295790333</v>
      </c>
      <c r="E36" s="249">
        <v>310825881</v>
      </c>
      <c r="F36" s="251">
        <v>307876220</v>
      </c>
      <c r="G36" s="107">
        <v>117205925</v>
      </c>
      <c r="H36" s="65">
        <f t="shared" si="0"/>
        <v>708037081</v>
      </c>
      <c r="I36" s="64">
        <f t="shared" si="1"/>
        <v>603666553</v>
      </c>
    </row>
    <row r="37" spans="1:9" s="9" customFormat="1">
      <c r="A37" s="120" t="s">
        <v>94</v>
      </c>
      <c r="B37" s="121" t="s">
        <v>84</v>
      </c>
      <c r="C37" s="252">
        <v>547163279</v>
      </c>
      <c r="D37" s="254">
        <v>857663240</v>
      </c>
      <c r="E37" s="252">
        <v>568156866</v>
      </c>
      <c r="F37" s="254">
        <v>573078048</v>
      </c>
      <c r="G37" s="108">
        <v>5955574</v>
      </c>
      <c r="H37" s="65">
        <f t="shared" si="0"/>
        <v>1121275719</v>
      </c>
      <c r="I37" s="64">
        <f t="shared" si="1"/>
        <v>1430741288</v>
      </c>
    </row>
    <row r="38" spans="1:9" s="71" customFormat="1" ht="14.25" thickBot="1">
      <c r="A38" s="123"/>
      <c r="B38" s="90" t="s">
        <v>33</v>
      </c>
      <c r="C38" s="255">
        <f>C36+C37</f>
        <v>827168554</v>
      </c>
      <c r="D38" s="257">
        <f>D36+D37</f>
        <v>1153453573</v>
      </c>
      <c r="E38" s="255">
        <f>E36+E37</f>
        <v>878982747</v>
      </c>
      <c r="F38" s="257">
        <f>F36+F37</f>
        <v>880954268</v>
      </c>
      <c r="G38" s="109">
        <f>G36+G37</f>
        <v>123161499</v>
      </c>
      <c r="H38" s="65">
        <f t="shared" si="0"/>
        <v>1829312800</v>
      </c>
      <c r="I38" s="64">
        <f t="shared" si="1"/>
        <v>2034407841</v>
      </c>
    </row>
    <row r="39" spans="1:9" s="9" customFormat="1">
      <c r="A39" s="81"/>
      <c r="B39" s="118" t="s">
        <v>82</v>
      </c>
      <c r="C39" s="249">
        <v>77271990</v>
      </c>
      <c r="D39" s="251">
        <v>79544734</v>
      </c>
      <c r="E39" s="249">
        <v>77358569</v>
      </c>
      <c r="F39" s="251">
        <v>70442743</v>
      </c>
      <c r="G39" s="107">
        <v>43001112</v>
      </c>
      <c r="H39" s="65">
        <f t="shared" si="0"/>
        <v>197631671</v>
      </c>
      <c r="I39" s="64">
        <f t="shared" si="1"/>
        <v>149987477</v>
      </c>
    </row>
    <row r="40" spans="1:9" s="9" customFormat="1">
      <c r="A40" s="120" t="s">
        <v>95</v>
      </c>
      <c r="B40" s="121" t="s">
        <v>84</v>
      </c>
      <c r="C40" s="252">
        <v>233003317</v>
      </c>
      <c r="D40" s="254">
        <v>363023323</v>
      </c>
      <c r="E40" s="252">
        <v>246990916</v>
      </c>
      <c r="F40" s="254">
        <v>244374207</v>
      </c>
      <c r="G40" s="108">
        <v>2848424</v>
      </c>
      <c r="H40" s="65">
        <f t="shared" si="0"/>
        <v>482842657</v>
      </c>
      <c r="I40" s="64">
        <f t="shared" si="1"/>
        <v>607397530</v>
      </c>
    </row>
    <row r="41" spans="1:9" s="71" customFormat="1" ht="14.25" thickBot="1">
      <c r="A41" s="123"/>
      <c r="B41" s="90" t="s">
        <v>33</v>
      </c>
      <c r="C41" s="255">
        <f>C39+C40</f>
        <v>310275307</v>
      </c>
      <c r="D41" s="257">
        <f>D39+D40</f>
        <v>442568057</v>
      </c>
      <c r="E41" s="255">
        <f>E39+E40</f>
        <v>324349485</v>
      </c>
      <c r="F41" s="257">
        <f>F39+F40</f>
        <v>314816950</v>
      </c>
      <c r="G41" s="109">
        <f>G39+G40</f>
        <v>45849536</v>
      </c>
      <c r="H41" s="65">
        <f t="shared" si="0"/>
        <v>680474328</v>
      </c>
      <c r="I41" s="64">
        <f t="shared" si="1"/>
        <v>757385007</v>
      </c>
    </row>
    <row r="42" spans="1:9" s="9" customFormat="1">
      <c r="A42" s="81"/>
      <c r="B42" s="118" t="s">
        <v>82</v>
      </c>
      <c r="C42" s="249">
        <v>175373284</v>
      </c>
      <c r="D42" s="251">
        <v>185764895</v>
      </c>
      <c r="E42" s="249">
        <v>149501089</v>
      </c>
      <c r="F42" s="251">
        <v>140984458</v>
      </c>
      <c r="G42" s="107">
        <v>65946129</v>
      </c>
      <c r="H42" s="65">
        <f t="shared" si="0"/>
        <v>390820502</v>
      </c>
      <c r="I42" s="64">
        <f t="shared" si="1"/>
        <v>326749353</v>
      </c>
    </row>
    <row r="43" spans="1:9" s="9" customFormat="1">
      <c r="A43" s="120" t="s">
        <v>96</v>
      </c>
      <c r="B43" s="121" t="s">
        <v>84</v>
      </c>
      <c r="C43" s="252">
        <v>578433108</v>
      </c>
      <c r="D43" s="254">
        <v>973087237</v>
      </c>
      <c r="E43" s="252">
        <v>504467371</v>
      </c>
      <c r="F43" s="254">
        <v>501679641</v>
      </c>
      <c r="G43" s="108">
        <v>5579377</v>
      </c>
      <c r="H43" s="65">
        <f t="shared" si="0"/>
        <v>1088479856</v>
      </c>
      <c r="I43" s="64">
        <f t="shared" si="1"/>
        <v>1474766878</v>
      </c>
    </row>
    <row r="44" spans="1:9" s="71" customFormat="1" ht="14.25" thickBot="1">
      <c r="A44" s="123"/>
      <c r="B44" s="90" t="s">
        <v>33</v>
      </c>
      <c r="C44" s="255">
        <f>C42+C43</f>
        <v>753806392</v>
      </c>
      <c r="D44" s="257">
        <f>D42+D43</f>
        <v>1158852132</v>
      </c>
      <c r="E44" s="255">
        <f>E42+E43</f>
        <v>653968460</v>
      </c>
      <c r="F44" s="257">
        <f>F42+F43</f>
        <v>642664099</v>
      </c>
      <c r="G44" s="109">
        <f>G42+G43</f>
        <v>71525506</v>
      </c>
      <c r="H44" s="65">
        <f t="shared" si="0"/>
        <v>1479300358</v>
      </c>
      <c r="I44" s="64">
        <f t="shared" si="1"/>
        <v>1801516231</v>
      </c>
    </row>
    <row r="45" spans="1:9" s="9" customFormat="1">
      <c r="A45" s="126"/>
      <c r="B45" s="127" t="s">
        <v>82</v>
      </c>
      <c r="C45" s="308">
        <v>211302183</v>
      </c>
      <c r="D45" s="289">
        <v>218986937</v>
      </c>
      <c r="E45" s="308">
        <v>260890077</v>
      </c>
      <c r="F45" s="289">
        <v>257750349</v>
      </c>
      <c r="G45" s="110">
        <v>168361078</v>
      </c>
      <c r="H45" s="65">
        <f t="shared" si="0"/>
        <v>640553338</v>
      </c>
      <c r="I45" s="64">
        <f t="shared" si="1"/>
        <v>476737286</v>
      </c>
    </row>
    <row r="46" spans="1:9" s="9" customFormat="1">
      <c r="A46" s="120" t="s">
        <v>97</v>
      </c>
      <c r="B46" s="121" t="s">
        <v>84</v>
      </c>
      <c r="C46" s="252">
        <v>416285940</v>
      </c>
      <c r="D46" s="254">
        <v>567614644</v>
      </c>
      <c r="E46" s="252">
        <v>372133831</v>
      </c>
      <c r="F46" s="254">
        <v>355109930</v>
      </c>
      <c r="G46" s="108">
        <v>4962738</v>
      </c>
      <c r="H46" s="65">
        <f t="shared" si="0"/>
        <v>793382509</v>
      </c>
      <c r="I46" s="64">
        <f t="shared" si="1"/>
        <v>922724574</v>
      </c>
    </row>
    <row r="47" spans="1:9" s="71" customFormat="1" ht="14.25" thickBot="1">
      <c r="A47" s="126"/>
      <c r="B47" s="128" t="s">
        <v>33</v>
      </c>
      <c r="C47" s="309">
        <f>C45+C46</f>
        <v>627588123</v>
      </c>
      <c r="D47" s="310">
        <f>D45+D46</f>
        <v>786601581</v>
      </c>
      <c r="E47" s="309">
        <f>E45+E46</f>
        <v>633023908</v>
      </c>
      <c r="F47" s="310">
        <f>F45+F46</f>
        <v>612860279</v>
      </c>
      <c r="G47" s="329">
        <f>G45+G46</f>
        <v>173323816</v>
      </c>
      <c r="H47" s="65">
        <f t="shared" si="0"/>
        <v>1433935847</v>
      </c>
      <c r="I47" s="64">
        <f t="shared" si="1"/>
        <v>1399461860</v>
      </c>
    </row>
    <row r="48" spans="1:9" s="9" customFormat="1">
      <c r="A48" s="81"/>
      <c r="B48" s="118" t="s">
        <v>82</v>
      </c>
      <c r="C48" s="249">
        <v>191740264</v>
      </c>
      <c r="D48" s="251">
        <v>189259740</v>
      </c>
      <c r="E48" s="249">
        <v>172210081</v>
      </c>
      <c r="F48" s="251">
        <v>168592475</v>
      </c>
      <c r="G48" s="107">
        <v>88932026</v>
      </c>
      <c r="H48" s="65">
        <f t="shared" si="0"/>
        <v>452882371</v>
      </c>
      <c r="I48" s="64">
        <f t="shared" si="1"/>
        <v>357852215</v>
      </c>
    </row>
    <row r="49" spans="1:9" s="9" customFormat="1">
      <c r="A49" s="120" t="s">
        <v>98</v>
      </c>
      <c r="B49" s="121" t="s">
        <v>84</v>
      </c>
      <c r="C49" s="252">
        <v>306774221</v>
      </c>
      <c r="D49" s="254">
        <v>479607949</v>
      </c>
      <c r="E49" s="252">
        <v>430692866</v>
      </c>
      <c r="F49" s="254">
        <v>422339320</v>
      </c>
      <c r="G49" s="108">
        <v>4634988</v>
      </c>
      <c r="H49" s="65">
        <f t="shared" si="0"/>
        <v>742102075</v>
      </c>
      <c r="I49" s="64">
        <f t="shared" si="1"/>
        <v>901947269</v>
      </c>
    </row>
    <row r="50" spans="1:9" s="71" customFormat="1" ht="14.25" thickBot="1">
      <c r="A50" s="123"/>
      <c r="B50" s="90" t="s">
        <v>33</v>
      </c>
      <c r="C50" s="255">
        <f>C48+C49</f>
        <v>498514485</v>
      </c>
      <c r="D50" s="257">
        <f>D48+D49</f>
        <v>668867689</v>
      </c>
      <c r="E50" s="255">
        <f>E48+E49</f>
        <v>602902947</v>
      </c>
      <c r="F50" s="257">
        <f>F48+F49</f>
        <v>590931795</v>
      </c>
      <c r="G50" s="109">
        <f>G48+G49</f>
        <v>93567014</v>
      </c>
      <c r="H50" s="65">
        <f t="shared" si="0"/>
        <v>1194984446</v>
      </c>
      <c r="I50" s="64">
        <f t="shared" si="1"/>
        <v>1259799484</v>
      </c>
    </row>
    <row r="51" spans="1:9" s="9" customFormat="1">
      <c r="A51" s="81"/>
      <c r="B51" s="118" t="s">
        <v>82</v>
      </c>
      <c r="C51" s="249">
        <v>59209113</v>
      </c>
      <c r="D51" s="251">
        <v>60079858</v>
      </c>
      <c r="E51" s="249">
        <v>37250409</v>
      </c>
      <c r="F51" s="251">
        <v>35379465</v>
      </c>
      <c r="G51" s="107">
        <v>36293804</v>
      </c>
      <c r="H51" s="65">
        <f t="shared" si="0"/>
        <v>132753326</v>
      </c>
      <c r="I51" s="64">
        <f t="shared" si="1"/>
        <v>95459323</v>
      </c>
    </row>
    <row r="52" spans="1:9" s="9" customFormat="1">
      <c r="A52" s="120" t="s">
        <v>99</v>
      </c>
      <c r="B52" s="121" t="s">
        <v>84</v>
      </c>
      <c r="C52" s="252">
        <v>137629964</v>
      </c>
      <c r="D52" s="254">
        <v>232647590</v>
      </c>
      <c r="E52" s="252">
        <v>165525578</v>
      </c>
      <c r="F52" s="254">
        <v>165471260</v>
      </c>
      <c r="G52" s="108">
        <v>1360630</v>
      </c>
      <c r="H52" s="65">
        <f t="shared" si="0"/>
        <v>304516172</v>
      </c>
      <c r="I52" s="64">
        <f t="shared" si="1"/>
        <v>398118850</v>
      </c>
    </row>
    <row r="53" spans="1:9" s="71" customFormat="1" ht="14.25" thickBot="1">
      <c r="A53" s="123"/>
      <c r="B53" s="90" t="s">
        <v>33</v>
      </c>
      <c r="C53" s="255">
        <f>C51+C52</f>
        <v>196839077</v>
      </c>
      <c r="D53" s="257">
        <f>D51+D52</f>
        <v>292727448</v>
      </c>
      <c r="E53" s="255">
        <f>E51+E52</f>
        <v>202775987</v>
      </c>
      <c r="F53" s="257">
        <f>F51+F52</f>
        <v>200850725</v>
      </c>
      <c r="G53" s="109">
        <f>G51+G52</f>
        <v>37654434</v>
      </c>
      <c r="H53" s="65">
        <f t="shared" si="0"/>
        <v>437269498</v>
      </c>
      <c r="I53" s="64">
        <f t="shared" si="1"/>
        <v>493578173</v>
      </c>
    </row>
    <row r="54" spans="1:9" s="9" customFormat="1">
      <c r="A54" s="81"/>
      <c r="B54" s="118" t="s">
        <v>82</v>
      </c>
      <c r="C54" s="249">
        <v>57446837</v>
      </c>
      <c r="D54" s="251">
        <v>51889300</v>
      </c>
      <c r="E54" s="249">
        <v>35558026</v>
      </c>
      <c r="F54" s="251">
        <v>29771259</v>
      </c>
      <c r="G54" s="107">
        <v>23324071</v>
      </c>
      <c r="H54" s="65">
        <f t="shared" si="0"/>
        <v>116328934</v>
      </c>
      <c r="I54" s="64">
        <f t="shared" si="1"/>
        <v>81660559</v>
      </c>
    </row>
    <row r="55" spans="1:9" s="9" customFormat="1">
      <c r="A55" s="120" t="s">
        <v>100</v>
      </c>
      <c r="B55" s="121" t="s">
        <v>84</v>
      </c>
      <c r="C55" s="252">
        <v>219103760</v>
      </c>
      <c r="D55" s="254">
        <v>329734234</v>
      </c>
      <c r="E55" s="252">
        <v>200212072</v>
      </c>
      <c r="F55" s="254">
        <v>185840680</v>
      </c>
      <c r="G55" s="108">
        <v>2385702</v>
      </c>
      <c r="H55" s="65">
        <f t="shared" si="0"/>
        <v>421701534</v>
      </c>
      <c r="I55" s="64">
        <f t="shared" si="1"/>
        <v>515574914</v>
      </c>
    </row>
    <row r="56" spans="1:9" s="71" customFormat="1" ht="14.25" thickBot="1">
      <c r="A56" s="123"/>
      <c r="B56" s="90" t="s">
        <v>33</v>
      </c>
      <c r="C56" s="255">
        <f>C54+C55</f>
        <v>276550597</v>
      </c>
      <c r="D56" s="257">
        <f>D54+D55</f>
        <v>381623534</v>
      </c>
      <c r="E56" s="255">
        <f>E54+E55</f>
        <v>235770098</v>
      </c>
      <c r="F56" s="257">
        <f>F54+F55</f>
        <v>215611939</v>
      </c>
      <c r="G56" s="109">
        <f>G54+G55</f>
        <v>25709773</v>
      </c>
      <c r="H56" s="65">
        <f t="shared" si="0"/>
        <v>538030468</v>
      </c>
      <c r="I56" s="64">
        <f t="shared" si="1"/>
        <v>597235473</v>
      </c>
    </row>
    <row r="57" spans="1:9" s="9" customFormat="1">
      <c r="A57" s="81"/>
      <c r="B57" s="118" t="s">
        <v>82</v>
      </c>
      <c r="C57" s="249">
        <v>61182816</v>
      </c>
      <c r="D57" s="251">
        <v>60505335</v>
      </c>
      <c r="E57" s="249">
        <v>48251106</v>
      </c>
      <c r="F57" s="251">
        <v>46175329</v>
      </c>
      <c r="G57" s="107">
        <v>23666416</v>
      </c>
      <c r="H57" s="65">
        <f t="shared" si="0"/>
        <v>133100338</v>
      </c>
      <c r="I57" s="64">
        <f t="shared" si="1"/>
        <v>106680664</v>
      </c>
    </row>
    <row r="58" spans="1:9" s="9" customFormat="1">
      <c r="A58" s="120" t="s">
        <v>101</v>
      </c>
      <c r="B58" s="121" t="s">
        <v>84</v>
      </c>
      <c r="C58" s="252">
        <v>170217234</v>
      </c>
      <c r="D58" s="254">
        <v>261229416</v>
      </c>
      <c r="E58" s="252">
        <v>139135521</v>
      </c>
      <c r="F58" s="254">
        <v>138030422</v>
      </c>
      <c r="G58" s="108">
        <v>1604783</v>
      </c>
      <c r="H58" s="65">
        <f t="shared" si="0"/>
        <v>310957538</v>
      </c>
      <c r="I58" s="64">
        <f t="shared" si="1"/>
        <v>399259838</v>
      </c>
    </row>
    <row r="59" spans="1:9" s="71" customFormat="1" ht="14.25" thickBot="1">
      <c r="A59" s="123"/>
      <c r="B59" s="90" t="s">
        <v>33</v>
      </c>
      <c r="C59" s="255">
        <f>C57+C58</f>
        <v>231400050</v>
      </c>
      <c r="D59" s="257">
        <f>D57+D58</f>
        <v>321734751</v>
      </c>
      <c r="E59" s="255">
        <f>E57+E58</f>
        <v>187386627</v>
      </c>
      <c r="F59" s="257">
        <f>F57+F58</f>
        <v>184205751</v>
      </c>
      <c r="G59" s="109">
        <f>G57+G58</f>
        <v>25271199</v>
      </c>
      <c r="H59" s="65">
        <f t="shared" si="0"/>
        <v>444057876</v>
      </c>
      <c r="I59" s="64">
        <f t="shared" si="1"/>
        <v>505940502</v>
      </c>
    </row>
    <row r="60" spans="1:9" s="9" customFormat="1">
      <c r="A60" s="81"/>
      <c r="B60" s="118" t="s">
        <v>82</v>
      </c>
      <c r="C60" s="93">
        <f>C6+C9+C12+C15+C18+C21+C24+C27+C30+C33+C36+C39+C42+C45+C48+C51+C54+C57</f>
        <v>3467687901</v>
      </c>
      <c r="D60" s="95">
        <f t="shared" ref="C60:G62" si="2">D6+D9+D12+D15+D18+D21+D24+D27+D30+D33+D36+D39+D42+D45+D48+D51+D54+D57</f>
        <v>3613050990</v>
      </c>
      <c r="E60" s="93">
        <f t="shared" si="2"/>
        <v>3347722421</v>
      </c>
      <c r="F60" s="95">
        <f t="shared" si="2"/>
        <v>3296798133</v>
      </c>
      <c r="G60" s="108">
        <f t="shared" si="2"/>
        <v>1792620279</v>
      </c>
      <c r="H60" s="65">
        <f t="shared" si="0"/>
        <v>8608030601</v>
      </c>
      <c r="I60" s="64">
        <f t="shared" si="1"/>
        <v>6909849123</v>
      </c>
    </row>
    <row r="61" spans="1:9" s="9" customFormat="1">
      <c r="A61" s="120" t="s">
        <v>102</v>
      </c>
      <c r="B61" s="121" t="s">
        <v>84</v>
      </c>
      <c r="C61" s="97">
        <f t="shared" si="2"/>
        <v>4694456465</v>
      </c>
      <c r="D61" s="99">
        <f t="shared" si="2"/>
        <v>7518077545</v>
      </c>
      <c r="E61" s="97">
        <f t="shared" si="2"/>
        <v>5634708872</v>
      </c>
      <c r="F61" s="99">
        <f t="shared" si="2"/>
        <v>5631005955</v>
      </c>
      <c r="G61" s="108">
        <f t="shared" si="2"/>
        <v>49029755</v>
      </c>
      <c r="H61" s="65">
        <f t="shared" si="0"/>
        <v>10378195092</v>
      </c>
      <c r="I61" s="64">
        <f t="shared" si="1"/>
        <v>13149083500</v>
      </c>
    </row>
    <row r="62" spans="1:9" s="71" customFormat="1" ht="14.25" thickBot="1">
      <c r="A62" s="123"/>
      <c r="B62" s="90" t="s">
        <v>33</v>
      </c>
      <c r="C62" s="101">
        <f t="shared" si="2"/>
        <v>8162144366</v>
      </c>
      <c r="D62" s="103">
        <f t="shared" si="2"/>
        <v>11131128535</v>
      </c>
      <c r="E62" s="101">
        <f t="shared" si="2"/>
        <v>8982431293</v>
      </c>
      <c r="F62" s="103">
        <f t="shared" si="2"/>
        <v>8927804088</v>
      </c>
      <c r="G62" s="109">
        <f t="shared" si="2"/>
        <v>1841650034</v>
      </c>
      <c r="H62" s="65">
        <f t="shared" si="0"/>
        <v>18986225693</v>
      </c>
      <c r="I62" s="64">
        <f t="shared" si="1"/>
        <v>20058932623</v>
      </c>
    </row>
    <row r="63" spans="1:9" s="2" customFormat="1">
      <c r="A63" s="237"/>
      <c r="B63" s="236"/>
      <c r="C63" s="8"/>
      <c r="D63" s="8"/>
      <c r="E63" s="8"/>
      <c r="F63" s="8"/>
      <c r="G63" s="8"/>
    </row>
    <row r="64" spans="1:9" s="9" customFormat="1">
      <c r="A64" s="371" t="s">
        <v>149</v>
      </c>
      <c r="B64" s="371"/>
      <c r="C64" s="371"/>
      <c r="D64" s="371"/>
      <c r="E64" s="371"/>
      <c r="F64" s="371"/>
      <c r="G64" s="371"/>
    </row>
    <row r="66" spans="8:8">
      <c r="H66" s="9"/>
    </row>
  </sheetData>
  <mergeCells count="1">
    <mergeCell ref="A64:G64"/>
  </mergeCells>
  <phoneticPr fontId="6"/>
  <pageMargins left="0.70866141732283472" right="0.70866141732283472" top="0.78740157480314965" bottom="0" header="0.31496062992125984" footer="0"/>
  <pageSetup paperSize="9" scale="8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P66"/>
  <sheetViews>
    <sheetView view="pageBreakPreview" zoomScale="85" zoomScaleNormal="100" zoomScaleSheetLayoutView="85" workbookViewId="0">
      <pane xSplit="2" ySplit="4" topLeftCell="C5" activePane="bottomRight" state="frozen"/>
      <selection activeCell="J54" sqref="J54:Q54"/>
      <selection pane="topRight" activeCell="J54" sqref="J54:Q54"/>
      <selection pane="bottomLeft" activeCell="J54" sqref="J54:Q54"/>
      <selection pane="bottomRight" activeCell="I66" sqref="I66:P66"/>
    </sheetView>
  </sheetViews>
  <sheetFormatPr defaultColWidth="11.375" defaultRowHeight="13.5"/>
  <cols>
    <col min="1" max="1" width="9.75" style="9" customWidth="1"/>
    <col min="2" max="2" width="5.5" style="9" customWidth="1"/>
    <col min="3" max="4" width="13.375" style="9" customWidth="1"/>
    <col min="5" max="5" width="15.875" style="9" customWidth="1"/>
    <col min="6" max="8" width="13.375" style="9" customWidth="1"/>
    <col min="9" max="9" width="11.375" style="9" customWidth="1"/>
    <col min="10" max="10" width="5.375" style="9" customWidth="1"/>
    <col min="11" max="13" width="13.375" style="9" customWidth="1"/>
    <col min="14" max="14" width="13.5" style="9" customWidth="1"/>
    <col min="15" max="16384" width="11.375" style="9"/>
  </cols>
  <sheetData>
    <row r="1" spans="1:14" s="51" customFormat="1">
      <c r="A1" s="51" t="s">
        <v>36</v>
      </c>
    </row>
    <row r="2" spans="1:14" s="51" customFormat="1">
      <c r="A2" s="51" t="s">
        <v>44</v>
      </c>
      <c r="B2" s="51" t="s">
        <v>45</v>
      </c>
      <c r="F2" s="52"/>
    </row>
    <row r="3" spans="1:14" s="51" customFormat="1" ht="14.25" thickBot="1">
      <c r="A3" s="53" t="s">
        <v>52</v>
      </c>
      <c r="B3" s="53"/>
      <c r="C3" s="53"/>
      <c r="D3" s="53"/>
      <c r="E3" s="53"/>
      <c r="F3" s="192"/>
      <c r="G3" s="192"/>
      <c r="H3" s="53"/>
      <c r="I3" s="53" t="s">
        <v>53</v>
      </c>
      <c r="J3" s="53"/>
      <c r="K3" s="53"/>
      <c r="L3" s="53"/>
      <c r="M3" s="53"/>
      <c r="N3" s="192"/>
    </row>
    <row r="4" spans="1:14">
      <c r="A4" s="111" t="s">
        <v>56</v>
      </c>
      <c r="B4" s="112"/>
      <c r="C4" s="81" t="s">
        <v>57</v>
      </c>
      <c r="D4" s="132" t="s">
        <v>58</v>
      </c>
      <c r="E4" s="112" t="s">
        <v>59</v>
      </c>
      <c r="F4" s="133" t="s">
        <v>60</v>
      </c>
      <c r="G4" s="113" t="s">
        <v>61</v>
      </c>
      <c r="H4" s="134" t="s">
        <v>62</v>
      </c>
      <c r="I4" s="111" t="s">
        <v>56</v>
      </c>
      <c r="J4" s="112"/>
      <c r="K4" s="111" t="s">
        <v>57</v>
      </c>
      <c r="L4" s="132" t="s">
        <v>58</v>
      </c>
      <c r="M4" s="112" t="s">
        <v>59</v>
      </c>
      <c r="N4" s="133" t="s">
        <v>63</v>
      </c>
    </row>
    <row r="5" spans="1:14" ht="14.25" thickBot="1">
      <c r="A5" s="86"/>
      <c r="B5" s="135"/>
      <c r="C5" s="126" t="s">
        <v>74</v>
      </c>
      <c r="D5" s="136" t="s">
        <v>74</v>
      </c>
      <c r="E5" s="135" t="s">
        <v>74</v>
      </c>
      <c r="F5" s="137"/>
      <c r="G5" s="137" t="s">
        <v>74</v>
      </c>
      <c r="H5" s="135"/>
      <c r="I5" s="114"/>
      <c r="J5" s="115"/>
      <c r="K5" s="114" t="s">
        <v>74</v>
      </c>
      <c r="L5" s="138" t="s">
        <v>74</v>
      </c>
      <c r="M5" s="115" t="s">
        <v>74</v>
      </c>
      <c r="N5" s="116"/>
    </row>
    <row r="6" spans="1:14">
      <c r="A6" s="81"/>
      <c r="B6" s="118" t="s">
        <v>82</v>
      </c>
      <c r="C6" s="249">
        <v>414</v>
      </c>
      <c r="D6" s="250">
        <v>719</v>
      </c>
      <c r="E6" s="311">
        <v>2708</v>
      </c>
      <c r="F6" s="119">
        <f>C6+D6+E6</f>
        <v>3841</v>
      </c>
      <c r="G6" s="317">
        <v>2056</v>
      </c>
      <c r="H6" s="107">
        <f>F6+G6</f>
        <v>5897</v>
      </c>
      <c r="I6" s="81"/>
      <c r="J6" s="118" t="s">
        <v>82</v>
      </c>
      <c r="K6" s="314">
        <v>410</v>
      </c>
      <c r="L6" s="250">
        <v>719</v>
      </c>
      <c r="M6" s="311">
        <v>2704</v>
      </c>
      <c r="N6" s="119">
        <f>K6+L6+M6</f>
        <v>3833</v>
      </c>
    </row>
    <row r="7" spans="1:14">
      <c r="A7" s="120" t="s">
        <v>83</v>
      </c>
      <c r="B7" s="121" t="s">
        <v>84</v>
      </c>
      <c r="C7" s="252">
        <v>9025</v>
      </c>
      <c r="D7" s="253">
        <v>13093</v>
      </c>
      <c r="E7" s="312">
        <v>70909</v>
      </c>
      <c r="F7" s="122">
        <f t="shared" ref="F7:F59" si="0">C7+D7+E7</f>
        <v>93027</v>
      </c>
      <c r="G7" s="318">
        <v>316</v>
      </c>
      <c r="H7" s="108">
        <f t="shared" ref="H7:H62" si="1">F7+G7</f>
        <v>93343</v>
      </c>
      <c r="I7" s="120" t="s">
        <v>83</v>
      </c>
      <c r="J7" s="121" t="s">
        <v>84</v>
      </c>
      <c r="K7" s="315">
        <v>8959</v>
      </c>
      <c r="L7" s="253">
        <v>13050</v>
      </c>
      <c r="M7" s="312">
        <v>70775</v>
      </c>
      <c r="N7" s="122">
        <f t="shared" ref="N7:N59" si="2">K7+L7+M7</f>
        <v>92784</v>
      </c>
    </row>
    <row r="8" spans="1:14" s="71" customFormat="1" ht="14.25" customHeight="1" thickBot="1">
      <c r="A8" s="123"/>
      <c r="B8" s="90" t="s">
        <v>33</v>
      </c>
      <c r="C8" s="255">
        <f>C6+C7</f>
        <v>9439</v>
      </c>
      <c r="D8" s="256">
        <f>D6+D7</f>
        <v>13812</v>
      </c>
      <c r="E8" s="313">
        <f>E6+E7</f>
        <v>73617</v>
      </c>
      <c r="F8" s="124">
        <f t="shared" si="0"/>
        <v>96868</v>
      </c>
      <c r="G8" s="319">
        <f>G6+G7</f>
        <v>2372</v>
      </c>
      <c r="H8" s="109">
        <f t="shared" si="1"/>
        <v>99240</v>
      </c>
      <c r="I8" s="123"/>
      <c r="J8" s="90" t="s">
        <v>33</v>
      </c>
      <c r="K8" s="316">
        <f>K6+K7</f>
        <v>9369</v>
      </c>
      <c r="L8" s="256">
        <f>L6+L7</f>
        <v>13769</v>
      </c>
      <c r="M8" s="313">
        <f>M6+M7</f>
        <v>73479</v>
      </c>
      <c r="N8" s="124">
        <f t="shared" si="2"/>
        <v>96617</v>
      </c>
    </row>
    <row r="9" spans="1:14" s="74" customFormat="1">
      <c r="A9" s="81"/>
      <c r="B9" s="118" t="s">
        <v>82</v>
      </c>
      <c r="C9" s="249">
        <v>460</v>
      </c>
      <c r="D9" s="250">
        <v>532</v>
      </c>
      <c r="E9" s="311">
        <v>2429</v>
      </c>
      <c r="F9" s="119">
        <f t="shared" si="0"/>
        <v>3421</v>
      </c>
      <c r="G9" s="317">
        <v>1944</v>
      </c>
      <c r="H9" s="107">
        <f t="shared" si="1"/>
        <v>5365</v>
      </c>
      <c r="I9" s="81"/>
      <c r="J9" s="118" t="s">
        <v>82</v>
      </c>
      <c r="K9" s="314">
        <v>388</v>
      </c>
      <c r="L9" s="250">
        <v>497</v>
      </c>
      <c r="M9" s="311">
        <v>2366</v>
      </c>
      <c r="N9" s="119">
        <f t="shared" si="2"/>
        <v>3251</v>
      </c>
    </row>
    <row r="10" spans="1:14">
      <c r="A10" s="120" t="s">
        <v>85</v>
      </c>
      <c r="B10" s="121" t="s">
        <v>84</v>
      </c>
      <c r="C10" s="252">
        <v>7251</v>
      </c>
      <c r="D10" s="253">
        <v>10596</v>
      </c>
      <c r="E10" s="312">
        <v>59661</v>
      </c>
      <c r="F10" s="122">
        <f t="shared" si="0"/>
        <v>77508</v>
      </c>
      <c r="G10" s="318">
        <v>464</v>
      </c>
      <c r="H10" s="108">
        <f t="shared" si="1"/>
        <v>77972</v>
      </c>
      <c r="I10" s="120" t="s">
        <v>85</v>
      </c>
      <c r="J10" s="121" t="s">
        <v>84</v>
      </c>
      <c r="K10" s="315">
        <v>6810</v>
      </c>
      <c r="L10" s="253">
        <v>10297</v>
      </c>
      <c r="M10" s="312">
        <v>58807</v>
      </c>
      <c r="N10" s="122">
        <f t="shared" si="2"/>
        <v>75914</v>
      </c>
    </row>
    <row r="11" spans="1:14" s="71" customFormat="1" ht="14.25" thickBot="1">
      <c r="A11" s="123"/>
      <c r="B11" s="90" t="s">
        <v>33</v>
      </c>
      <c r="C11" s="255">
        <f>C9+C10</f>
        <v>7711</v>
      </c>
      <c r="D11" s="256">
        <f>D9+D10</f>
        <v>11128</v>
      </c>
      <c r="E11" s="313">
        <f>E9+E10</f>
        <v>62090</v>
      </c>
      <c r="F11" s="124">
        <f t="shared" si="0"/>
        <v>80929</v>
      </c>
      <c r="G11" s="319">
        <f>G9+G10</f>
        <v>2408</v>
      </c>
      <c r="H11" s="109">
        <f t="shared" si="1"/>
        <v>83337</v>
      </c>
      <c r="I11" s="123"/>
      <c r="J11" s="90" t="s">
        <v>33</v>
      </c>
      <c r="K11" s="316">
        <f>K9+K10</f>
        <v>7198</v>
      </c>
      <c r="L11" s="256">
        <f>L9+L10</f>
        <v>10794</v>
      </c>
      <c r="M11" s="313">
        <f>M9+M10</f>
        <v>61173</v>
      </c>
      <c r="N11" s="124">
        <f t="shared" si="2"/>
        <v>79165</v>
      </c>
    </row>
    <row r="12" spans="1:14">
      <c r="A12" s="81"/>
      <c r="B12" s="118" t="s">
        <v>82</v>
      </c>
      <c r="C12" s="249">
        <v>292</v>
      </c>
      <c r="D12" s="250">
        <v>353</v>
      </c>
      <c r="E12" s="311">
        <v>1806</v>
      </c>
      <c r="F12" s="119">
        <f t="shared" si="0"/>
        <v>2451</v>
      </c>
      <c r="G12" s="317">
        <v>2925</v>
      </c>
      <c r="H12" s="107">
        <f t="shared" si="1"/>
        <v>5376</v>
      </c>
      <c r="I12" s="81"/>
      <c r="J12" s="118" t="s">
        <v>82</v>
      </c>
      <c r="K12" s="314">
        <v>292</v>
      </c>
      <c r="L12" s="250">
        <v>353</v>
      </c>
      <c r="M12" s="311">
        <v>1806</v>
      </c>
      <c r="N12" s="119">
        <f t="shared" si="2"/>
        <v>2451</v>
      </c>
    </row>
    <row r="13" spans="1:14">
      <c r="A13" s="120" t="s">
        <v>86</v>
      </c>
      <c r="B13" s="121" t="s">
        <v>84</v>
      </c>
      <c r="C13" s="252">
        <v>3001</v>
      </c>
      <c r="D13" s="253">
        <v>4629</v>
      </c>
      <c r="E13" s="312">
        <v>32888</v>
      </c>
      <c r="F13" s="122">
        <f t="shared" si="0"/>
        <v>40518</v>
      </c>
      <c r="G13" s="318">
        <v>178</v>
      </c>
      <c r="H13" s="108">
        <f t="shared" si="1"/>
        <v>40696</v>
      </c>
      <c r="I13" s="120" t="s">
        <v>86</v>
      </c>
      <c r="J13" s="121" t="s">
        <v>84</v>
      </c>
      <c r="K13" s="315">
        <v>3001</v>
      </c>
      <c r="L13" s="253">
        <v>4629</v>
      </c>
      <c r="M13" s="312">
        <v>32888</v>
      </c>
      <c r="N13" s="122">
        <f t="shared" si="2"/>
        <v>40518</v>
      </c>
    </row>
    <row r="14" spans="1:14" s="71" customFormat="1" ht="14.25" thickBot="1">
      <c r="A14" s="123"/>
      <c r="B14" s="90" t="s">
        <v>33</v>
      </c>
      <c r="C14" s="255">
        <f>C12+C13</f>
        <v>3293</v>
      </c>
      <c r="D14" s="256">
        <f>D12+D13</f>
        <v>4982</v>
      </c>
      <c r="E14" s="313">
        <f>E12+E13</f>
        <v>34694</v>
      </c>
      <c r="F14" s="124">
        <f t="shared" si="0"/>
        <v>42969</v>
      </c>
      <c r="G14" s="319">
        <f>G12+G13</f>
        <v>3103</v>
      </c>
      <c r="H14" s="109">
        <f t="shared" si="1"/>
        <v>46072</v>
      </c>
      <c r="I14" s="123"/>
      <c r="J14" s="90" t="s">
        <v>33</v>
      </c>
      <c r="K14" s="316">
        <f>K12+K13</f>
        <v>3293</v>
      </c>
      <c r="L14" s="256">
        <f>L12+L13</f>
        <v>4982</v>
      </c>
      <c r="M14" s="313">
        <f>M12+M13</f>
        <v>34694</v>
      </c>
      <c r="N14" s="124">
        <f t="shared" si="2"/>
        <v>42969</v>
      </c>
    </row>
    <row r="15" spans="1:14">
      <c r="A15" s="81"/>
      <c r="B15" s="118" t="s">
        <v>82</v>
      </c>
      <c r="C15" s="249">
        <v>496</v>
      </c>
      <c r="D15" s="250">
        <v>680</v>
      </c>
      <c r="E15" s="311">
        <v>3290</v>
      </c>
      <c r="F15" s="119">
        <f t="shared" si="0"/>
        <v>4466</v>
      </c>
      <c r="G15" s="317">
        <v>3096</v>
      </c>
      <c r="H15" s="108">
        <f t="shared" si="1"/>
        <v>7562</v>
      </c>
      <c r="I15" s="81"/>
      <c r="J15" s="118" t="s">
        <v>82</v>
      </c>
      <c r="K15" s="314">
        <v>496</v>
      </c>
      <c r="L15" s="250">
        <v>680</v>
      </c>
      <c r="M15" s="311">
        <v>3289</v>
      </c>
      <c r="N15" s="119">
        <f t="shared" si="2"/>
        <v>4465</v>
      </c>
    </row>
    <row r="16" spans="1:14">
      <c r="A16" s="120" t="s">
        <v>87</v>
      </c>
      <c r="B16" s="121" t="s">
        <v>84</v>
      </c>
      <c r="C16" s="252">
        <v>4275</v>
      </c>
      <c r="D16" s="253">
        <v>6331</v>
      </c>
      <c r="E16" s="312">
        <v>42083</v>
      </c>
      <c r="F16" s="122">
        <f t="shared" si="0"/>
        <v>52689</v>
      </c>
      <c r="G16" s="318">
        <v>351</v>
      </c>
      <c r="H16" s="108">
        <f t="shared" si="1"/>
        <v>53040</v>
      </c>
      <c r="I16" s="120" t="s">
        <v>87</v>
      </c>
      <c r="J16" s="121" t="s">
        <v>84</v>
      </c>
      <c r="K16" s="315">
        <v>4275</v>
      </c>
      <c r="L16" s="253">
        <v>6331</v>
      </c>
      <c r="M16" s="312">
        <v>42083</v>
      </c>
      <c r="N16" s="122">
        <f t="shared" si="2"/>
        <v>52689</v>
      </c>
    </row>
    <row r="17" spans="1:14" s="71" customFormat="1" ht="14.25" thickBot="1">
      <c r="A17" s="123"/>
      <c r="B17" s="90" t="s">
        <v>33</v>
      </c>
      <c r="C17" s="255">
        <f>C15+C16</f>
        <v>4771</v>
      </c>
      <c r="D17" s="256">
        <f>D15+D16</f>
        <v>7011</v>
      </c>
      <c r="E17" s="313">
        <f>E15+E16</f>
        <v>45373</v>
      </c>
      <c r="F17" s="124">
        <f t="shared" si="0"/>
        <v>57155</v>
      </c>
      <c r="G17" s="319">
        <f>G15+G16</f>
        <v>3447</v>
      </c>
      <c r="H17" s="109">
        <f t="shared" si="1"/>
        <v>60602</v>
      </c>
      <c r="I17" s="123"/>
      <c r="J17" s="90" t="s">
        <v>33</v>
      </c>
      <c r="K17" s="316">
        <f>K15+K16</f>
        <v>4771</v>
      </c>
      <c r="L17" s="256">
        <f>L15+L16</f>
        <v>7011</v>
      </c>
      <c r="M17" s="313">
        <f>M15+M16</f>
        <v>45372</v>
      </c>
      <c r="N17" s="124">
        <f t="shared" si="2"/>
        <v>57154</v>
      </c>
    </row>
    <row r="18" spans="1:14">
      <c r="A18" s="81"/>
      <c r="B18" s="118" t="s">
        <v>82</v>
      </c>
      <c r="C18" s="249">
        <v>369</v>
      </c>
      <c r="D18" s="250">
        <v>390</v>
      </c>
      <c r="E18" s="311">
        <v>2067</v>
      </c>
      <c r="F18" s="119">
        <f t="shared" si="0"/>
        <v>2826</v>
      </c>
      <c r="G18" s="317">
        <v>801</v>
      </c>
      <c r="H18" s="107">
        <f t="shared" si="1"/>
        <v>3627</v>
      </c>
      <c r="I18" s="81"/>
      <c r="J18" s="118" t="s">
        <v>82</v>
      </c>
      <c r="K18" s="314">
        <v>366</v>
      </c>
      <c r="L18" s="250">
        <v>390</v>
      </c>
      <c r="M18" s="311">
        <v>2065</v>
      </c>
      <c r="N18" s="119">
        <f t="shared" si="2"/>
        <v>2821</v>
      </c>
    </row>
    <row r="19" spans="1:14">
      <c r="A19" s="120" t="s">
        <v>88</v>
      </c>
      <c r="B19" s="121" t="s">
        <v>84</v>
      </c>
      <c r="C19" s="252">
        <v>6425</v>
      </c>
      <c r="D19" s="253">
        <v>10170</v>
      </c>
      <c r="E19" s="312">
        <v>55212</v>
      </c>
      <c r="F19" s="122">
        <f t="shared" si="0"/>
        <v>71807</v>
      </c>
      <c r="G19" s="318">
        <v>191</v>
      </c>
      <c r="H19" s="108">
        <f t="shared" si="1"/>
        <v>71998</v>
      </c>
      <c r="I19" s="120" t="s">
        <v>88</v>
      </c>
      <c r="J19" s="121" t="s">
        <v>84</v>
      </c>
      <c r="K19" s="315">
        <v>6424</v>
      </c>
      <c r="L19" s="253">
        <v>10169</v>
      </c>
      <c r="M19" s="312">
        <v>55211</v>
      </c>
      <c r="N19" s="122">
        <f t="shared" si="2"/>
        <v>71804</v>
      </c>
    </row>
    <row r="20" spans="1:14" s="71" customFormat="1" ht="14.25" thickBot="1">
      <c r="A20" s="123"/>
      <c r="B20" s="90" t="s">
        <v>33</v>
      </c>
      <c r="C20" s="255">
        <f>C18+C19</f>
        <v>6794</v>
      </c>
      <c r="D20" s="256">
        <f>D18+D19</f>
        <v>10560</v>
      </c>
      <c r="E20" s="313">
        <f>E18+E19</f>
        <v>57279</v>
      </c>
      <c r="F20" s="124">
        <f t="shared" si="0"/>
        <v>74633</v>
      </c>
      <c r="G20" s="319">
        <f>G18+G19</f>
        <v>992</v>
      </c>
      <c r="H20" s="109">
        <f t="shared" si="1"/>
        <v>75625</v>
      </c>
      <c r="I20" s="123"/>
      <c r="J20" s="90" t="s">
        <v>33</v>
      </c>
      <c r="K20" s="316">
        <f>K18+K19</f>
        <v>6790</v>
      </c>
      <c r="L20" s="256">
        <f>L18+L19</f>
        <v>10559</v>
      </c>
      <c r="M20" s="313">
        <f>M18+M19</f>
        <v>57276</v>
      </c>
      <c r="N20" s="124">
        <f t="shared" si="2"/>
        <v>74625</v>
      </c>
    </row>
    <row r="21" spans="1:14">
      <c r="A21" s="81"/>
      <c r="B21" s="118" t="s">
        <v>82</v>
      </c>
      <c r="C21" s="249">
        <v>300</v>
      </c>
      <c r="D21" s="250">
        <v>302</v>
      </c>
      <c r="E21" s="311">
        <v>1151</v>
      </c>
      <c r="F21" s="119">
        <f t="shared" si="0"/>
        <v>1753</v>
      </c>
      <c r="G21" s="317">
        <v>1215</v>
      </c>
      <c r="H21" s="107">
        <f t="shared" si="1"/>
        <v>2968</v>
      </c>
      <c r="I21" s="81"/>
      <c r="J21" s="118" t="s">
        <v>82</v>
      </c>
      <c r="K21" s="314">
        <v>289</v>
      </c>
      <c r="L21" s="250">
        <v>302</v>
      </c>
      <c r="M21" s="311">
        <v>1143</v>
      </c>
      <c r="N21" s="119">
        <f t="shared" si="2"/>
        <v>1734</v>
      </c>
    </row>
    <row r="22" spans="1:14">
      <c r="A22" s="120" t="s">
        <v>89</v>
      </c>
      <c r="B22" s="121" t="s">
        <v>84</v>
      </c>
      <c r="C22" s="252">
        <v>6560</v>
      </c>
      <c r="D22" s="253">
        <v>6824</v>
      </c>
      <c r="E22" s="312">
        <v>58499</v>
      </c>
      <c r="F22" s="122">
        <f t="shared" si="0"/>
        <v>71883</v>
      </c>
      <c r="G22" s="318">
        <v>344</v>
      </c>
      <c r="H22" s="108">
        <f t="shared" si="1"/>
        <v>72227</v>
      </c>
      <c r="I22" s="120" t="s">
        <v>89</v>
      </c>
      <c r="J22" s="121" t="s">
        <v>84</v>
      </c>
      <c r="K22" s="315">
        <v>6512</v>
      </c>
      <c r="L22" s="253">
        <v>6787</v>
      </c>
      <c r="M22" s="312">
        <v>58386</v>
      </c>
      <c r="N22" s="122">
        <f t="shared" si="2"/>
        <v>71685</v>
      </c>
    </row>
    <row r="23" spans="1:14" s="71" customFormat="1" ht="14.25" thickBot="1">
      <c r="A23" s="123"/>
      <c r="B23" s="90" t="s">
        <v>33</v>
      </c>
      <c r="C23" s="255">
        <f>C21+C22</f>
        <v>6860</v>
      </c>
      <c r="D23" s="256">
        <f>D21+D22</f>
        <v>7126</v>
      </c>
      <c r="E23" s="313">
        <f>E21+E22</f>
        <v>59650</v>
      </c>
      <c r="F23" s="124">
        <f t="shared" si="0"/>
        <v>73636</v>
      </c>
      <c r="G23" s="319">
        <f>G21+G22</f>
        <v>1559</v>
      </c>
      <c r="H23" s="109">
        <f t="shared" si="1"/>
        <v>75195</v>
      </c>
      <c r="I23" s="123"/>
      <c r="J23" s="90" t="s">
        <v>33</v>
      </c>
      <c r="K23" s="316">
        <f>K21+K22</f>
        <v>6801</v>
      </c>
      <c r="L23" s="256">
        <f>L21+L22</f>
        <v>7089</v>
      </c>
      <c r="M23" s="313">
        <f>M21+M22</f>
        <v>59529</v>
      </c>
      <c r="N23" s="124">
        <f t="shared" si="2"/>
        <v>73419</v>
      </c>
    </row>
    <row r="24" spans="1:14">
      <c r="A24" s="81"/>
      <c r="B24" s="118" t="s">
        <v>82</v>
      </c>
      <c r="C24" s="249">
        <v>392</v>
      </c>
      <c r="D24" s="250">
        <v>317</v>
      </c>
      <c r="E24" s="311">
        <v>1459</v>
      </c>
      <c r="F24" s="119">
        <f t="shared" si="0"/>
        <v>2168</v>
      </c>
      <c r="G24" s="317">
        <v>918</v>
      </c>
      <c r="H24" s="107">
        <f t="shared" si="1"/>
        <v>3086</v>
      </c>
      <c r="I24" s="81"/>
      <c r="J24" s="118" t="s">
        <v>82</v>
      </c>
      <c r="K24" s="314">
        <v>315</v>
      </c>
      <c r="L24" s="250">
        <v>289</v>
      </c>
      <c r="M24" s="311">
        <v>1361</v>
      </c>
      <c r="N24" s="119">
        <f t="shared" si="2"/>
        <v>1965</v>
      </c>
    </row>
    <row r="25" spans="1:14">
      <c r="A25" s="120" t="s">
        <v>90</v>
      </c>
      <c r="B25" s="121" t="s">
        <v>84</v>
      </c>
      <c r="C25" s="252">
        <v>6655</v>
      </c>
      <c r="D25" s="253">
        <v>8695</v>
      </c>
      <c r="E25" s="312">
        <v>50866</v>
      </c>
      <c r="F25" s="122">
        <f t="shared" si="0"/>
        <v>66216</v>
      </c>
      <c r="G25" s="318">
        <v>262</v>
      </c>
      <c r="H25" s="108">
        <f t="shared" si="1"/>
        <v>66478</v>
      </c>
      <c r="I25" s="120" t="s">
        <v>90</v>
      </c>
      <c r="J25" s="121" t="s">
        <v>84</v>
      </c>
      <c r="K25" s="315">
        <v>6111</v>
      </c>
      <c r="L25" s="253">
        <v>8356</v>
      </c>
      <c r="M25" s="312">
        <v>49413</v>
      </c>
      <c r="N25" s="122">
        <f t="shared" si="2"/>
        <v>63880</v>
      </c>
    </row>
    <row r="26" spans="1:14" s="71" customFormat="1" ht="14.25" thickBot="1">
      <c r="A26" s="123"/>
      <c r="B26" s="90" t="s">
        <v>33</v>
      </c>
      <c r="C26" s="255">
        <f>C24+C25</f>
        <v>7047</v>
      </c>
      <c r="D26" s="256">
        <f>D24+D25</f>
        <v>9012</v>
      </c>
      <c r="E26" s="313">
        <f>E24+E25</f>
        <v>52325</v>
      </c>
      <c r="F26" s="124">
        <f t="shared" si="0"/>
        <v>68384</v>
      </c>
      <c r="G26" s="319">
        <f>G24+G25</f>
        <v>1180</v>
      </c>
      <c r="H26" s="109">
        <f t="shared" si="1"/>
        <v>69564</v>
      </c>
      <c r="I26" s="123"/>
      <c r="J26" s="90" t="s">
        <v>33</v>
      </c>
      <c r="K26" s="316">
        <f>K24+K25</f>
        <v>6426</v>
      </c>
      <c r="L26" s="256">
        <f>L24+L25</f>
        <v>8645</v>
      </c>
      <c r="M26" s="313">
        <f>M24+M25</f>
        <v>50774</v>
      </c>
      <c r="N26" s="124">
        <f t="shared" si="2"/>
        <v>65845</v>
      </c>
    </row>
    <row r="27" spans="1:14">
      <c r="A27" s="81"/>
      <c r="B27" s="118" t="s">
        <v>82</v>
      </c>
      <c r="C27" s="249">
        <v>447</v>
      </c>
      <c r="D27" s="250">
        <v>328</v>
      </c>
      <c r="E27" s="311">
        <v>1278</v>
      </c>
      <c r="F27" s="119">
        <f t="shared" si="0"/>
        <v>2053</v>
      </c>
      <c r="G27" s="317">
        <v>1153</v>
      </c>
      <c r="H27" s="107">
        <f t="shared" si="1"/>
        <v>3206</v>
      </c>
      <c r="I27" s="81"/>
      <c r="J27" s="118" t="s">
        <v>82</v>
      </c>
      <c r="K27" s="314">
        <v>242</v>
      </c>
      <c r="L27" s="250">
        <v>259</v>
      </c>
      <c r="M27" s="311">
        <v>1143</v>
      </c>
      <c r="N27" s="119">
        <f t="shared" si="2"/>
        <v>1644</v>
      </c>
    </row>
    <row r="28" spans="1:14">
      <c r="A28" s="120" t="s">
        <v>91</v>
      </c>
      <c r="B28" s="121" t="s">
        <v>84</v>
      </c>
      <c r="C28" s="252">
        <v>8844</v>
      </c>
      <c r="D28" s="253">
        <v>8970</v>
      </c>
      <c r="E28" s="312">
        <v>63319</v>
      </c>
      <c r="F28" s="122">
        <f t="shared" si="0"/>
        <v>81133</v>
      </c>
      <c r="G28" s="318">
        <v>329</v>
      </c>
      <c r="H28" s="108">
        <f t="shared" si="1"/>
        <v>81462</v>
      </c>
      <c r="I28" s="120" t="s">
        <v>91</v>
      </c>
      <c r="J28" s="121" t="s">
        <v>84</v>
      </c>
      <c r="K28" s="315">
        <v>7756</v>
      </c>
      <c r="L28" s="253">
        <v>8229</v>
      </c>
      <c r="M28" s="312">
        <v>60725</v>
      </c>
      <c r="N28" s="122">
        <f t="shared" si="2"/>
        <v>76710</v>
      </c>
    </row>
    <row r="29" spans="1:14" s="71" customFormat="1" ht="14.25" thickBot="1">
      <c r="A29" s="123"/>
      <c r="B29" s="90" t="s">
        <v>33</v>
      </c>
      <c r="C29" s="255">
        <f>C27+C28</f>
        <v>9291</v>
      </c>
      <c r="D29" s="256">
        <f>D27+D28</f>
        <v>9298</v>
      </c>
      <c r="E29" s="313">
        <f>E27+E28</f>
        <v>64597</v>
      </c>
      <c r="F29" s="124">
        <f t="shared" si="0"/>
        <v>83186</v>
      </c>
      <c r="G29" s="319">
        <f>G27+G28</f>
        <v>1482</v>
      </c>
      <c r="H29" s="109">
        <f t="shared" si="1"/>
        <v>84668</v>
      </c>
      <c r="I29" s="123"/>
      <c r="J29" s="90" t="s">
        <v>33</v>
      </c>
      <c r="K29" s="316">
        <f>K27+K28</f>
        <v>7998</v>
      </c>
      <c r="L29" s="256">
        <f>L27+L28</f>
        <v>8488</v>
      </c>
      <c r="M29" s="313">
        <f>M27+M28</f>
        <v>61868</v>
      </c>
      <c r="N29" s="124">
        <f>K29+L29+M29</f>
        <v>78354</v>
      </c>
    </row>
    <row r="30" spans="1:14">
      <c r="A30" s="81"/>
      <c r="B30" s="118" t="s">
        <v>82</v>
      </c>
      <c r="C30" s="249">
        <v>308</v>
      </c>
      <c r="D30" s="250">
        <v>250</v>
      </c>
      <c r="E30" s="311">
        <v>1252</v>
      </c>
      <c r="F30" s="119">
        <f t="shared" si="0"/>
        <v>1810</v>
      </c>
      <c r="G30" s="317">
        <v>963</v>
      </c>
      <c r="H30" s="107">
        <f t="shared" si="1"/>
        <v>2773</v>
      </c>
      <c r="I30" s="81"/>
      <c r="J30" s="118" t="s">
        <v>82</v>
      </c>
      <c r="K30" s="314">
        <v>299</v>
      </c>
      <c r="L30" s="250">
        <v>247</v>
      </c>
      <c r="M30" s="311">
        <v>1238</v>
      </c>
      <c r="N30" s="119">
        <f t="shared" si="2"/>
        <v>1784</v>
      </c>
    </row>
    <row r="31" spans="1:14">
      <c r="A31" s="120" t="s">
        <v>92</v>
      </c>
      <c r="B31" s="121" t="s">
        <v>84</v>
      </c>
      <c r="C31" s="252">
        <v>4691</v>
      </c>
      <c r="D31" s="253">
        <v>6924</v>
      </c>
      <c r="E31" s="312">
        <v>45060</v>
      </c>
      <c r="F31" s="122">
        <f t="shared" si="0"/>
        <v>56675</v>
      </c>
      <c r="G31" s="318">
        <v>222</v>
      </c>
      <c r="H31" s="108">
        <f t="shared" si="1"/>
        <v>56897</v>
      </c>
      <c r="I31" s="120" t="s">
        <v>92</v>
      </c>
      <c r="J31" s="121" t="s">
        <v>84</v>
      </c>
      <c r="K31" s="315">
        <v>4618</v>
      </c>
      <c r="L31" s="253">
        <v>6858</v>
      </c>
      <c r="M31" s="312">
        <v>44891</v>
      </c>
      <c r="N31" s="122">
        <f t="shared" si="2"/>
        <v>56367</v>
      </c>
    </row>
    <row r="32" spans="1:14" s="71" customFormat="1" ht="14.25" thickBot="1">
      <c r="A32" s="123"/>
      <c r="B32" s="90" t="s">
        <v>33</v>
      </c>
      <c r="C32" s="255">
        <f>C30+C31</f>
        <v>4999</v>
      </c>
      <c r="D32" s="256">
        <f>D30+D31</f>
        <v>7174</v>
      </c>
      <c r="E32" s="313">
        <f>E30+E31</f>
        <v>46312</v>
      </c>
      <c r="F32" s="124">
        <f t="shared" si="0"/>
        <v>58485</v>
      </c>
      <c r="G32" s="319">
        <f>G30+G31</f>
        <v>1185</v>
      </c>
      <c r="H32" s="109">
        <f t="shared" si="1"/>
        <v>59670</v>
      </c>
      <c r="I32" s="123"/>
      <c r="J32" s="90" t="s">
        <v>33</v>
      </c>
      <c r="K32" s="316">
        <f>K30+K31</f>
        <v>4917</v>
      </c>
      <c r="L32" s="256">
        <f>L30+L31</f>
        <v>7105</v>
      </c>
      <c r="M32" s="313">
        <f>M30+M31</f>
        <v>46129</v>
      </c>
      <c r="N32" s="124">
        <f t="shared" si="2"/>
        <v>58151</v>
      </c>
    </row>
    <row r="33" spans="1:14">
      <c r="A33" s="81"/>
      <c r="B33" s="118" t="s">
        <v>82</v>
      </c>
      <c r="C33" s="249">
        <v>279</v>
      </c>
      <c r="D33" s="250">
        <v>272</v>
      </c>
      <c r="E33" s="311">
        <v>1512</v>
      </c>
      <c r="F33" s="119">
        <f t="shared" si="0"/>
        <v>2063</v>
      </c>
      <c r="G33" s="317">
        <v>1513</v>
      </c>
      <c r="H33" s="107">
        <f t="shared" si="1"/>
        <v>3576</v>
      </c>
      <c r="I33" s="81"/>
      <c r="J33" s="118" t="s">
        <v>82</v>
      </c>
      <c r="K33" s="314">
        <v>270</v>
      </c>
      <c r="L33" s="250">
        <v>270</v>
      </c>
      <c r="M33" s="311">
        <v>1497</v>
      </c>
      <c r="N33" s="119">
        <f t="shared" si="2"/>
        <v>2037</v>
      </c>
    </row>
    <row r="34" spans="1:14">
      <c r="A34" s="120" t="s">
        <v>93</v>
      </c>
      <c r="B34" s="121" t="s">
        <v>84</v>
      </c>
      <c r="C34" s="252">
        <v>6094</v>
      </c>
      <c r="D34" s="253">
        <v>8846</v>
      </c>
      <c r="E34" s="312">
        <v>52626</v>
      </c>
      <c r="F34" s="122">
        <f t="shared" si="0"/>
        <v>67566</v>
      </c>
      <c r="G34" s="318">
        <v>280</v>
      </c>
      <c r="H34" s="108">
        <f t="shared" si="1"/>
        <v>67846</v>
      </c>
      <c r="I34" s="120" t="s">
        <v>93</v>
      </c>
      <c r="J34" s="121" t="s">
        <v>84</v>
      </c>
      <c r="K34" s="315">
        <v>6062</v>
      </c>
      <c r="L34" s="253">
        <v>8801</v>
      </c>
      <c r="M34" s="312">
        <v>52487</v>
      </c>
      <c r="N34" s="122">
        <f t="shared" si="2"/>
        <v>67350</v>
      </c>
    </row>
    <row r="35" spans="1:14" s="71" customFormat="1" ht="14.25" thickBot="1">
      <c r="A35" s="123"/>
      <c r="B35" s="90" t="s">
        <v>33</v>
      </c>
      <c r="C35" s="255">
        <f>C33+C34</f>
        <v>6373</v>
      </c>
      <c r="D35" s="256">
        <f>D33+D34</f>
        <v>9118</v>
      </c>
      <c r="E35" s="313">
        <f>E33+E34</f>
        <v>54138</v>
      </c>
      <c r="F35" s="124">
        <f t="shared" si="0"/>
        <v>69629</v>
      </c>
      <c r="G35" s="319">
        <f>G33+G34</f>
        <v>1793</v>
      </c>
      <c r="H35" s="109">
        <f t="shared" si="1"/>
        <v>71422</v>
      </c>
      <c r="I35" s="123"/>
      <c r="J35" s="90" t="s">
        <v>33</v>
      </c>
      <c r="K35" s="316">
        <f>K33+K34</f>
        <v>6332</v>
      </c>
      <c r="L35" s="256">
        <f>L33+L34</f>
        <v>9071</v>
      </c>
      <c r="M35" s="313">
        <f>M33+M34</f>
        <v>53984</v>
      </c>
      <c r="N35" s="124">
        <f t="shared" si="2"/>
        <v>69387</v>
      </c>
    </row>
    <row r="36" spans="1:14">
      <c r="A36" s="81"/>
      <c r="B36" s="118" t="s">
        <v>82</v>
      </c>
      <c r="C36" s="249">
        <v>469</v>
      </c>
      <c r="D36" s="250">
        <v>837</v>
      </c>
      <c r="E36" s="311">
        <v>2486</v>
      </c>
      <c r="F36" s="119">
        <f t="shared" si="0"/>
        <v>3792</v>
      </c>
      <c r="G36" s="317">
        <v>3064</v>
      </c>
      <c r="H36" s="107">
        <f t="shared" si="1"/>
        <v>6856</v>
      </c>
      <c r="I36" s="81"/>
      <c r="J36" s="118" t="s">
        <v>82</v>
      </c>
      <c r="K36" s="314">
        <v>425</v>
      </c>
      <c r="L36" s="250">
        <v>788</v>
      </c>
      <c r="M36" s="311">
        <v>2409</v>
      </c>
      <c r="N36" s="119">
        <f t="shared" si="2"/>
        <v>3622</v>
      </c>
    </row>
    <row r="37" spans="1:14">
      <c r="A37" s="120" t="s">
        <v>94</v>
      </c>
      <c r="B37" s="121" t="s">
        <v>84</v>
      </c>
      <c r="C37" s="252">
        <v>9752</v>
      </c>
      <c r="D37" s="253">
        <v>11410</v>
      </c>
      <c r="E37" s="312">
        <v>83929</v>
      </c>
      <c r="F37" s="122">
        <f t="shared" si="0"/>
        <v>105091</v>
      </c>
      <c r="G37" s="318">
        <v>759</v>
      </c>
      <c r="H37" s="108">
        <f t="shared" si="1"/>
        <v>105850</v>
      </c>
      <c r="I37" s="120" t="s">
        <v>94</v>
      </c>
      <c r="J37" s="121" t="s">
        <v>84</v>
      </c>
      <c r="K37" s="315">
        <v>9371</v>
      </c>
      <c r="L37" s="253">
        <v>11051</v>
      </c>
      <c r="M37" s="312">
        <v>82913</v>
      </c>
      <c r="N37" s="122">
        <f t="shared" si="2"/>
        <v>103335</v>
      </c>
    </row>
    <row r="38" spans="1:14" s="71" customFormat="1" ht="14.25" thickBot="1">
      <c r="A38" s="123"/>
      <c r="B38" s="90" t="s">
        <v>33</v>
      </c>
      <c r="C38" s="255">
        <f>C36+C37</f>
        <v>10221</v>
      </c>
      <c r="D38" s="256">
        <f>D36+D37</f>
        <v>12247</v>
      </c>
      <c r="E38" s="313">
        <f>E36+E37</f>
        <v>86415</v>
      </c>
      <c r="F38" s="124">
        <f t="shared" si="0"/>
        <v>108883</v>
      </c>
      <c r="G38" s="319">
        <f>G36+G37</f>
        <v>3823</v>
      </c>
      <c r="H38" s="109">
        <f t="shared" si="1"/>
        <v>112706</v>
      </c>
      <c r="I38" s="123"/>
      <c r="J38" s="90" t="s">
        <v>33</v>
      </c>
      <c r="K38" s="316">
        <f>K36+K37</f>
        <v>9796</v>
      </c>
      <c r="L38" s="256">
        <f>L36+L37</f>
        <v>11839</v>
      </c>
      <c r="M38" s="313">
        <f>M36+M37</f>
        <v>85322</v>
      </c>
      <c r="N38" s="124">
        <f t="shared" si="2"/>
        <v>106957</v>
      </c>
    </row>
    <row r="39" spans="1:14">
      <c r="A39" s="81"/>
      <c r="B39" s="118" t="s">
        <v>82</v>
      </c>
      <c r="C39" s="249">
        <v>250</v>
      </c>
      <c r="D39" s="250">
        <v>278</v>
      </c>
      <c r="E39" s="311">
        <v>792</v>
      </c>
      <c r="F39" s="119">
        <f t="shared" si="0"/>
        <v>1320</v>
      </c>
      <c r="G39" s="317">
        <v>965</v>
      </c>
      <c r="H39" s="107">
        <f t="shared" si="1"/>
        <v>2285</v>
      </c>
      <c r="I39" s="81"/>
      <c r="J39" s="118" t="s">
        <v>82</v>
      </c>
      <c r="K39" s="314">
        <v>188</v>
      </c>
      <c r="L39" s="250">
        <v>248</v>
      </c>
      <c r="M39" s="311">
        <v>720</v>
      </c>
      <c r="N39" s="119">
        <f t="shared" si="2"/>
        <v>1156</v>
      </c>
    </row>
    <row r="40" spans="1:14">
      <c r="A40" s="120" t="s">
        <v>95</v>
      </c>
      <c r="B40" s="121" t="s">
        <v>84</v>
      </c>
      <c r="C40" s="252">
        <v>4782</v>
      </c>
      <c r="D40" s="253">
        <v>5173</v>
      </c>
      <c r="E40" s="312">
        <v>41952</v>
      </c>
      <c r="F40" s="122">
        <f t="shared" si="0"/>
        <v>51907</v>
      </c>
      <c r="G40" s="318">
        <v>355</v>
      </c>
      <c r="H40" s="108">
        <f t="shared" si="1"/>
        <v>52262</v>
      </c>
      <c r="I40" s="120" t="s">
        <v>95</v>
      </c>
      <c r="J40" s="121" t="s">
        <v>84</v>
      </c>
      <c r="K40" s="315">
        <v>4244</v>
      </c>
      <c r="L40" s="253">
        <v>4768</v>
      </c>
      <c r="M40" s="312">
        <v>40847</v>
      </c>
      <c r="N40" s="122">
        <f t="shared" si="2"/>
        <v>49859</v>
      </c>
    </row>
    <row r="41" spans="1:14" s="71" customFormat="1" ht="14.25" thickBot="1">
      <c r="A41" s="123"/>
      <c r="B41" s="90" t="s">
        <v>33</v>
      </c>
      <c r="C41" s="255">
        <f>C39+C40</f>
        <v>5032</v>
      </c>
      <c r="D41" s="256">
        <f>D39+D40</f>
        <v>5451</v>
      </c>
      <c r="E41" s="313">
        <f>E39+E40</f>
        <v>42744</v>
      </c>
      <c r="F41" s="124">
        <f t="shared" si="0"/>
        <v>53227</v>
      </c>
      <c r="G41" s="319">
        <f>G39+G40</f>
        <v>1320</v>
      </c>
      <c r="H41" s="109">
        <f t="shared" si="1"/>
        <v>54547</v>
      </c>
      <c r="I41" s="123"/>
      <c r="J41" s="90" t="s">
        <v>33</v>
      </c>
      <c r="K41" s="316">
        <f>K39+K40</f>
        <v>4432</v>
      </c>
      <c r="L41" s="256">
        <f>L39+L40</f>
        <v>5016</v>
      </c>
      <c r="M41" s="313">
        <f>M39+M40</f>
        <v>41567</v>
      </c>
      <c r="N41" s="124">
        <f t="shared" si="2"/>
        <v>51015</v>
      </c>
    </row>
    <row r="42" spans="1:14">
      <c r="A42" s="81"/>
      <c r="B42" s="118" t="s">
        <v>82</v>
      </c>
      <c r="C42" s="249">
        <v>281</v>
      </c>
      <c r="D42" s="250">
        <v>535</v>
      </c>
      <c r="E42" s="311">
        <v>1250</v>
      </c>
      <c r="F42" s="119">
        <f t="shared" si="0"/>
        <v>2066</v>
      </c>
      <c r="G42" s="317">
        <v>1600</v>
      </c>
      <c r="H42" s="107">
        <f t="shared" si="1"/>
        <v>3666</v>
      </c>
      <c r="I42" s="81"/>
      <c r="J42" s="118" t="s">
        <v>82</v>
      </c>
      <c r="K42" s="314">
        <v>242</v>
      </c>
      <c r="L42" s="250">
        <v>493</v>
      </c>
      <c r="M42" s="311">
        <v>1190</v>
      </c>
      <c r="N42" s="119">
        <f t="shared" si="2"/>
        <v>1925</v>
      </c>
    </row>
    <row r="43" spans="1:14">
      <c r="A43" s="120" t="s">
        <v>96</v>
      </c>
      <c r="B43" s="121" t="s">
        <v>84</v>
      </c>
      <c r="C43" s="252">
        <v>8812</v>
      </c>
      <c r="D43" s="253">
        <v>9541</v>
      </c>
      <c r="E43" s="312">
        <v>72421</v>
      </c>
      <c r="F43" s="122">
        <f t="shared" si="0"/>
        <v>90774</v>
      </c>
      <c r="G43" s="318">
        <v>742</v>
      </c>
      <c r="H43" s="108">
        <f t="shared" si="1"/>
        <v>91516</v>
      </c>
      <c r="I43" s="120" t="s">
        <v>96</v>
      </c>
      <c r="J43" s="121" t="s">
        <v>84</v>
      </c>
      <c r="K43" s="315">
        <v>8289</v>
      </c>
      <c r="L43" s="253">
        <v>9086</v>
      </c>
      <c r="M43" s="312">
        <v>70765</v>
      </c>
      <c r="N43" s="122">
        <f t="shared" si="2"/>
        <v>88140</v>
      </c>
    </row>
    <row r="44" spans="1:14" s="71" customFormat="1" ht="14.25" thickBot="1">
      <c r="A44" s="123"/>
      <c r="B44" s="90" t="s">
        <v>33</v>
      </c>
      <c r="C44" s="255">
        <f>C42+C43</f>
        <v>9093</v>
      </c>
      <c r="D44" s="256">
        <f>D42+D43</f>
        <v>10076</v>
      </c>
      <c r="E44" s="313">
        <f>E42+E43</f>
        <v>73671</v>
      </c>
      <c r="F44" s="124">
        <f t="shared" si="0"/>
        <v>92840</v>
      </c>
      <c r="G44" s="313">
        <f>G42+G43</f>
        <v>2342</v>
      </c>
      <c r="H44" s="109">
        <f t="shared" si="1"/>
        <v>95182</v>
      </c>
      <c r="I44" s="123"/>
      <c r="J44" s="90" t="s">
        <v>33</v>
      </c>
      <c r="K44" s="316">
        <f>K42+K43</f>
        <v>8531</v>
      </c>
      <c r="L44" s="256">
        <f>L42+L43</f>
        <v>9579</v>
      </c>
      <c r="M44" s="313">
        <f>M42+M43</f>
        <v>71955</v>
      </c>
      <c r="N44" s="124">
        <f t="shared" si="2"/>
        <v>90065</v>
      </c>
    </row>
    <row r="45" spans="1:14">
      <c r="A45" s="81"/>
      <c r="B45" s="118" t="s">
        <v>82</v>
      </c>
      <c r="C45" s="249">
        <v>286</v>
      </c>
      <c r="D45" s="250">
        <v>571</v>
      </c>
      <c r="E45" s="311">
        <v>1227</v>
      </c>
      <c r="F45" s="119">
        <f t="shared" si="0"/>
        <v>2084</v>
      </c>
      <c r="G45" s="317">
        <v>2717</v>
      </c>
      <c r="H45" s="107">
        <f t="shared" si="1"/>
        <v>4801</v>
      </c>
      <c r="I45" s="126"/>
      <c r="J45" s="127" t="s">
        <v>82</v>
      </c>
      <c r="K45" s="314">
        <v>188</v>
      </c>
      <c r="L45" s="250">
        <v>507</v>
      </c>
      <c r="M45" s="311">
        <v>1108</v>
      </c>
      <c r="N45" s="125">
        <f t="shared" si="2"/>
        <v>1803</v>
      </c>
    </row>
    <row r="46" spans="1:14">
      <c r="A46" s="120" t="s">
        <v>97</v>
      </c>
      <c r="B46" s="121" t="s">
        <v>84</v>
      </c>
      <c r="C46" s="252">
        <v>5715</v>
      </c>
      <c r="D46" s="253">
        <v>6193</v>
      </c>
      <c r="E46" s="312">
        <v>42682</v>
      </c>
      <c r="F46" s="122">
        <f t="shared" si="0"/>
        <v>54590</v>
      </c>
      <c r="G46" s="318">
        <v>641</v>
      </c>
      <c r="H46" s="108">
        <f t="shared" si="1"/>
        <v>55231</v>
      </c>
      <c r="I46" s="120" t="s">
        <v>97</v>
      </c>
      <c r="J46" s="121" t="s">
        <v>84</v>
      </c>
      <c r="K46" s="315">
        <v>4662</v>
      </c>
      <c r="L46" s="253">
        <v>5197</v>
      </c>
      <c r="M46" s="312">
        <v>39659</v>
      </c>
      <c r="N46" s="122">
        <f t="shared" si="2"/>
        <v>49518</v>
      </c>
    </row>
    <row r="47" spans="1:14" s="71" customFormat="1" ht="14.25" thickBot="1">
      <c r="A47" s="123"/>
      <c r="B47" s="90" t="s">
        <v>33</v>
      </c>
      <c r="C47" s="255">
        <f>C45+C46</f>
        <v>6001</v>
      </c>
      <c r="D47" s="256">
        <f>D45+D46</f>
        <v>6764</v>
      </c>
      <c r="E47" s="313">
        <f>E45+E46</f>
        <v>43909</v>
      </c>
      <c r="F47" s="124">
        <f t="shared" si="0"/>
        <v>56674</v>
      </c>
      <c r="G47" s="319">
        <f>G45+G46</f>
        <v>3358</v>
      </c>
      <c r="H47" s="109">
        <f t="shared" si="1"/>
        <v>60032</v>
      </c>
      <c r="I47" s="126"/>
      <c r="J47" s="128" t="s">
        <v>33</v>
      </c>
      <c r="K47" s="316">
        <f>K45+K46</f>
        <v>4850</v>
      </c>
      <c r="L47" s="256">
        <f>L45+L46</f>
        <v>5704</v>
      </c>
      <c r="M47" s="313">
        <f>M45+M46</f>
        <v>40767</v>
      </c>
      <c r="N47" s="129">
        <f t="shared" si="2"/>
        <v>51321</v>
      </c>
    </row>
    <row r="48" spans="1:14">
      <c r="A48" s="81"/>
      <c r="B48" s="118" t="s">
        <v>82</v>
      </c>
      <c r="C48" s="249">
        <v>437</v>
      </c>
      <c r="D48" s="250">
        <v>405</v>
      </c>
      <c r="E48" s="311">
        <v>1294</v>
      </c>
      <c r="F48" s="119">
        <f t="shared" si="0"/>
        <v>2136</v>
      </c>
      <c r="G48" s="317">
        <v>1596</v>
      </c>
      <c r="H48" s="107">
        <f t="shared" si="1"/>
        <v>3732</v>
      </c>
      <c r="I48" s="81"/>
      <c r="J48" s="118" t="s">
        <v>82</v>
      </c>
      <c r="K48" s="314">
        <v>338</v>
      </c>
      <c r="L48" s="250">
        <v>374</v>
      </c>
      <c r="M48" s="311">
        <v>1200</v>
      </c>
      <c r="N48" s="119">
        <f t="shared" si="2"/>
        <v>1912</v>
      </c>
    </row>
    <row r="49" spans="1:14">
      <c r="A49" s="120" t="s">
        <v>98</v>
      </c>
      <c r="B49" s="121" t="s">
        <v>84</v>
      </c>
      <c r="C49" s="252">
        <v>8248</v>
      </c>
      <c r="D49" s="253">
        <v>10837</v>
      </c>
      <c r="E49" s="312">
        <v>72357</v>
      </c>
      <c r="F49" s="122">
        <f t="shared" si="0"/>
        <v>91442</v>
      </c>
      <c r="G49" s="318">
        <v>495</v>
      </c>
      <c r="H49" s="108">
        <f t="shared" si="1"/>
        <v>91937</v>
      </c>
      <c r="I49" s="120" t="s">
        <v>98</v>
      </c>
      <c r="J49" s="121" t="s">
        <v>84</v>
      </c>
      <c r="K49" s="315">
        <v>7127</v>
      </c>
      <c r="L49" s="253">
        <v>9875</v>
      </c>
      <c r="M49" s="312">
        <v>68882</v>
      </c>
      <c r="N49" s="122">
        <f t="shared" si="2"/>
        <v>85884</v>
      </c>
    </row>
    <row r="50" spans="1:14" s="71" customFormat="1" ht="14.25" thickBot="1">
      <c r="A50" s="123"/>
      <c r="B50" s="90" t="s">
        <v>33</v>
      </c>
      <c r="C50" s="255">
        <f>C48+C49</f>
        <v>8685</v>
      </c>
      <c r="D50" s="256">
        <f>D48+D49</f>
        <v>11242</v>
      </c>
      <c r="E50" s="313">
        <f>E48+E49</f>
        <v>73651</v>
      </c>
      <c r="F50" s="124">
        <f t="shared" si="0"/>
        <v>93578</v>
      </c>
      <c r="G50" s="319">
        <f>G48+G49</f>
        <v>2091</v>
      </c>
      <c r="H50" s="109">
        <f t="shared" si="1"/>
        <v>95669</v>
      </c>
      <c r="I50" s="123"/>
      <c r="J50" s="90" t="s">
        <v>33</v>
      </c>
      <c r="K50" s="316">
        <f>K48+K49</f>
        <v>7465</v>
      </c>
      <c r="L50" s="256">
        <f>L48+L49</f>
        <v>10249</v>
      </c>
      <c r="M50" s="313">
        <f>M48+M49</f>
        <v>70082</v>
      </c>
      <c r="N50" s="124">
        <f>K50+L50+M50</f>
        <v>87796</v>
      </c>
    </row>
    <row r="51" spans="1:14">
      <c r="A51" s="81"/>
      <c r="B51" s="118" t="s">
        <v>82</v>
      </c>
      <c r="C51" s="249">
        <v>167</v>
      </c>
      <c r="D51" s="250">
        <v>169</v>
      </c>
      <c r="E51" s="311">
        <v>424</v>
      </c>
      <c r="F51" s="119">
        <f t="shared" si="0"/>
        <v>760</v>
      </c>
      <c r="G51" s="317">
        <v>467</v>
      </c>
      <c r="H51" s="107">
        <f t="shared" si="1"/>
        <v>1227</v>
      </c>
      <c r="I51" s="81"/>
      <c r="J51" s="118" t="s">
        <v>82</v>
      </c>
      <c r="K51" s="314">
        <v>145</v>
      </c>
      <c r="L51" s="250">
        <v>159</v>
      </c>
      <c r="M51" s="311">
        <v>389</v>
      </c>
      <c r="N51" s="119">
        <f t="shared" si="2"/>
        <v>693</v>
      </c>
    </row>
    <row r="52" spans="1:14">
      <c r="A52" s="120" t="s">
        <v>99</v>
      </c>
      <c r="B52" s="121" t="s">
        <v>84</v>
      </c>
      <c r="C52" s="252">
        <v>4224</v>
      </c>
      <c r="D52" s="253">
        <v>4202</v>
      </c>
      <c r="E52" s="312">
        <v>30848</v>
      </c>
      <c r="F52" s="122">
        <f t="shared" si="0"/>
        <v>39274</v>
      </c>
      <c r="G52" s="318">
        <v>193</v>
      </c>
      <c r="H52" s="108">
        <f t="shared" si="1"/>
        <v>39467</v>
      </c>
      <c r="I52" s="120" t="s">
        <v>99</v>
      </c>
      <c r="J52" s="121" t="s">
        <v>84</v>
      </c>
      <c r="K52" s="315">
        <v>4052</v>
      </c>
      <c r="L52" s="253">
        <v>3998</v>
      </c>
      <c r="M52" s="312">
        <v>30364</v>
      </c>
      <c r="N52" s="122">
        <f t="shared" si="2"/>
        <v>38414</v>
      </c>
    </row>
    <row r="53" spans="1:14" s="71" customFormat="1" ht="14.25" thickBot="1">
      <c r="A53" s="123"/>
      <c r="B53" s="90" t="s">
        <v>33</v>
      </c>
      <c r="C53" s="255">
        <f>C51+C52</f>
        <v>4391</v>
      </c>
      <c r="D53" s="256">
        <f>D51+D52</f>
        <v>4371</v>
      </c>
      <c r="E53" s="313">
        <f>E51+E52</f>
        <v>31272</v>
      </c>
      <c r="F53" s="124">
        <f t="shared" si="0"/>
        <v>40034</v>
      </c>
      <c r="G53" s="319">
        <f>G51+G52</f>
        <v>660</v>
      </c>
      <c r="H53" s="109">
        <f t="shared" si="1"/>
        <v>40694</v>
      </c>
      <c r="I53" s="123"/>
      <c r="J53" s="90" t="s">
        <v>33</v>
      </c>
      <c r="K53" s="316">
        <f>K51+K52</f>
        <v>4197</v>
      </c>
      <c r="L53" s="256">
        <f>L51+L52</f>
        <v>4157</v>
      </c>
      <c r="M53" s="313">
        <f>M51+M52</f>
        <v>30753</v>
      </c>
      <c r="N53" s="124">
        <f t="shared" si="2"/>
        <v>39107</v>
      </c>
    </row>
    <row r="54" spans="1:14">
      <c r="A54" s="81"/>
      <c r="B54" s="118" t="s">
        <v>82</v>
      </c>
      <c r="C54" s="249">
        <v>276</v>
      </c>
      <c r="D54" s="250">
        <v>227</v>
      </c>
      <c r="E54" s="311">
        <v>516</v>
      </c>
      <c r="F54" s="119">
        <f t="shared" si="0"/>
        <v>1019</v>
      </c>
      <c r="G54" s="317">
        <v>733</v>
      </c>
      <c r="H54" s="107">
        <f t="shared" si="1"/>
        <v>1752</v>
      </c>
      <c r="I54" s="81"/>
      <c r="J54" s="118" t="s">
        <v>82</v>
      </c>
      <c r="K54" s="314">
        <v>153</v>
      </c>
      <c r="L54" s="250">
        <v>167</v>
      </c>
      <c r="M54" s="311">
        <v>413</v>
      </c>
      <c r="N54" s="119">
        <f t="shared" si="2"/>
        <v>733</v>
      </c>
    </row>
    <row r="55" spans="1:14">
      <c r="A55" s="120" t="s">
        <v>100</v>
      </c>
      <c r="B55" s="121" t="s">
        <v>84</v>
      </c>
      <c r="C55" s="252">
        <v>5967</v>
      </c>
      <c r="D55" s="253">
        <v>5413</v>
      </c>
      <c r="E55" s="312">
        <v>37235</v>
      </c>
      <c r="F55" s="122">
        <f t="shared" si="0"/>
        <v>48615</v>
      </c>
      <c r="G55" s="318">
        <v>278</v>
      </c>
      <c r="H55" s="108">
        <f t="shared" si="1"/>
        <v>48893</v>
      </c>
      <c r="I55" s="120" t="s">
        <v>100</v>
      </c>
      <c r="J55" s="121" t="s">
        <v>84</v>
      </c>
      <c r="K55" s="315">
        <v>4806</v>
      </c>
      <c r="L55" s="253">
        <v>4670</v>
      </c>
      <c r="M55" s="312">
        <v>34434</v>
      </c>
      <c r="N55" s="122">
        <f t="shared" si="2"/>
        <v>43910</v>
      </c>
    </row>
    <row r="56" spans="1:14" s="71" customFormat="1" ht="14.25" thickBot="1">
      <c r="A56" s="123"/>
      <c r="B56" s="90" t="s">
        <v>33</v>
      </c>
      <c r="C56" s="255">
        <f>C54+C55</f>
        <v>6243</v>
      </c>
      <c r="D56" s="256">
        <f>D54+D55</f>
        <v>5640</v>
      </c>
      <c r="E56" s="313">
        <f>E54+E55</f>
        <v>37751</v>
      </c>
      <c r="F56" s="124">
        <f t="shared" si="0"/>
        <v>49634</v>
      </c>
      <c r="G56" s="319">
        <f>G54+G55</f>
        <v>1011</v>
      </c>
      <c r="H56" s="109">
        <f t="shared" si="1"/>
        <v>50645</v>
      </c>
      <c r="I56" s="123"/>
      <c r="J56" s="90" t="s">
        <v>33</v>
      </c>
      <c r="K56" s="316">
        <f>K54+K55</f>
        <v>4959</v>
      </c>
      <c r="L56" s="256">
        <f>L54+L55</f>
        <v>4837</v>
      </c>
      <c r="M56" s="313">
        <f>M54+M55</f>
        <v>34847</v>
      </c>
      <c r="N56" s="124">
        <f t="shared" si="2"/>
        <v>44643</v>
      </c>
    </row>
    <row r="57" spans="1:14">
      <c r="A57" s="81"/>
      <c r="B57" s="118" t="s">
        <v>82</v>
      </c>
      <c r="C57" s="249">
        <v>187</v>
      </c>
      <c r="D57" s="250">
        <v>206</v>
      </c>
      <c r="E57" s="311">
        <v>580</v>
      </c>
      <c r="F57" s="119">
        <f t="shared" si="0"/>
        <v>973</v>
      </c>
      <c r="G57" s="317">
        <v>708</v>
      </c>
      <c r="H57" s="107">
        <f t="shared" si="1"/>
        <v>1681</v>
      </c>
      <c r="I57" s="81"/>
      <c r="J57" s="118" t="s">
        <v>82</v>
      </c>
      <c r="K57" s="314">
        <v>142</v>
      </c>
      <c r="L57" s="250">
        <v>176</v>
      </c>
      <c r="M57" s="311">
        <v>528</v>
      </c>
      <c r="N57" s="119">
        <f t="shared" si="2"/>
        <v>846</v>
      </c>
    </row>
    <row r="58" spans="1:14">
      <c r="A58" s="120" t="s">
        <v>101</v>
      </c>
      <c r="B58" s="121" t="s">
        <v>84</v>
      </c>
      <c r="C58" s="252">
        <v>4523</v>
      </c>
      <c r="D58" s="253">
        <v>4306</v>
      </c>
      <c r="E58" s="312">
        <v>26700</v>
      </c>
      <c r="F58" s="122">
        <f t="shared" si="0"/>
        <v>35529</v>
      </c>
      <c r="G58" s="318">
        <v>188</v>
      </c>
      <c r="H58" s="108">
        <f t="shared" si="1"/>
        <v>35717</v>
      </c>
      <c r="I58" s="120" t="s">
        <v>101</v>
      </c>
      <c r="J58" s="121" t="s">
        <v>84</v>
      </c>
      <c r="K58" s="315">
        <v>4186</v>
      </c>
      <c r="L58" s="253">
        <v>4096</v>
      </c>
      <c r="M58" s="312">
        <v>25798</v>
      </c>
      <c r="N58" s="122">
        <f t="shared" si="2"/>
        <v>34080</v>
      </c>
    </row>
    <row r="59" spans="1:14" s="71" customFormat="1" ht="14.25" thickBot="1">
      <c r="A59" s="123"/>
      <c r="B59" s="90" t="s">
        <v>33</v>
      </c>
      <c r="C59" s="255">
        <f>C57+C58</f>
        <v>4710</v>
      </c>
      <c r="D59" s="256">
        <f>D57+D58</f>
        <v>4512</v>
      </c>
      <c r="E59" s="313">
        <f>E57+E58</f>
        <v>27280</v>
      </c>
      <c r="F59" s="124">
        <f t="shared" si="0"/>
        <v>36502</v>
      </c>
      <c r="G59" s="319">
        <f>G57+G58</f>
        <v>896</v>
      </c>
      <c r="H59" s="109">
        <f t="shared" si="1"/>
        <v>37398</v>
      </c>
      <c r="I59" s="123"/>
      <c r="J59" s="90" t="s">
        <v>33</v>
      </c>
      <c r="K59" s="316">
        <f>K57+K58</f>
        <v>4328</v>
      </c>
      <c r="L59" s="256">
        <f>L57+L58</f>
        <v>4272</v>
      </c>
      <c r="M59" s="313">
        <f>M57+M58</f>
        <v>26326</v>
      </c>
      <c r="N59" s="124">
        <f t="shared" si="2"/>
        <v>34926</v>
      </c>
    </row>
    <row r="60" spans="1:14">
      <c r="A60" s="126"/>
      <c r="B60" s="127" t="s">
        <v>82</v>
      </c>
      <c r="C60" s="105">
        <f t="shared" ref="C60:G61" si="3">C6+C9+C12+C15+C18+C21+C24+C27+C30+C33+C36+C39+C42+C45+C48+C51+C54+C57</f>
        <v>6110</v>
      </c>
      <c r="D60" s="106">
        <f t="shared" si="3"/>
        <v>7371</v>
      </c>
      <c r="E60" s="110">
        <f t="shared" si="3"/>
        <v>27521</v>
      </c>
      <c r="F60" s="125">
        <f t="shared" si="3"/>
        <v>41002</v>
      </c>
      <c r="G60" s="125">
        <f t="shared" si="3"/>
        <v>28434</v>
      </c>
      <c r="H60" s="110">
        <f t="shared" si="1"/>
        <v>69436</v>
      </c>
      <c r="I60" s="81"/>
      <c r="J60" s="118" t="s">
        <v>82</v>
      </c>
      <c r="K60" s="139">
        <f t="shared" ref="K60:N61" si="4">K6+K9+K12+K15+K18+K21+K24+K27+K30+K33+K36+K39+K42+K45+K48+K51+K54+K57</f>
        <v>5188</v>
      </c>
      <c r="L60" s="94">
        <f t="shared" si="4"/>
        <v>6918</v>
      </c>
      <c r="M60" s="107">
        <f t="shared" si="4"/>
        <v>26569</v>
      </c>
      <c r="N60" s="119">
        <f t="shared" si="4"/>
        <v>38675</v>
      </c>
    </row>
    <row r="61" spans="1:14">
      <c r="A61" s="120" t="s">
        <v>102</v>
      </c>
      <c r="B61" s="121" t="s">
        <v>84</v>
      </c>
      <c r="C61" s="97">
        <f t="shared" si="3"/>
        <v>114844</v>
      </c>
      <c r="D61" s="98">
        <f t="shared" si="3"/>
        <v>142153</v>
      </c>
      <c r="E61" s="108">
        <f t="shared" si="3"/>
        <v>939247</v>
      </c>
      <c r="F61" s="122">
        <f t="shared" si="3"/>
        <v>1196244</v>
      </c>
      <c r="G61" s="122">
        <f t="shared" si="3"/>
        <v>6588</v>
      </c>
      <c r="H61" s="108">
        <f t="shared" si="1"/>
        <v>1202832</v>
      </c>
      <c r="I61" s="120" t="s">
        <v>102</v>
      </c>
      <c r="J61" s="121" t="s">
        <v>84</v>
      </c>
      <c r="K61" s="140">
        <f t="shared" si="4"/>
        <v>107265</v>
      </c>
      <c r="L61" s="98">
        <f t="shared" si="4"/>
        <v>136248</v>
      </c>
      <c r="M61" s="108">
        <f t="shared" si="4"/>
        <v>919328</v>
      </c>
      <c r="N61" s="122">
        <f t="shared" si="4"/>
        <v>1162841</v>
      </c>
    </row>
    <row r="62" spans="1:14" s="71" customFormat="1" ht="14.25" thickBot="1">
      <c r="A62" s="123"/>
      <c r="B62" s="90" t="s">
        <v>33</v>
      </c>
      <c r="C62" s="101">
        <f>C60+C61</f>
        <v>120954</v>
      </c>
      <c r="D62" s="102">
        <f>D60+D61</f>
        <v>149524</v>
      </c>
      <c r="E62" s="109">
        <f>E60+E61</f>
        <v>966768</v>
      </c>
      <c r="F62" s="124">
        <f>F60+F61</f>
        <v>1237246</v>
      </c>
      <c r="G62" s="124">
        <f>G8+G11+G14+G17+G20+G23+G26+G29+G32+G35+G38+G41+G44+G47+G50+G53+G56+G59</f>
        <v>35022</v>
      </c>
      <c r="H62" s="109">
        <f t="shared" si="1"/>
        <v>1272268</v>
      </c>
      <c r="I62" s="123"/>
      <c r="J62" s="90" t="s">
        <v>33</v>
      </c>
      <c r="K62" s="141">
        <f>K60+K61</f>
        <v>112453</v>
      </c>
      <c r="L62" s="102">
        <f>L60+L61</f>
        <v>143166</v>
      </c>
      <c r="M62" s="109">
        <f>M60+M61</f>
        <v>945897</v>
      </c>
      <c r="N62" s="124">
        <f>N60+N61</f>
        <v>1201516</v>
      </c>
    </row>
    <row r="63" spans="1:14" s="71" customFormat="1">
      <c r="A63" s="87"/>
      <c r="B63" s="104"/>
      <c r="C63" s="96"/>
      <c r="D63" s="96"/>
      <c r="E63" s="96"/>
      <c r="F63" s="96"/>
      <c r="G63" s="96"/>
      <c r="H63" s="96"/>
      <c r="I63" s="87"/>
      <c r="J63" s="104"/>
      <c r="K63" s="96"/>
      <c r="L63" s="96"/>
      <c r="M63" s="96"/>
      <c r="N63" s="96"/>
    </row>
    <row r="64" spans="1:14" s="71" customFormat="1">
      <c r="A64" s="87"/>
      <c r="B64" s="104"/>
      <c r="C64" s="96"/>
      <c r="D64" s="96"/>
      <c r="E64" s="96"/>
      <c r="F64" s="96"/>
      <c r="G64" s="96"/>
      <c r="H64" s="96"/>
      <c r="I64" s="87"/>
      <c r="J64" s="104"/>
      <c r="K64" s="96"/>
      <c r="L64" s="96"/>
      <c r="M64" s="96"/>
      <c r="N64" s="96"/>
    </row>
    <row r="65" spans="1:16" s="71" customFormat="1">
      <c r="A65" s="87"/>
      <c r="B65" s="104"/>
      <c r="C65" s="96"/>
      <c r="D65" s="96"/>
      <c r="E65" s="96"/>
      <c r="F65" s="96"/>
      <c r="G65" s="96"/>
      <c r="H65" s="96"/>
      <c r="I65" s="87"/>
      <c r="J65" s="104"/>
      <c r="K65" s="96"/>
      <c r="L65" s="96"/>
      <c r="M65" s="96"/>
      <c r="N65" s="96"/>
    </row>
    <row r="66" spans="1:16">
      <c r="A66" s="350" t="s">
        <v>151</v>
      </c>
      <c r="B66" s="350"/>
      <c r="C66" s="350"/>
      <c r="D66" s="350"/>
      <c r="E66" s="350"/>
      <c r="F66" s="350"/>
      <c r="G66" s="350"/>
      <c r="H66" s="350"/>
      <c r="I66" s="350" t="s">
        <v>152</v>
      </c>
      <c r="J66" s="350"/>
      <c r="K66" s="350"/>
      <c r="L66" s="350"/>
      <c r="M66" s="350"/>
      <c r="N66" s="350"/>
      <c r="O66" s="350"/>
      <c r="P66" s="350"/>
    </row>
  </sheetData>
  <mergeCells count="2">
    <mergeCell ref="A66:H66"/>
    <mergeCell ref="I66:P66"/>
  </mergeCells>
  <phoneticPr fontId="6"/>
  <pageMargins left="0.70866141732283472" right="0.70866141732283472" top="0.74803149606299213" bottom="0" header="0.31496062992125984" footer="0.31496062992125984"/>
  <pageSetup paperSize="9" scale="89" orientation="portrait" r:id="rId1"/>
  <colBreaks count="1" manualBreakCount="1">
    <brk id="8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/>
  </sheetPr>
  <dimension ref="A1:R58"/>
  <sheetViews>
    <sheetView view="pageBreakPreview" zoomScale="78" zoomScaleNormal="100" zoomScaleSheetLayoutView="78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59" sqref="I59"/>
    </sheetView>
  </sheetViews>
  <sheetFormatPr defaultRowHeight="13.5"/>
  <cols>
    <col min="1" max="1" width="10.875" style="131" customWidth="1"/>
    <col min="2" max="2" width="9" style="131"/>
    <col min="3" max="3" width="8.625" style="131" customWidth="1"/>
    <col min="4" max="5" width="11.625" style="131" customWidth="1"/>
    <col min="6" max="6" width="14.625" style="131" customWidth="1"/>
    <col min="7" max="7" width="13.875" style="131" bestFit="1" customWidth="1"/>
    <col min="8" max="8" width="8.625" style="131" customWidth="1"/>
    <col min="9" max="10" width="11.625" style="131" customWidth="1"/>
    <col min="11" max="11" width="14.625" style="131" customWidth="1"/>
    <col min="12" max="12" width="12.625" style="131" customWidth="1"/>
    <col min="13" max="13" width="8.625" style="131" customWidth="1"/>
    <col min="14" max="15" width="11.625" style="131" customWidth="1"/>
    <col min="16" max="16" width="14.625" style="131" customWidth="1"/>
    <col min="17" max="17" width="12.625" style="131" customWidth="1"/>
    <col min="18" max="16384" width="9" style="131"/>
  </cols>
  <sheetData>
    <row r="1" spans="1:18" s="52" customFormat="1" ht="15" customHeight="1">
      <c r="A1" s="183" t="s">
        <v>106</v>
      </c>
      <c r="D1" s="207"/>
    </row>
    <row r="2" spans="1:18" s="52" customFormat="1" ht="15" customHeight="1" thickBot="1">
      <c r="A2" s="183" t="s">
        <v>107</v>
      </c>
    </row>
    <row r="3" spans="1:18" ht="13.5" customHeight="1">
      <c r="A3" s="111"/>
      <c r="B3" s="171" t="s">
        <v>108</v>
      </c>
      <c r="C3" s="82"/>
      <c r="D3" s="83"/>
      <c r="E3" s="142" t="s">
        <v>109</v>
      </c>
      <c r="F3" s="83"/>
      <c r="G3" s="85"/>
      <c r="H3" s="82"/>
      <c r="I3" s="83"/>
      <c r="J3" s="142" t="s">
        <v>110</v>
      </c>
      <c r="K3" s="83"/>
      <c r="L3" s="143"/>
      <c r="M3" s="82"/>
      <c r="N3" s="83"/>
      <c r="O3" s="142" t="s">
        <v>111</v>
      </c>
      <c r="P3" s="83"/>
      <c r="Q3" s="85"/>
    </row>
    <row r="4" spans="1:18">
      <c r="A4" s="86"/>
      <c r="B4" s="144" t="s">
        <v>112</v>
      </c>
      <c r="C4" s="145" t="s">
        <v>113</v>
      </c>
      <c r="D4" s="146" t="s">
        <v>114</v>
      </c>
      <c r="E4" s="146" t="s">
        <v>115</v>
      </c>
      <c r="F4" s="146" t="s">
        <v>116</v>
      </c>
      <c r="G4" s="147" t="s">
        <v>6</v>
      </c>
      <c r="H4" s="145" t="s">
        <v>113</v>
      </c>
      <c r="I4" s="184" t="s">
        <v>114</v>
      </c>
      <c r="J4" s="146" t="s">
        <v>115</v>
      </c>
      <c r="K4" s="146" t="s">
        <v>116</v>
      </c>
      <c r="L4" s="147" t="s">
        <v>6</v>
      </c>
      <c r="M4" s="145" t="s">
        <v>113</v>
      </c>
      <c r="N4" s="146" t="s">
        <v>114</v>
      </c>
      <c r="O4" s="146" t="s">
        <v>115</v>
      </c>
      <c r="P4" s="146" t="s">
        <v>116</v>
      </c>
      <c r="Q4" s="147" t="s">
        <v>6</v>
      </c>
      <c r="R4" s="86"/>
    </row>
    <row r="5" spans="1:18">
      <c r="A5" s="86"/>
      <c r="B5" s="87"/>
      <c r="C5" s="145" t="s">
        <v>117</v>
      </c>
      <c r="D5" s="146"/>
      <c r="E5" s="146"/>
      <c r="F5" s="146"/>
      <c r="G5" s="147"/>
      <c r="H5" s="145" t="s">
        <v>117</v>
      </c>
      <c r="I5" s="185"/>
      <c r="J5" s="146"/>
      <c r="K5" s="146"/>
      <c r="L5" s="147"/>
      <c r="M5" s="145" t="s">
        <v>117</v>
      </c>
      <c r="N5" s="148"/>
      <c r="O5" s="148"/>
      <c r="P5" s="148"/>
      <c r="Q5" s="149"/>
    </row>
    <row r="6" spans="1:18" ht="14.25" thickBot="1">
      <c r="A6" s="191" t="s">
        <v>118</v>
      </c>
      <c r="B6" s="240" t="s">
        <v>119</v>
      </c>
      <c r="C6" s="150"/>
      <c r="D6" s="151" t="s">
        <v>120</v>
      </c>
      <c r="E6" s="151" t="s">
        <v>120</v>
      </c>
      <c r="F6" s="151" t="s">
        <v>15</v>
      </c>
      <c r="G6" s="152" t="s">
        <v>15</v>
      </c>
      <c r="H6" s="150"/>
      <c r="I6" s="186" t="s">
        <v>120</v>
      </c>
      <c r="J6" s="151" t="s">
        <v>120</v>
      </c>
      <c r="K6" s="151" t="s">
        <v>15</v>
      </c>
      <c r="L6" s="152" t="s">
        <v>15</v>
      </c>
      <c r="M6" s="150"/>
      <c r="N6" s="151" t="s">
        <v>120</v>
      </c>
      <c r="O6" s="151" t="s">
        <v>120</v>
      </c>
      <c r="P6" s="151" t="s">
        <v>15</v>
      </c>
      <c r="Q6" s="152" t="s">
        <v>15</v>
      </c>
    </row>
    <row r="7" spans="1:18" ht="16.7" customHeight="1">
      <c r="A7" s="81"/>
      <c r="B7" s="320" t="s">
        <v>189</v>
      </c>
      <c r="C7" s="153">
        <f>'106～107'!C7+'108～109'!C7+'110～111'!C7+'112～113'!C7+'114～115'!C7</f>
        <v>2398</v>
      </c>
      <c r="D7" s="154">
        <f>'106～107'!D7+'108～109'!D7+'110～111'!D7+'112～113'!D7+'114～115'!D7</f>
        <v>244686</v>
      </c>
      <c r="E7" s="154">
        <f>'106～107'!E7+'108～109'!E7+'110～111'!E7+'112～113'!E7+'114～115'!E7</f>
        <v>237129</v>
      </c>
      <c r="F7" s="154">
        <f>'106～107'!F7+'108～109'!F7+'110～111'!F7+'112～113'!F7+'114～115'!F7</f>
        <v>19065979</v>
      </c>
      <c r="G7" s="155">
        <f>'106～107'!G7+'108～109'!G7+'110～111'!G7+'112～113'!G7+'114～115'!G7</f>
        <v>9815223</v>
      </c>
      <c r="H7" s="153">
        <f>'106～107'!H7+'108～109'!H7+'110～111'!H7+'112～113'!H7+'114～115'!H7</f>
        <v>7011</v>
      </c>
      <c r="I7" s="154">
        <f>'106～107'!I7+'108～109'!I7+'110～111'!I7+'112～113'!I7+'114～115'!I7</f>
        <v>218601</v>
      </c>
      <c r="J7" s="154">
        <f>'106～107'!J7+'108～109'!J7+'110～111'!J7+'112～113'!J7+'114～115'!J7</f>
        <v>196686</v>
      </c>
      <c r="K7" s="154">
        <f>'106～107'!K7+'108～109'!K7+'110～111'!K7+'112～113'!K7+'114～115'!K7</f>
        <v>21227103</v>
      </c>
      <c r="L7" s="155">
        <f>'106～107'!L7+'108～109'!L7+'110～111'!L7+'112～113'!L7+'114～115'!L7</f>
        <v>11650116</v>
      </c>
      <c r="M7" s="153">
        <f>C7+H7</f>
        <v>9409</v>
      </c>
      <c r="N7" s="154">
        <f t="shared" ref="N7:Q22" si="0">D7+I7</f>
        <v>463287</v>
      </c>
      <c r="O7" s="154">
        <f t="shared" si="0"/>
        <v>433815</v>
      </c>
      <c r="P7" s="154">
        <f t="shared" si="0"/>
        <v>40293082</v>
      </c>
      <c r="Q7" s="155">
        <f t="shared" si="0"/>
        <v>21465339</v>
      </c>
    </row>
    <row r="8" spans="1:18" ht="16.7" customHeight="1" thickBot="1">
      <c r="A8" s="156" t="s">
        <v>121</v>
      </c>
      <c r="B8" s="321" t="s">
        <v>190</v>
      </c>
      <c r="C8" s="157">
        <f>'106～107'!C8+'108～109'!C8+'110～111'!C8+'112～113'!C8+'114～115'!C8</f>
        <v>864</v>
      </c>
      <c r="D8" s="158">
        <f>'106～107'!D8+'108～109'!D8+'110～111'!D8+'112～113'!D8+'114～115'!D8</f>
        <v>84496</v>
      </c>
      <c r="E8" s="158">
        <f>'106～107'!E8+'108～109'!E8+'110～111'!E8+'112～113'!E8+'114～115'!E8</f>
        <v>82231</v>
      </c>
      <c r="F8" s="158">
        <f>'106～107'!F8+'108～109'!F8+'110～111'!F8+'112～113'!F8+'114～115'!F8</f>
        <v>6859416</v>
      </c>
      <c r="G8" s="159">
        <f>'106～107'!G8+'108～109'!G8+'110～111'!G8+'112～113'!G8+'114～115'!G8</f>
        <v>3522198</v>
      </c>
      <c r="H8" s="157">
        <f>'106～107'!H8+'108～109'!H8+'110～111'!H8+'112～113'!H8+'114～115'!H8</f>
        <v>683</v>
      </c>
      <c r="I8" s="158">
        <f>'106～107'!I8+'108～109'!I8+'110～111'!I8+'112～113'!I8+'114～115'!I8</f>
        <v>33631</v>
      </c>
      <c r="J8" s="158">
        <f>'106～107'!J8+'108～109'!J8+'110～111'!J8+'112～113'!J8+'114～115'!J8</f>
        <v>29613</v>
      </c>
      <c r="K8" s="158">
        <f>'106～107'!K8+'108～109'!K8+'110～111'!K8+'112～113'!K8+'114～115'!K8</f>
        <v>3438601</v>
      </c>
      <c r="L8" s="159">
        <f>'106～107'!L8+'108～109'!L8+'110～111'!L8+'112～113'!L8+'114～115'!L8</f>
        <v>1942924</v>
      </c>
      <c r="M8" s="157">
        <f t="shared" ref="M8:M42" si="1">C8+H8</f>
        <v>1547</v>
      </c>
      <c r="N8" s="158">
        <f t="shared" si="0"/>
        <v>118127</v>
      </c>
      <c r="O8" s="158">
        <f t="shared" si="0"/>
        <v>111844</v>
      </c>
      <c r="P8" s="158">
        <f t="shared" si="0"/>
        <v>10298017</v>
      </c>
      <c r="Q8" s="159">
        <f t="shared" si="0"/>
        <v>5465122</v>
      </c>
    </row>
    <row r="9" spans="1:18" ht="16.7" customHeight="1">
      <c r="A9" s="160"/>
      <c r="B9" s="238" t="s">
        <v>182</v>
      </c>
      <c r="C9" s="153">
        <f>'106～107'!C9+'108～109'!C9+'110～111'!C9+'112～113'!C9+'114～115'!C9</f>
        <v>1823</v>
      </c>
      <c r="D9" s="154">
        <f>'106～107'!D9+'108～109'!D9+'110～111'!D9+'112～113'!D9+'114～115'!D9</f>
        <v>187940</v>
      </c>
      <c r="E9" s="154">
        <f>'106～107'!E9+'108～109'!E9+'110～111'!E9+'112～113'!E9+'114～115'!E9</f>
        <v>180999</v>
      </c>
      <c r="F9" s="154">
        <f>'106～107'!F9+'108～109'!F9+'110～111'!F9+'112～113'!F9+'114～115'!F9</f>
        <v>14781936</v>
      </c>
      <c r="G9" s="155">
        <f>'106～107'!G9+'108～109'!G9+'110～111'!G9+'112～113'!G9+'114～115'!G9</f>
        <v>7669675</v>
      </c>
      <c r="H9" s="153">
        <f>'106～107'!H9+'108～109'!H9+'110～111'!H9+'112～113'!H9+'114～115'!H9</f>
        <v>9177</v>
      </c>
      <c r="I9" s="154">
        <f>'106～107'!I9+'108～109'!I9+'110～111'!I9+'112～113'!I9+'114～115'!I9</f>
        <v>233976</v>
      </c>
      <c r="J9" s="154">
        <f>'106～107'!J9+'108～109'!J9+'110～111'!J9+'112～113'!J9+'114～115'!J9</f>
        <v>210288</v>
      </c>
      <c r="K9" s="154">
        <f>'106～107'!K9+'108～109'!K9+'110～111'!K9+'112～113'!K9+'114～115'!K9</f>
        <v>24489639</v>
      </c>
      <c r="L9" s="155">
        <f>'106～107'!L9+'108～109'!L9+'110～111'!L9+'112～113'!L9+'114～115'!L9</f>
        <v>13463147</v>
      </c>
      <c r="M9" s="153">
        <f t="shared" si="1"/>
        <v>11000</v>
      </c>
      <c r="N9" s="154">
        <f t="shared" si="0"/>
        <v>421916</v>
      </c>
      <c r="O9" s="154">
        <f t="shared" si="0"/>
        <v>391287</v>
      </c>
      <c r="P9" s="154">
        <f t="shared" si="0"/>
        <v>39271575</v>
      </c>
      <c r="Q9" s="155">
        <f t="shared" si="0"/>
        <v>21132822</v>
      </c>
    </row>
    <row r="10" spans="1:18" ht="16.7" customHeight="1" thickBot="1">
      <c r="A10" s="156" t="s">
        <v>85</v>
      </c>
      <c r="B10" s="239" t="s">
        <v>181</v>
      </c>
      <c r="C10" s="157">
        <f>'106～107'!C10+'108～109'!C10+'110～111'!C10+'112～113'!C10+'114～115'!C10</f>
        <v>607</v>
      </c>
      <c r="D10" s="158">
        <f>'106～107'!D10+'108～109'!D10+'110～111'!D10+'112～113'!D10+'114～115'!D10</f>
        <v>59748</v>
      </c>
      <c r="E10" s="158">
        <f>'106～107'!E10+'108～109'!E10+'110～111'!E10+'112～113'!E10+'114～115'!E10</f>
        <v>58475</v>
      </c>
      <c r="F10" s="158">
        <f>'106～107'!F10+'108～109'!F10+'110～111'!F10+'112～113'!F10+'114～115'!F10</f>
        <v>4835096</v>
      </c>
      <c r="G10" s="159">
        <f>'106～107'!G10+'108～109'!G10+'110～111'!G10+'112～113'!G10+'114～115'!G10</f>
        <v>2469899</v>
      </c>
      <c r="H10" s="157">
        <f>'106～107'!H10+'108～109'!H10+'110～111'!H10+'112～113'!H10+'114～115'!H10</f>
        <v>1634</v>
      </c>
      <c r="I10" s="158">
        <f>'106～107'!I10+'108～109'!I10+'110～111'!I10+'112～113'!I10+'114～115'!I10</f>
        <v>50092</v>
      </c>
      <c r="J10" s="158">
        <f>'106～107'!J10+'108～109'!J10+'110～111'!J10+'112～113'!J10+'114～115'!J10</f>
        <v>45123</v>
      </c>
      <c r="K10" s="158">
        <f>'106～107'!K10+'108～109'!K10+'110～111'!K10+'112～113'!K10+'114～115'!K10</f>
        <v>5963632</v>
      </c>
      <c r="L10" s="159">
        <f>'106～107'!L10+'108～109'!L10+'110～111'!L10+'112～113'!L10+'114～115'!L10</f>
        <v>3221001</v>
      </c>
      <c r="M10" s="157">
        <f t="shared" si="1"/>
        <v>2241</v>
      </c>
      <c r="N10" s="158">
        <f t="shared" si="0"/>
        <v>109840</v>
      </c>
      <c r="O10" s="158">
        <f t="shared" si="0"/>
        <v>103598</v>
      </c>
      <c r="P10" s="158">
        <f t="shared" si="0"/>
        <v>10798728</v>
      </c>
      <c r="Q10" s="159">
        <f t="shared" si="0"/>
        <v>5690900</v>
      </c>
    </row>
    <row r="11" spans="1:18" ht="16.7" customHeight="1">
      <c r="A11" s="161"/>
      <c r="B11" s="238" t="s">
        <v>182</v>
      </c>
      <c r="C11" s="153">
        <f>'106～107'!C11+'108～109'!C11+'110～111'!C11+'112～113'!C11+'114～115'!C11</f>
        <v>575</v>
      </c>
      <c r="D11" s="154">
        <f>'106～107'!D11+'108～109'!D11+'110～111'!D11+'112～113'!D11+'114～115'!D11</f>
        <v>58849</v>
      </c>
      <c r="E11" s="154">
        <f>'106～107'!E11+'108～109'!E11+'110～111'!E11+'112～113'!E11+'114～115'!E11</f>
        <v>56292</v>
      </c>
      <c r="F11" s="154">
        <f>'106～107'!F11+'108～109'!F11+'110～111'!F11+'112～113'!F11+'114～115'!F11</f>
        <v>4608808</v>
      </c>
      <c r="G11" s="155">
        <f>'106～107'!G11+'108～109'!G11+'110～111'!G11+'112～113'!G11+'114～115'!G11</f>
        <v>2407638</v>
      </c>
      <c r="H11" s="153">
        <f>'106～107'!H11+'108～109'!H11+'110～111'!H11+'112～113'!H11+'114～115'!H11</f>
        <v>6492</v>
      </c>
      <c r="I11" s="154">
        <f>'106～107'!I11+'108～109'!I11+'110～111'!I11+'112～113'!I11+'114～115'!I11</f>
        <v>219075</v>
      </c>
      <c r="J11" s="154">
        <f>'106～107'!J11+'108～109'!J11+'110～111'!J11+'112～113'!J11+'114～115'!J11</f>
        <v>200443</v>
      </c>
      <c r="K11" s="154">
        <f>'106～107'!K11+'108～109'!K11+'110～111'!K11+'112～113'!K11+'114～115'!K11</f>
        <v>26759707</v>
      </c>
      <c r="L11" s="155">
        <f>'106～107'!L11+'108～109'!L11+'110～111'!L11+'112～113'!L11+'114～115'!L11</f>
        <v>14318410</v>
      </c>
      <c r="M11" s="153">
        <f t="shared" si="1"/>
        <v>7067</v>
      </c>
      <c r="N11" s="154">
        <f t="shared" si="0"/>
        <v>277924</v>
      </c>
      <c r="O11" s="154">
        <f t="shared" si="0"/>
        <v>256735</v>
      </c>
      <c r="P11" s="154">
        <f t="shared" si="0"/>
        <v>31368515</v>
      </c>
      <c r="Q11" s="155">
        <f t="shared" si="0"/>
        <v>16726048</v>
      </c>
    </row>
    <row r="12" spans="1:18" ht="16.7" customHeight="1" thickBot="1">
      <c r="A12" s="156" t="s">
        <v>122</v>
      </c>
      <c r="B12" s="239" t="s">
        <v>181</v>
      </c>
      <c r="C12" s="157">
        <f>'106～107'!C12+'108～109'!C12+'110～111'!C12+'112～113'!C12+'114～115'!C12</f>
        <v>170</v>
      </c>
      <c r="D12" s="158">
        <f>'106～107'!D12+'108～109'!D12+'110～111'!D12+'112～113'!D12+'114～115'!D12</f>
        <v>16595</v>
      </c>
      <c r="E12" s="158">
        <f>'106～107'!E12+'108～109'!E12+'110～111'!E12+'112～113'!E12+'114～115'!E12</f>
        <v>16287</v>
      </c>
      <c r="F12" s="158">
        <f>'106～107'!F12+'108～109'!F12+'110～111'!F12+'112～113'!F12+'114～115'!F12</f>
        <v>1347151</v>
      </c>
      <c r="G12" s="159">
        <f>'106～107'!G12+'108～109'!G12+'110～111'!G12+'112～113'!G12+'114～115'!G12</f>
        <v>685682</v>
      </c>
      <c r="H12" s="157">
        <f>'106～107'!H12+'108～109'!H12+'110～111'!H12+'112～113'!H12+'114～115'!H12</f>
        <v>1670</v>
      </c>
      <c r="I12" s="158">
        <f>'106～107'!I12+'108～109'!I12+'110～111'!I12+'112～113'!I12+'114～115'!I12</f>
        <v>36791</v>
      </c>
      <c r="J12" s="158">
        <f>'106～107'!J12+'108～109'!J12+'110～111'!J12+'112～113'!J12+'114～115'!J12</f>
        <v>34252</v>
      </c>
      <c r="K12" s="158">
        <f>'106～107'!K12+'108～109'!K12+'110～111'!K12+'112～113'!K12+'114～115'!K12</f>
        <v>3904477</v>
      </c>
      <c r="L12" s="159">
        <f>'106～107'!L12+'108～109'!L12+'110～111'!L12+'112～113'!L12+'114～115'!L12</f>
        <v>2079252</v>
      </c>
      <c r="M12" s="157">
        <f t="shared" si="1"/>
        <v>1840</v>
      </c>
      <c r="N12" s="158">
        <f t="shared" si="0"/>
        <v>53386</v>
      </c>
      <c r="O12" s="158">
        <f t="shared" si="0"/>
        <v>50539</v>
      </c>
      <c r="P12" s="158">
        <f t="shared" si="0"/>
        <v>5251628</v>
      </c>
      <c r="Q12" s="159">
        <f t="shared" si="0"/>
        <v>2764934</v>
      </c>
    </row>
    <row r="13" spans="1:18" ht="16.7" customHeight="1">
      <c r="A13" s="161"/>
      <c r="B13" s="238" t="s">
        <v>182</v>
      </c>
      <c r="C13" s="153">
        <f>'106～107'!C13+'108～109'!C13+'110～111'!C13+'112～113'!C13+'114～115'!C13</f>
        <v>717</v>
      </c>
      <c r="D13" s="154">
        <f>'106～107'!D13+'108～109'!D13+'110～111'!D13+'112～113'!D13+'114～115'!D13</f>
        <v>80009</v>
      </c>
      <c r="E13" s="154">
        <f>'106～107'!E13+'108～109'!E13+'110～111'!E13+'112～113'!E13+'114～115'!E13</f>
        <v>74007</v>
      </c>
      <c r="F13" s="154">
        <f>'106～107'!F13+'108～109'!F13+'110～111'!F13+'112～113'!F13+'114～115'!F13</f>
        <v>6202270</v>
      </c>
      <c r="G13" s="155">
        <f>'106～107'!G13+'108～109'!G13+'110～111'!G13+'112～113'!G13+'114～115'!G13</f>
        <v>3330728</v>
      </c>
      <c r="H13" s="153">
        <f>'106～107'!H13+'108～109'!H13+'110～111'!H13+'112～113'!H13+'114～115'!H13</f>
        <v>4592</v>
      </c>
      <c r="I13" s="154">
        <f>'106～107'!I13+'108～109'!I13+'110～111'!I13+'112～113'!I13+'114～115'!I13</f>
        <v>157645</v>
      </c>
      <c r="J13" s="154">
        <f>'106～107'!J13+'108～109'!J13+'110～111'!J13+'112～113'!J13+'114～115'!J13</f>
        <v>134813</v>
      </c>
      <c r="K13" s="154">
        <f>'106～107'!K13+'108～109'!K13+'110～111'!K13+'112～113'!K13+'114～115'!K13</f>
        <v>17764836</v>
      </c>
      <c r="L13" s="155">
        <f>'106～107'!L13+'108～109'!L13+'110～111'!L13+'112～113'!L13+'114～115'!L13</f>
        <v>10258483</v>
      </c>
      <c r="M13" s="153">
        <f t="shared" si="1"/>
        <v>5309</v>
      </c>
      <c r="N13" s="154">
        <f t="shared" si="0"/>
        <v>237654</v>
      </c>
      <c r="O13" s="154">
        <f t="shared" si="0"/>
        <v>208820</v>
      </c>
      <c r="P13" s="154">
        <f t="shared" si="0"/>
        <v>23967106</v>
      </c>
      <c r="Q13" s="155">
        <f t="shared" si="0"/>
        <v>13589211</v>
      </c>
    </row>
    <row r="14" spans="1:18" ht="16.7" customHeight="1" thickBot="1">
      <c r="A14" s="156" t="s">
        <v>123</v>
      </c>
      <c r="B14" s="239" t="s">
        <v>181</v>
      </c>
      <c r="C14" s="157">
        <f>'106～107'!C14+'108～109'!C14+'110～111'!C14+'112～113'!C14+'114～115'!C14</f>
        <v>265</v>
      </c>
      <c r="D14" s="158">
        <f>'106～107'!D14+'108～109'!D14+'110～111'!D14+'112～113'!D14+'114～115'!D14</f>
        <v>29086</v>
      </c>
      <c r="E14" s="158">
        <f>'106～107'!E14+'108～109'!E14+'110～111'!E14+'112～113'!E14+'114～115'!E14</f>
        <v>27195</v>
      </c>
      <c r="F14" s="158">
        <f>'106～107'!F14+'108～109'!F14+'110～111'!F14+'112～113'!F14+'114～115'!F14</f>
        <v>2366284</v>
      </c>
      <c r="G14" s="159">
        <f>'106～107'!G14+'108～109'!G14+'110～111'!G14+'112～113'!G14+'114～115'!G14</f>
        <v>1262146</v>
      </c>
      <c r="H14" s="157">
        <f>'106～107'!H14+'108～109'!H14+'110～111'!H14+'112～113'!H14+'114～115'!H14</f>
        <v>1176</v>
      </c>
      <c r="I14" s="158">
        <f>'106～107'!I14+'108～109'!I14+'110～111'!I14+'112～113'!I14+'114～115'!I14</f>
        <v>27802</v>
      </c>
      <c r="J14" s="158">
        <f>'106～107'!J14+'108～109'!J14+'110～111'!J14+'112～113'!J14+'114～115'!J14</f>
        <v>24334</v>
      </c>
      <c r="K14" s="158">
        <f>'106～107'!K14+'108～109'!K14+'110～111'!K14+'112～113'!K14+'114～115'!K14</f>
        <v>3389793</v>
      </c>
      <c r="L14" s="159">
        <f>'106～107'!L14+'108～109'!L14+'110～111'!L14+'112～113'!L14+'114～115'!L14</f>
        <v>1960098</v>
      </c>
      <c r="M14" s="157">
        <f t="shared" si="1"/>
        <v>1441</v>
      </c>
      <c r="N14" s="158">
        <f t="shared" si="0"/>
        <v>56888</v>
      </c>
      <c r="O14" s="158">
        <f t="shared" si="0"/>
        <v>51529</v>
      </c>
      <c r="P14" s="158">
        <f t="shared" si="0"/>
        <v>5756077</v>
      </c>
      <c r="Q14" s="159">
        <f t="shared" si="0"/>
        <v>3222244</v>
      </c>
    </row>
    <row r="15" spans="1:18" ht="16.7" customHeight="1">
      <c r="A15" s="161"/>
      <c r="B15" s="238" t="s">
        <v>182</v>
      </c>
      <c r="C15" s="153">
        <f>'106～107'!C15+'108～109'!C15+'110～111'!C15+'112～113'!C15+'114～115'!C15</f>
        <v>1426</v>
      </c>
      <c r="D15" s="154">
        <f>'106～107'!D15+'108～109'!D15+'110～111'!D15+'112～113'!D15+'114～115'!D15</f>
        <v>141603</v>
      </c>
      <c r="E15" s="154">
        <f>'106～107'!E15+'108～109'!E15+'110～111'!E15+'112～113'!E15+'114～115'!E15</f>
        <v>137178</v>
      </c>
      <c r="F15" s="154">
        <f>'106～107'!F15+'108～109'!F15+'110～111'!F15+'112～113'!F15+'114～115'!F15</f>
        <v>11182833</v>
      </c>
      <c r="G15" s="155">
        <f>'106～107'!G15+'108～109'!G15+'110～111'!G15+'112～113'!G15+'114～115'!G15</f>
        <v>5769026</v>
      </c>
      <c r="H15" s="153">
        <f>'106～107'!H15+'108～109'!H15+'110～111'!H15+'112～113'!H15+'114～115'!H15</f>
        <v>1799</v>
      </c>
      <c r="I15" s="154">
        <f>'106～107'!I15+'108～109'!I15+'110～111'!I15+'112～113'!I15+'114～115'!I15</f>
        <v>88242</v>
      </c>
      <c r="J15" s="154">
        <f>'106～107'!J15+'108～109'!J15+'110～111'!J15+'112～113'!J15+'114～115'!J15</f>
        <v>76722</v>
      </c>
      <c r="K15" s="154">
        <f>'106～107'!K15+'108～109'!K15+'110～111'!K15+'112～113'!K15+'114～115'!K15</f>
        <v>9273050</v>
      </c>
      <c r="L15" s="155">
        <f>'106～107'!L15+'108～109'!L15+'110～111'!L15+'112～113'!L15+'114～115'!L15</f>
        <v>5239468</v>
      </c>
      <c r="M15" s="153">
        <f t="shared" si="1"/>
        <v>3225</v>
      </c>
      <c r="N15" s="154">
        <f t="shared" si="0"/>
        <v>229845</v>
      </c>
      <c r="O15" s="154">
        <f t="shared" si="0"/>
        <v>213900</v>
      </c>
      <c r="P15" s="154">
        <f t="shared" si="0"/>
        <v>20455883</v>
      </c>
      <c r="Q15" s="155">
        <f t="shared" si="0"/>
        <v>11008494</v>
      </c>
    </row>
    <row r="16" spans="1:18" ht="16.7" customHeight="1" thickBot="1">
      <c r="A16" s="156" t="s">
        <v>124</v>
      </c>
      <c r="B16" s="239" t="s">
        <v>181</v>
      </c>
      <c r="C16" s="157">
        <f>'106～107'!C16+'108～109'!C16+'110～111'!C16+'112～113'!C16+'114～115'!C16</f>
        <v>487</v>
      </c>
      <c r="D16" s="158">
        <f>'106～107'!D16+'108～109'!D16+'110～111'!D16+'112～113'!D16+'114～115'!D16</f>
        <v>47493</v>
      </c>
      <c r="E16" s="158">
        <f>'106～107'!E16+'108～109'!E16+'110～111'!E16+'112～113'!E16+'114～115'!E16</f>
        <v>46508</v>
      </c>
      <c r="F16" s="158">
        <f>'106～107'!F16+'108～109'!F16+'110～111'!F16+'112～113'!F16+'114～115'!F16</f>
        <v>3844971</v>
      </c>
      <c r="G16" s="159">
        <f>'106～107'!G16+'108～109'!G16+'110～111'!G16+'112～113'!G16+'114～115'!G16</f>
        <v>1961525</v>
      </c>
      <c r="H16" s="157">
        <f>'106～107'!H16+'108～109'!H16+'110～111'!H16+'112～113'!H16+'114～115'!H16</f>
        <v>289</v>
      </c>
      <c r="I16" s="158">
        <f>'106～107'!I16+'108～109'!I16+'110～111'!I16+'112～113'!I16+'114～115'!I16</f>
        <v>17180</v>
      </c>
      <c r="J16" s="158">
        <f>'106～107'!J16+'108～109'!J16+'110～111'!J16+'112～113'!J16+'114～115'!J16</f>
        <v>15214</v>
      </c>
      <c r="K16" s="158">
        <f>'106～107'!K16+'108～109'!K16+'110～111'!K16+'112～113'!K16+'114～115'!K16</f>
        <v>1797017</v>
      </c>
      <c r="L16" s="159">
        <f>'106～107'!L16+'108～109'!L16+'110～111'!L16+'112～113'!L16+'114～115'!L16</f>
        <v>1013403</v>
      </c>
      <c r="M16" s="157">
        <f t="shared" si="1"/>
        <v>776</v>
      </c>
      <c r="N16" s="158">
        <f t="shared" si="0"/>
        <v>64673</v>
      </c>
      <c r="O16" s="158">
        <f t="shared" si="0"/>
        <v>61722</v>
      </c>
      <c r="P16" s="158">
        <f t="shared" si="0"/>
        <v>5641988</v>
      </c>
      <c r="Q16" s="159">
        <f t="shared" si="0"/>
        <v>2974928</v>
      </c>
    </row>
    <row r="17" spans="1:17" ht="16.7" customHeight="1">
      <c r="A17" s="161"/>
      <c r="B17" s="238" t="s">
        <v>182</v>
      </c>
      <c r="C17" s="153">
        <f>'106～107'!C17+'108～109'!C17+'110～111'!C17+'112～113'!C17+'114～115'!C17</f>
        <v>1836</v>
      </c>
      <c r="D17" s="154">
        <f>'106～107'!D17+'108～109'!D17+'110～111'!D17+'112～113'!D17+'114～115'!D17</f>
        <v>191765</v>
      </c>
      <c r="E17" s="154">
        <f>'106～107'!E17+'108～109'!E17+'110～111'!E17+'112～113'!E17+'114～115'!E17</f>
        <v>184952</v>
      </c>
      <c r="F17" s="154">
        <f>'106～107'!F17+'108～109'!F17+'110～111'!F17+'112～113'!F17+'114～115'!F17</f>
        <v>15104684</v>
      </c>
      <c r="G17" s="155">
        <f>'106～107'!G17+'108～109'!G17+'110～111'!G17+'112～113'!G17+'114～115'!G17</f>
        <v>7820577</v>
      </c>
      <c r="H17" s="153">
        <f>'106～107'!H17+'108～109'!H17+'110～111'!H17+'112～113'!H17+'114～115'!H17</f>
        <v>2028</v>
      </c>
      <c r="I17" s="154">
        <f>'106～107'!I17+'108～109'!I17+'110～111'!I17+'112～113'!I17+'114～115'!I17</f>
        <v>88985</v>
      </c>
      <c r="J17" s="154">
        <f>'106～107'!J17+'108～109'!J17+'110～111'!J17+'112～113'!J17+'114～115'!J17</f>
        <v>78854</v>
      </c>
      <c r="K17" s="154">
        <f>'106～107'!K17+'108～109'!K17+'110～111'!K17+'112～113'!K17+'114～115'!K17</f>
        <v>8426660</v>
      </c>
      <c r="L17" s="155">
        <f>'106～107'!L17+'108～109'!L17+'110～111'!L17+'112～113'!L17+'114～115'!L17</f>
        <v>4656515</v>
      </c>
      <c r="M17" s="153">
        <f t="shared" si="1"/>
        <v>3864</v>
      </c>
      <c r="N17" s="154">
        <f t="shared" si="0"/>
        <v>280750</v>
      </c>
      <c r="O17" s="154">
        <f t="shared" si="0"/>
        <v>263806</v>
      </c>
      <c r="P17" s="154">
        <f t="shared" si="0"/>
        <v>23531344</v>
      </c>
      <c r="Q17" s="155">
        <f t="shared" si="0"/>
        <v>12477092</v>
      </c>
    </row>
    <row r="18" spans="1:17" ht="16.7" customHeight="1" thickBot="1">
      <c r="A18" s="156" t="s">
        <v>125</v>
      </c>
      <c r="B18" s="239" t="s">
        <v>181</v>
      </c>
      <c r="C18" s="157">
        <f>'106～107'!C18+'108～109'!C18+'110～111'!C18+'112～113'!C18+'114～115'!C18</f>
        <v>761</v>
      </c>
      <c r="D18" s="158">
        <f>'106～107'!D18+'108～109'!D18+'110～111'!D18+'112～113'!D18+'114～115'!D18</f>
        <v>77274</v>
      </c>
      <c r="E18" s="158">
        <f>'106～107'!E18+'108～109'!E18+'110～111'!E18+'112～113'!E18+'114～115'!E18</f>
        <v>75192</v>
      </c>
      <c r="F18" s="158">
        <f>'106～107'!F18+'108～109'!F18+'110～111'!F18+'112～113'!F18+'114～115'!F18</f>
        <v>6124514</v>
      </c>
      <c r="G18" s="159">
        <f>'106～107'!G18+'108～109'!G18+'110～111'!G18+'112～113'!G18+'114～115'!G18</f>
        <v>3141387</v>
      </c>
      <c r="H18" s="157">
        <f>'106～107'!H18+'108～109'!H18+'110～111'!H18+'112～113'!H18+'114～115'!H18</f>
        <v>1282</v>
      </c>
      <c r="I18" s="158">
        <f>'106～107'!I18+'108～109'!I18+'110～111'!I18+'112～113'!I18+'114～115'!I18</f>
        <v>48798</v>
      </c>
      <c r="J18" s="158">
        <f>'106～107'!J18+'108～109'!J18+'110～111'!J18+'112～113'!J18+'114～115'!J18</f>
        <v>47796</v>
      </c>
      <c r="K18" s="158">
        <f>'106～107'!K18+'108～109'!K18+'110～111'!K18+'112～113'!K18+'114～115'!K18</f>
        <v>5006206</v>
      </c>
      <c r="L18" s="159">
        <f>'106～107'!L18+'108～109'!L18+'110～111'!L18+'112～113'!L18+'114～115'!L18</f>
        <v>2504539</v>
      </c>
      <c r="M18" s="157">
        <f t="shared" si="1"/>
        <v>2043</v>
      </c>
      <c r="N18" s="158">
        <f t="shared" si="0"/>
        <v>126072</v>
      </c>
      <c r="O18" s="158">
        <f t="shared" si="0"/>
        <v>122988</v>
      </c>
      <c r="P18" s="158">
        <f t="shared" si="0"/>
        <v>11130720</v>
      </c>
      <c r="Q18" s="159">
        <f t="shared" si="0"/>
        <v>5645926</v>
      </c>
    </row>
    <row r="19" spans="1:17" ht="16.7" customHeight="1">
      <c r="A19" s="161"/>
      <c r="B19" s="238" t="s">
        <v>182</v>
      </c>
      <c r="C19" s="153">
        <f>'106～107'!C19+'108～109'!C19+'110～111'!C19+'112～113'!C19+'114～115'!C19</f>
        <v>1347</v>
      </c>
      <c r="D19" s="154">
        <f>'106～107'!D19+'108～109'!D19+'110～111'!D19+'112～113'!D19+'114～115'!D19</f>
        <v>138287</v>
      </c>
      <c r="E19" s="154">
        <f>'106～107'!E19+'108～109'!E19+'110～111'!E19+'112～113'!E19+'114～115'!E19</f>
        <v>133777</v>
      </c>
      <c r="F19" s="154">
        <f>'106～107'!F19+'108～109'!F19+'110～111'!F19+'112～113'!F19+'114～115'!F19</f>
        <v>10803304</v>
      </c>
      <c r="G19" s="155">
        <f>'106～107'!G19+'108～109'!G19+'110～111'!G19+'112～113'!G19+'114～115'!G19</f>
        <v>5578818</v>
      </c>
      <c r="H19" s="153">
        <f>'106～107'!C19+'108～109'!H19+'110～111'!H19+'112～113'!H19+'114～115'!H19</f>
        <v>6317</v>
      </c>
      <c r="I19" s="154">
        <f>'106～107'!D19+'108～109'!I19+'110～111'!I19+'112～113'!I19+'114～115'!I19</f>
        <v>162445</v>
      </c>
      <c r="J19" s="154">
        <f>'106～107'!E19+'108～109'!J19+'110～111'!J19+'112～113'!J19+'114～115'!J19</f>
        <v>150332</v>
      </c>
      <c r="K19" s="154">
        <f>'106～107'!F19+'108～109'!K19+'110～111'!K19+'112～113'!K19+'114～115'!K19</f>
        <v>14239945</v>
      </c>
      <c r="L19" s="155">
        <f>'106～107'!G19+'108～109'!L19+'110～111'!L19+'112～113'!L19+'114～115'!L19</f>
        <v>7697846</v>
      </c>
      <c r="M19" s="153">
        <f>C19+H19</f>
        <v>7664</v>
      </c>
      <c r="N19" s="154">
        <f t="shared" si="0"/>
        <v>300732</v>
      </c>
      <c r="O19" s="154">
        <f t="shared" si="0"/>
        <v>284109</v>
      </c>
      <c r="P19" s="154">
        <f t="shared" si="0"/>
        <v>25043249</v>
      </c>
      <c r="Q19" s="155">
        <f t="shared" si="0"/>
        <v>13276664</v>
      </c>
    </row>
    <row r="20" spans="1:17" ht="16.7" customHeight="1" thickBot="1">
      <c r="A20" s="156" t="s">
        <v>90</v>
      </c>
      <c r="B20" s="239" t="s">
        <v>181</v>
      </c>
      <c r="C20" s="157">
        <f>'106～107'!C20+'108～109'!C20+'110～111'!C20+'112～113'!C20+'114～115'!C20</f>
        <v>632</v>
      </c>
      <c r="D20" s="158">
        <f>'106～107'!D20+'108～109'!D20+'110～111'!D20+'112～113'!D20+'114～115'!D20</f>
        <v>65962</v>
      </c>
      <c r="E20" s="158">
        <f>'106～107'!E20+'108～109'!E20+'110～111'!E20+'112～113'!E20+'114～115'!E20</f>
        <v>64786</v>
      </c>
      <c r="F20" s="158">
        <f>'106～107'!F20+'108～109'!F20+'110～111'!F20+'112～113'!F20+'114～115'!F20</f>
        <v>5224782</v>
      </c>
      <c r="G20" s="159">
        <f>'106～107'!G20+'108～109'!G20+'110～111'!G20+'112～113'!G20+'114～115'!G20</f>
        <v>2661458</v>
      </c>
      <c r="H20" s="157">
        <f>'106～107'!C20+'108～109'!H20+'110～111'!H20+'112～113'!H20+'114～115'!H20</f>
        <v>1501</v>
      </c>
      <c r="I20" s="158">
        <f>'106～107'!D20+'108～109'!I20+'110～111'!I20+'112～113'!I20+'114～115'!I20</f>
        <v>74135</v>
      </c>
      <c r="J20" s="158">
        <f>'106～107'!E20+'108～109'!J20+'110～111'!J20+'112～113'!J20+'114～115'!J20</f>
        <v>70857</v>
      </c>
      <c r="K20" s="158">
        <f>'106～107'!F20+'108～109'!K20+'110～111'!K20+'112～113'!K20+'114～115'!K20</f>
        <v>6766586</v>
      </c>
      <c r="L20" s="159">
        <f>'106～107'!G20+'108～109'!L20+'110～111'!L20+'112～113'!L20+'114～115'!L20</f>
        <v>3524949</v>
      </c>
      <c r="M20" s="157">
        <f t="shared" si="1"/>
        <v>2133</v>
      </c>
      <c r="N20" s="158">
        <f t="shared" si="0"/>
        <v>140097</v>
      </c>
      <c r="O20" s="158">
        <f t="shared" si="0"/>
        <v>135643</v>
      </c>
      <c r="P20" s="158">
        <f t="shared" si="0"/>
        <v>11991368</v>
      </c>
      <c r="Q20" s="159">
        <f t="shared" si="0"/>
        <v>6186407</v>
      </c>
    </row>
    <row r="21" spans="1:17" ht="16.7" customHeight="1">
      <c r="A21" s="161"/>
      <c r="B21" s="238" t="s">
        <v>182</v>
      </c>
      <c r="C21" s="153">
        <f>'106～107'!C21+'108～109'!C21+'110～111'!C21+'112～113'!C21+'114～115'!C21</f>
        <v>2292</v>
      </c>
      <c r="D21" s="154">
        <f>'106～107'!D21+'108～109'!D21+'110～111'!D21+'112～113'!D21+'114～115'!D21</f>
        <v>238725</v>
      </c>
      <c r="E21" s="154">
        <f>'106～107'!E21+'108～109'!E21+'110～111'!E21+'112～113'!E21+'114～115'!E21</f>
        <v>231242</v>
      </c>
      <c r="F21" s="154">
        <f>'106～107'!F21+'108～109'!F21+'110～111'!F21+'112～113'!F21+'114～115'!F21</f>
        <v>18706348</v>
      </c>
      <c r="G21" s="155">
        <f>'106～107'!G21+'108～109'!G21+'110～111'!G21+'112～113'!G21+'114～115'!G21</f>
        <v>9639000</v>
      </c>
      <c r="H21" s="153">
        <f>'106～107'!H21+'108～109'!H21+'110～111'!H21+'112～113'!H21+'114～115'!H21</f>
        <v>3079</v>
      </c>
      <c r="I21" s="154">
        <f>'106～107'!I21+'108～109'!I21+'110～111'!I21+'112～113'!I21+'114～115'!I21</f>
        <v>120925</v>
      </c>
      <c r="J21" s="154">
        <f>'106～107'!J21+'108～109'!J21+'110～111'!J21+'112～113'!J21+'114～115'!J21</f>
        <v>108505</v>
      </c>
      <c r="K21" s="154">
        <f>'106～107'!K21+'108～109'!K21+'110～111'!K21+'112～113'!K21+'114～115'!K21</f>
        <v>12515234</v>
      </c>
      <c r="L21" s="155">
        <f>'106～107'!L21+'108～109'!L21+'110～111'!L21+'112～113'!L21+'114～115'!L21</f>
        <v>6873873</v>
      </c>
      <c r="M21" s="153">
        <f t="shared" si="1"/>
        <v>5371</v>
      </c>
      <c r="N21" s="154">
        <f t="shared" si="0"/>
        <v>359650</v>
      </c>
      <c r="O21" s="154">
        <f t="shared" si="0"/>
        <v>339747</v>
      </c>
      <c r="P21" s="154">
        <f t="shared" si="0"/>
        <v>31221582</v>
      </c>
      <c r="Q21" s="155">
        <f t="shared" si="0"/>
        <v>16512873</v>
      </c>
    </row>
    <row r="22" spans="1:17" ht="16.7" customHeight="1" thickBot="1">
      <c r="A22" s="156" t="s">
        <v>126</v>
      </c>
      <c r="B22" s="239" t="s">
        <v>181</v>
      </c>
      <c r="C22" s="157">
        <f>'106～107'!C22+'108～109'!C22+'110～111'!C22+'112～113'!C22+'114～115'!C22</f>
        <v>916</v>
      </c>
      <c r="D22" s="158">
        <f>'106～107'!D22+'108～109'!D22+'110～111'!D22+'112～113'!D22+'114～115'!D22</f>
        <v>92334</v>
      </c>
      <c r="E22" s="158">
        <f>'106～107'!E22+'108～109'!E22+'110～111'!E22+'112～113'!E22+'114～115'!E22</f>
        <v>90308</v>
      </c>
      <c r="F22" s="158">
        <f>'106～107'!F22+'108～109'!F22+'110～111'!F22+'112～113'!F22+'114～115'!F22</f>
        <v>7322365</v>
      </c>
      <c r="G22" s="159">
        <f>'106～107'!G22+'108～109'!G22+'110～111'!G22+'112～113'!G22+'114～115'!G22</f>
        <v>3742922</v>
      </c>
      <c r="H22" s="157">
        <f>'106～107'!H22+'108～109'!H22+'110～111'!H22+'112～113'!H22+'114～115'!H22</f>
        <v>743</v>
      </c>
      <c r="I22" s="158">
        <f>'106～107'!I22+'108～109'!I22+'110～111'!I22+'112～113'!I22+'114～115'!I22</f>
        <v>17483</v>
      </c>
      <c r="J22" s="158">
        <f>'106～107'!J22+'108～109'!J22+'110～111'!J22+'112～113'!J22+'114～115'!J22</f>
        <v>16191</v>
      </c>
      <c r="K22" s="158">
        <f>'106～107'!K22+'108～109'!K22+'110～111'!K22+'112～113'!K22+'114～115'!K22</f>
        <v>1665560</v>
      </c>
      <c r="L22" s="159">
        <f>'106～107'!L22+'108～109'!L22+'110～111'!L22+'112～113'!L22+'114～115'!L22</f>
        <v>892491</v>
      </c>
      <c r="M22" s="157">
        <f t="shared" si="1"/>
        <v>1659</v>
      </c>
      <c r="N22" s="158">
        <f t="shared" si="0"/>
        <v>109817</v>
      </c>
      <c r="O22" s="158">
        <f t="shared" si="0"/>
        <v>106499</v>
      </c>
      <c r="P22" s="158">
        <f t="shared" si="0"/>
        <v>8987925</v>
      </c>
      <c r="Q22" s="159">
        <f t="shared" si="0"/>
        <v>4635413</v>
      </c>
    </row>
    <row r="23" spans="1:17" ht="16.7" customHeight="1">
      <c r="A23" s="161"/>
      <c r="B23" s="238" t="s">
        <v>182</v>
      </c>
      <c r="C23" s="153">
        <f>'106～107'!C23+'108～109'!C23+'110～111'!C23+'112～113'!C23+'114～115'!C23</f>
        <v>1110</v>
      </c>
      <c r="D23" s="154">
        <f>'106～107'!D23+'108～109'!D23+'110～111'!D23+'112～113'!D23+'114～115'!D23</f>
        <v>115296</v>
      </c>
      <c r="E23" s="154">
        <f>'106～107'!E23+'108～109'!E23+'110～111'!E23+'112～113'!E23+'114～115'!E23</f>
        <v>111064</v>
      </c>
      <c r="F23" s="154">
        <f>'106～107'!F23+'108～109'!F23+'110～111'!F23+'112～113'!F23+'114～115'!F23</f>
        <v>9000595</v>
      </c>
      <c r="G23" s="155">
        <f>'106～107'!G23+'108～109'!G23+'110～111'!G23+'112～113'!G23+'114～115'!G23</f>
        <v>4669172</v>
      </c>
      <c r="H23" s="153">
        <f>'106～107'!H23+'108～109'!H23+'110～111'!H23+'112～113'!H23+'114～115'!H23</f>
        <v>4758</v>
      </c>
      <c r="I23" s="154">
        <f>'106～107'!I23+'108～109'!I23+'110～111'!I23+'112～113'!I23+'114～115'!I23</f>
        <v>103257</v>
      </c>
      <c r="J23" s="154">
        <f>'106～107'!J23+'108～109'!J23+'110～111'!J23+'112～113'!J23+'114～115'!J23</f>
        <v>95332</v>
      </c>
      <c r="K23" s="154">
        <f>'106～107'!K23+'108～109'!K23+'110～111'!K23+'112～113'!K23+'114～115'!K23</f>
        <v>10732319</v>
      </c>
      <c r="L23" s="155">
        <f>'106～107'!L23+'108～109'!L23+'110～111'!L23+'112～113'!L23+'114～115'!L23</f>
        <v>5758628</v>
      </c>
      <c r="M23" s="153">
        <f t="shared" si="1"/>
        <v>5868</v>
      </c>
      <c r="N23" s="154">
        <f t="shared" ref="N23:N42" si="2">D23+I23</f>
        <v>218553</v>
      </c>
      <c r="O23" s="154">
        <f t="shared" ref="O23:O42" si="3">E23+J23</f>
        <v>206396</v>
      </c>
      <c r="P23" s="154">
        <f t="shared" ref="P23:P42" si="4">F23+K23</f>
        <v>19732914</v>
      </c>
      <c r="Q23" s="155">
        <f t="shared" ref="Q23:Q42" si="5">G23+L23</f>
        <v>10427800</v>
      </c>
    </row>
    <row r="24" spans="1:17" ht="16.7" customHeight="1" thickBot="1">
      <c r="A24" s="156" t="s">
        <v>127</v>
      </c>
      <c r="B24" s="239" t="s">
        <v>181</v>
      </c>
      <c r="C24" s="157">
        <f>'106～107'!C24+'108～109'!C24+'110～111'!C24+'112～113'!C24+'114～115'!C24</f>
        <v>442</v>
      </c>
      <c r="D24" s="158">
        <f>'106～107'!D24+'108～109'!D24+'110～111'!D24+'112～113'!D24+'114～115'!D24</f>
        <v>45158</v>
      </c>
      <c r="E24" s="158">
        <f>'106～107'!E24+'108～109'!E24+'110～111'!E24+'112～113'!E24+'114～115'!E24</f>
        <v>43747</v>
      </c>
      <c r="F24" s="158">
        <f>'106～107'!F24+'108～109'!F24+'110～111'!F24+'112～113'!F24+'114～115'!F24</f>
        <v>3621146</v>
      </c>
      <c r="G24" s="159">
        <f>'106～107'!G24+'108～109'!G24+'110～111'!G24+'112～113'!G24+'114～115'!G24</f>
        <v>1866562</v>
      </c>
      <c r="H24" s="157">
        <f>'106～107'!H24+'108～109'!H24+'110～111'!H24+'112～113'!H24+'114～115'!H24</f>
        <v>198</v>
      </c>
      <c r="I24" s="158">
        <f>'106～107'!I24+'108～109'!I24+'110～111'!I24+'112～113'!I24+'114～115'!I24</f>
        <v>11088</v>
      </c>
      <c r="J24" s="158">
        <f>'106～107'!J24+'108～109'!J24+'110～111'!J24+'112～113'!J24+'114～115'!J24</f>
        <v>7303</v>
      </c>
      <c r="K24" s="158">
        <f>'106～107'!K24+'108～109'!K24+'110～111'!K24+'112～113'!K24+'114～115'!K24</f>
        <v>1175581</v>
      </c>
      <c r="L24" s="159">
        <f>'106～107'!L24+'108～109'!L24+'110～111'!L24+'112～113'!L24+'114～115'!L24</f>
        <v>809414</v>
      </c>
      <c r="M24" s="157">
        <f t="shared" si="1"/>
        <v>640</v>
      </c>
      <c r="N24" s="158">
        <f t="shared" si="2"/>
        <v>56246</v>
      </c>
      <c r="O24" s="158">
        <f t="shared" si="3"/>
        <v>51050</v>
      </c>
      <c r="P24" s="158">
        <f t="shared" si="4"/>
        <v>4796727</v>
      </c>
      <c r="Q24" s="159">
        <f t="shared" si="5"/>
        <v>2675976</v>
      </c>
    </row>
    <row r="25" spans="1:17" ht="16.7" customHeight="1">
      <c r="A25" s="161"/>
      <c r="B25" s="238" t="s">
        <v>182</v>
      </c>
      <c r="C25" s="153">
        <f>'106～107'!C25+'108～109'!C25+'110～111'!C25+'112～113'!C25+'114～115'!C25</f>
        <v>1137</v>
      </c>
      <c r="D25" s="154">
        <f>'106～107'!D25+'108～109'!D25+'110～111'!D25+'112～113'!D25+'114～115'!D25</f>
        <v>123357</v>
      </c>
      <c r="E25" s="154">
        <f>'106～107'!E25+'108～109'!E25+'110～111'!E25+'112～113'!E25+'114～115'!E25</f>
        <v>117654</v>
      </c>
      <c r="F25" s="154">
        <f>'106～107'!F25+'108～109'!F25+'110～111'!F25+'112～113'!F25+'114～115'!F25</f>
        <v>9625995</v>
      </c>
      <c r="G25" s="155">
        <f>'106～107'!G25+'108～109'!G25+'110～111'!G25+'112～113'!G25+'114～115'!G25</f>
        <v>5041564</v>
      </c>
      <c r="H25" s="153">
        <f>'106～107'!H25+'108～109'!H25+'110～111'!H25+'112～113'!H25+'114～115'!H25</f>
        <v>7758</v>
      </c>
      <c r="I25" s="154">
        <f>'106～107'!I25+'108～109'!I25+'110～111'!I25+'112～113'!I25+'114～115'!I25</f>
        <v>125413</v>
      </c>
      <c r="J25" s="154">
        <f>'106～107'!J25+'108～109'!J25+'110～111'!J25+'112～113'!J25+'114～115'!J25</f>
        <v>117284</v>
      </c>
      <c r="K25" s="154">
        <f>'106～107'!K25+'108～109'!K25+'110～111'!K25+'112～113'!K25+'114～115'!K25</f>
        <v>11961926</v>
      </c>
      <c r="L25" s="155">
        <f>'106～107'!L25+'108～109'!L25+'110～111'!L25+'112～113'!L25+'114～115'!L25</f>
        <v>6366436</v>
      </c>
      <c r="M25" s="153">
        <f t="shared" si="1"/>
        <v>8895</v>
      </c>
      <c r="N25" s="154">
        <f t="shared" si="2"/>
        <v>248770</v>
      </c>
      <c r="O25" s="154">
        <f t="shared" si="3"/>
        <v>234938</v>
      </c>
      <c r="P25" s="154">
        <f t="shared" si="4"/>
        <v>21587921</v>
      </c>
      <c r="Q25" s="155">
        <f t="shared" si="5"/>
        <v>11408000</v>
      </c>
    </row>
    <row r="26" spans="1:17" ht="16.7" customHeight="1" thickBot="1">
      <c r="A26" s="156" t="s">
        <v>128</v>
      </c>
      <c r="B26" s="239" t="s">
        <v>181</v>
      </c>
      <c r="C26" s="157">
        <f>'106～107'!C26+'108～109'!C26+'110～111'!C26+'112～113'!C26+'114～115'!C26</f>
        <v>432</v>
      </c>
      <c r="D26" s="158">
        <f>'106～107'!D26+'108～109'!D26+'110～111'!D26+'112～113'!D26+'114～115'!D26</f>
        <v>46778</v>
      </c>
      <c r="E26" s="158">
        <f>'106～107'!E26+'108～109'!E26+'110～111'!E26+'112～113'!E26+'114～115'!E26</f>
        <v>45043</v>
      </c>
      <c r="F26" s="158">
        <f>'106～107'!F26+'108～109'!F26+'110～111'!F26+'112～113'!F26+'114～115'!F26</f>
        <v>3727106</v>
      </c>
      <c r="G26" s="159">
        <f>'106～107'!G26+'108～109'!G26+'110～111'!G26+'112～113'!G26+'114～115'!G26</f>
        <v>1932346</v>
      </c>
      <c r="H26" s="157">
        <f>'106～107'!H26+'108～109'!H26+'110～111'!H26+'112～113'!H26+'114～115'!H26</f>
        <v>47</v>
      </c>
      <c r="I26" s="158">
        <f>'106～107'!I26+'108～109'!I26+'110～111'!I26+'112～113'!I26+'114～115'!I26</f>
        <v>5710</v>
      </c>
      <c r="J26" s="158">
        <f>'106～107'!J26+'108～109'!J26+'110～111'!J26+'112～113'!J26+'114～115'!J26</f>
        <v>4537</v>
      </c>
      <c r="K26" s="158">
        <f>'106～107'!K26+'108～109'!K26+'110～111'!K26+'112～113'!K26+'114～115'!K26</f>
        <v>516392</v>
      </c>
      <c r="L26" s="159">
        <f>'106～107'!L26+'108～109'!L26+'110～111'!L26+'112～113'!L26+'114～115'!L26</f>
        <v>315844</v>
      </c>
      <c r="M26" s="157">
        <f t="shared" si="1"/>
        <v>479</v>
      </c>
      <c r="N26" s="158">
        <f t="shared" si="2"/>
        <v>52488</v>
      </c>
      <c r="O26" s="158">
        <f t="shared" si="3"/>
        <v>49580</v>
      </c>
      <c r="P26" s="158">
        <f t="shared" si="4"/>
        <v>4243498</v>
      </c>
      <c r="Q26" s="159">
        <f t="shared" si="5"/>
        <v>2248190</v>
      </c>
    </row>
    <row r="27" spans="1:17" ht="16.7" customHeight="1">
      <c r="A27" s="161"/>
      <c r="B27" s="238" t="s">
        <v>182</v>
      </c>
      <c r="C27" s="153">
        <f>'106～107'!C27+'108～109'!C27+'110～111'!C27+'112～113'!C27+'114～115'!C27</f>
        <v>2605</v>
      </c>
      <c r="D27" s="154">
        <f>'106～107'!D27+'108～109'!D27+'110～111'!D27+'112～113'!D27+'114～115'!D27</f>
        <v>278123</v>
      </c>
      <c r="E27" s="154">
        <f>'106～107'!E27+'108～109'!E27+'110～111'!E27+'112～113'!E27+'114～115'!E27</f>
        <v>264567</v>
      </c>
      <c r="F27" s="154">
        <f>'106～107'!F27+'108～109'!F27+'110～111'!F27+'112～113'!F27+'114～115'!F27</f>
        <v>22048165</v>
      </c>
      <c r="G27" s="155">
        <f>'106～107'!G27+'108～109'!G27+'110～111'!G27+'112～113'!G27+'114～115'!G27</f>
        <v>11566230</v>
      </c>
      <c r="H27" s="153">
        <f>'106～107'!H27+'108～109'!H27+'110～111'!H27+'112～113'!H27+'114～115'!H27</f>
        <v>9369</v>
      </c>
      <c r="I27" s="154">
        <f>'106～107'!I27+'108～109'!I27+'110～111'!I27+'112～113'!I27+'114～115'!I27</f>
        <v>285932</v>
      </c>
      <c r="J27" s="154">
        <f>'106～107'!J27+'108～109'!J27+'110～111'!J27+'112～113'!J27+'114～115'!J27</f>
        <v>244738</v>
      </c>
      <c r="K27" s="154">
        <f>'106～107'!K27+'108～109'!K27+'110～111'!K27+'112～113'!K27+'114～115'!K27</f>
        <v>28851353</v>
      </c>
      <c r="L27" s="155">
        <f>'106～107'!L27+'108～109'!L27+'110～111'!L27+'112～113'!L27+'114～115'!L27</f>
        <v>16511499</v>
      </c>
      <c r="M27" s="153">
        <f t="shared" si="1"/>
        <v>11974</v>
      </c>
      <c r="N27" s="154">
        <f t="shared" si="2"/>
        <v>564055</v>
      </c>
      <c r="O27" s="154">
        <f t="shared" si="3"/>
        <v>509305</v>
      </c>
      <c r="P27" s="154">
        <f t="shared" si="4"/>
        <v>50899518</v>
      </c>
      <c r="Q27" s="155">
        <f t="shared" si="5"/>
        <v>28077729</v>
      </c>
    </row>
    <row r="28" spans="1:17" ht="16.7" customHeight="1" thickBot="1">
      <c r="A28" s="156" t="s">
        <v>129</v>
      </c>
      <c r="B28" s="239" t="s">
        <v>181</v>
      </c>
      <c r="C28" s="157">
        <f>'106～107'!C28+'108～109'!C28+'110～111'!C28+'112～113'!C28+'114～115'!C28</f>
        <v>957</v>
      </c>
      <c r="D28" s="158">
        <f>'106～107'!D28+'108～109'!D28+'110～111'!D28+'112～113'!D28+'114～115'!D28</f>
        <v>100473</v>
      </c>
      <c r="E28" s="158">
        <f>'106～107'!E28+'108～109'!E28+'110～111'!E28+'112～113'!E28+'114～115'!E28</f>
        <v>96106</v>
      </c>
      <c r="F28" s="158">
        <f>'106～107'!F28+'108～109'!F28+'110～111'!F28+'112～113'!F28+'114～115'!F28</f>
        <v>8204090</v>
      </c>
      <c r="G28" s="159">
        <f>'106～107'!G28+'108～109'!G28+'110～111'!G28+'112～113'!G28+'114～115'!G28</f>
        <v>4284122</v>
      </c>
      <c r="H28" s="157">
        <f>'106～107'!H28+'108～109'!H28+'110～111'!H28+'112～113'!H28+'114～115'!H28</f>
        <v>2065</v>
      </c>
      <c r="I28" s="158">
        <f>'106～107'!I28+'108～109'!I28+'110～111'!I28+'112～113'!I28+'114～115'!I28</f>
        <v>70474</v>
      </c>
      <c r="J28" s="158">
        <f>'106～107'!J28+'108～109'!J28+'110～111'!J28+'112～113'!J28+'114～115'!J28</f>
        <v>64389</v>
      </c>
      <c r="K28" s="158">
        <f>'106～107'!K28+'108～109'!K28+'110～111'!K28+'112～113'!K28+'114～115'!K28</f>
        <v>7947832</v>
      </c>
      <c r="L28" s="159">
        <f>'106～107'!L28+'108～109'!L28+'110～111'!L28+'112～113'!L28+'114～115'!L28</f>
        <v>4310147</v>
      </c>
      <c r="M28" s="157">
        <f t="shared" si="1"/>
        <v>3022</v>
      </c>
      <c r="N28" s="158">
        <f t="shared" si="2"/>
        <v>170947</v>
      </c>
      <c r="O28" s="158">
        <f t="shared" si="3"/>
        <v>160495</v>
      </c>
      <c r="P28" s="158">
        <f t="shared" si="4"/>
        <v>16151922</v>
      </c>
      <c r="Q28" s="159">
        <f t="shared" si="5"/>
        <v>8594269</v>
      </c>
    </row>
    <row r="29" spans="1:17" ht="16.7" customHeight="1">
      <c r="A29" s="161"/>
      <c r="B29" s="238" t="s">
        <v>182</v>
      </c>
      <c r="C29" s="153">
        <f>'106～107'!C29+'108～109'!C29+'110～111'!C29+'112～113'!C29+'114～115'!C29</f>
        <v>1206</v>
      </c>
      <c r="D29" s="154">
        <f>'106～107'!D29+'108～109'!D29+'110～111'!D29+'112～113'!D29+'114～115'!D29</f>
        <v>128123</v>
      </c>
      <c r="E29" s="154">
        <f>'106～107'!E29+'108～109'!E29+'110～111'!E29+'112～113'!E29+'114～115'!E29</f>
        <v>123618</v>
      </c>
      <c r="F29" s="154">
        <f>'106～107'!F29+'108～109'!F29+'110～111'!F29+'112～113'!F29+'114～115'!F29</f>
        <v>10024630</v>
      </c>
      <c r="G29" s="155">
        <f>'106～107'!G29+'108～109'!G29+'110～111'!G29+'112～113'!G29+'114～115'!G29</f>
        <v>5177934</v>
      </c>
      <c r="H29" s="153">
        <f>'106～107'!H29+'108～109'!H29+'110～111'!H29+'112～113'!H29+'114～115'!H29</f>
        <v>3458</v>
      </c>
      <c r="I29" s="154">
        <f>'106～107'!I29+'108～109'!I29+'110～111'!I29+'112～113'!I29+'114～115'!I29</f>
        <v>136069</v>
      </c>
      <c r="J29" s="154">
        <f>'106～107'!J29+'108～109'!J29+'110～111'!J29+'112～113'!J29+'114～115'!J29</f>
        <v>129538</v>
      </c>
      <c r="K29" s="154">
        <f>'106～107'!K29+'108～109'!K29+'110～111'!K29+'112～113'!K29+'114～115'!K29</f>
        <v>13818562</v>
      </c>
      <c r="L29" s="155">
        <f>'106～107'!L29+'108～109'!L29+'110～111'!L29+'112～113'!L29+'114～115'!L29</f>
        <v>7098359</v>
      </c>
      <c r="M29" s="153">
        <f t="shared" si="1"/>
        <v>4664</v>
      </c>
      <c r="N29" s="154">
        <f t="shared" si="2"/>
        <v>264192</v>
      </c>
      <c r="O29" s="154">
        <f t="shared" si="3"/>
        <v>253156</v>
      </c>
      <c r="P29" s="154">
        <f t="shared" si="4"/>
        <v>23843192</v>
      </c>
      <c r="Q29" s="155">
        <f t="shared" si="5"/>
        <v>12276293</v>
      </c>
    </row>
    <row r="30" spans="1:17" ht="16.7" customHeight="1" thickBot="1">
      <c r="A30" s="156" t="s">
        <v>130</v>
      </c>
      <c r="B30" s="239" t="s">
        <v>181</v>
      </c>
      <c r="C30" s="157">
        <f>'106～107'!C30+'108～109'!C30+'110～111'!C30+'112～113'!C30+'114～115'!C30</f>
        <v>441</v>
      </c>
      <c r="D30" s="158">
        <f>'106～107'!D30+'108～109'!D30+'110～111'!D30+'112～113'!D30+'114～115'!D30</f>
        <v>47342</v>
      </c>
      <c r="E30" s="158">
        <f>'106～107'!E30+'108～109'!E30+'110～111'!E30+'112～113'!E30+'114～115'!E30</f>
        <v>46117</v>
      </c>
      <c r="F30" s="158">
        <f>'106～107'!F30+'108～109'!F30+'110～111'!F30+'112～113'!F30+'114～115'!F30</f>
        <v>3779654</v>
      </c>
      <c r="G30" s="159">
        <f>'106～107'!G30+'108～109'!G30+'110～111'!G30+'112～113'!G30+'114～115'!G30</f>
        <v>1939677</v>
      </c>
      <c r="H30" s="157">
        <f>'106～107'!H30+'108～109'!H30+'110～111'!H30+'112～113'!H30+'114～115'!H30</f>
        <v>6014</v>
      </c>
      <c r="I30" s="158">
        <f>'106～107'!I30+'108～109'!I30+'110～111'!I30+'112～113'!I30+'114～115'!I30</f>
        <v>50716</v>
      </c>
      <c r="J30" s="158">
        <f>'106～107'!J30+'108～109'!J30+'110～111'!J30+'112～113'!J30+'114～115'!J30</f>
        <v>46372</v>
      </c>
      <c r="K30" s="158">
        <f>'106～107'!K30+'108～109'!K30+'110～111'!K30+'112～113'!K30+'114～115'!K30</f>
        <v>5431307</v>
      </c>
      <c r="L30" s="159">
        <f>'106～107'!L30+'108～109'!L30+'110～111'!L30+'112～113'!L30+'114～115'!L30</f>
        <v>2822616</v>
      </c>
      <c r="M30" s="157">
        <f t="shared" si="1"/>
        <v>6455</v>
      </c>
      <c r="N30" s="158">
        <f t="shared" si="2"/>
        <v>98058</v>
      </c>
      <c r="O30" s="158">
        <f t="shared" si="3"/>
        <v>92489</v>
      </c>
      <c r="P30" s="158">
        <f t="shared" si="4"/>
        <v>9210961</v>
      </c>
      <c r="Q30" s="159">
        <f t="shared" si="5"/>
        <v>4762293</v>
      </c>
    </row>
    <row r="31" spans="1:17" ht="16.7" customHeight="1">
      <c r="A31" s="161"/>
      <c r="B31" s="238" t="s">
        <v>182</v>
      </c>
      <c r="C31" s="153">
        <f>'106～107'!C31+'108～109'!C31+'110～111'!C31+'112～113'!C31+'114～115'!C31</f>
        <v>2203</v>
      </c>
      <c r="D31" s="154">
        <f>'106～107'!D31+'108～109'!D31+'110～111'!D31+'112～113'!D31+'114～115'!D31</f>
        <v>251196</v>
      </c>
      <c r="E31" s="154">
        <f>'106～107'!E31+'108～109'!E31+'110～111'!E31+'112～113'!E31+'114～115'!E31</f>
        <v>235205</v>
      </c>
      <c r="F31" s="154">
        <f>'106～107'!F31+'108～109'!F31+'110～111'!F31+'112～113'!F31+'114～115'!F31</f>
        <v>19689369</v>
      </c>
      <c r="G31" s="155">
        <f>'106～107'!G31+'108～109'!G31+'110～111'!G31+'112～113'!G31+'114～115'!G31</f>
        <v>10464229</v>
      </c>
      <c r="H31" s="153">
        <f>'106～107'!H31+'108～109'!H31+'110～111'!H31+'112～113'!H31+'114～115'!H31</f>
        <v>8812</v>
      </c>
      <c r="I31" s="154">
        <f>'106～107'!I31+'108～109'!I31+'110～111'!I31+'112～113'!I31+'114～115'!I31</f>
        <v>205151</v>
      </c>
      <c r="J31" s="154">
        <f>'106～107'!J31+'108～109'!J31+'110～111'!J31+'112～113'!J31+'114～115'!J31</f>
        <v>189561</v>
      </c>
      <c r="K31" s="154">
        <f>'106～107'!K31+'108～109'!K31+'110～111'!K31+'112～113'!K31+'114～115'!K31</f>
        <v>21895456</v>
      </c>
      <c r="L31" s="155">
        <f>'106～107'!L31+'108～109'!L31+'110～111'!L31+'112～113'!L31+'114～115'!L31</f>
        <v>11531706</v>
      </c>
      <c r="M31" s="153">
        <f t="shared" si="1"/>
        <v>11015</v>
      </c>
      <c r="N31" s="154">
        <f t="shared" si="2"/>
        <v>456347</v>
      </c>
      <c r="O31" s="154">
        <f t="shared" si="3"/>
        <v>424766</v>
      </c>
      <c r="P31" s="154">
        <f t="shared" si="4"/>
        <v>41584825</v>
      </c>
      <c r="Q31" s="155">
        <f t="shared" si="5"/>
        <v>21995935</v>
      </c>
    </row>
    <row r="32" spans="1:17" ht="16.7" customHeight="1" thickBot="1">
      <c r="A32" s="156" t="s">
        <v>131</v>
      </c>
      <c r="B32" s="239" t="s">
        <v>181</v>
      </c>
      <c r="C32" s="157">
        <f>'106～107'!C32+'108～109'!C32+'110～111'!C32+'112～113'!C32+'114～115'!C32</f>
        <v>791</v>
      </c>
      <c r="D32" s="158">
        <f>'106～107'!D32+'108～109'!D32+'110～111'!D32+'112～113'!D32+'114～115'!D32</f>
        <v>88838</v>
      </c>
      <c r="E32" s="158">
        <f>'106～107'!E32+'108～109'!E32+'110～111'!E32+'112～113'!E32+'114～115'!E32</f>
        <v>84567</v>
      </c>
      <c r="F32" s="158">
        <f>'106～107'!F32+'108～109'!F32+'110～111'!F32+'112～113'!F32+'114～115'!F32</f>
        <v>7146530</v>
      </c>
      <c r="G32" s="159">
        <f>'106～107'!G32+'108～109'!G32+'110～111'!G32+'112～113'!G32+'114～115'!G32</f>
        <v>3730135</v>
      </c>
      <c r="H32" s="157">
        <f>'106～107'!H32+'108～109'!H32+'110～111'!H32+'112～113'!H32+'114～115'!H32</f>
        <v>1193</v>
      </c>
      <c r="I32" s="158">
        <f>'106～107'!I32+'108～109'!I32+'110～111'!I32+'112～113'!I32+'114～115'!I32</f>
        <v>38713</v>
      </c>
      <c r="J32" s="158">
        <f>'106～107'!J32+'108～109'!J32+'110～111'!J32+'112～113'!J32+'114～115'!J32</f>
        <v>35694</v>
      </c>
      <c r="K32" s="158">
        <f>'106～107'!K32+'108～109'!K32+'110～111'!K32+'112～113'!K32+'114～115'!K32</f>
        <v>4020266</v>
      </c>
      <c r="L32" s="159">
        <f>'106～107'!L32+'108～109'!L32+'110～111'!L32+'112～113'!L32+'114～115'!L32</f>
        <v>2157579</v>
      </c>
      <c r="M32" s="157">
        <f t="shared" si="1"/>
        <v>1984</v>
      </c>
      <c r="N32" s="158">
        <f t="shared" si="2"/>
        <v>127551</v>
      </c>
      <c r="O32" s="158">
        <f t="shared" si="3"/>
        <v>120261</v>
      </c>
      <c r="P32" s="158">
        <f t="shared" si="4"/>
        <v>11166796</v>
      </c>
      <c r="Q32" s="159">
        <f t="shared" si="5"/>
        <v>5887714</v>
      </c>
    </row>
    <row r="33" spans="1:18" ht="16.7" customHeight="1">
      <c r="A33" s="161"/>
      <c r="B33" s="238" t="s">
        <v>182</v>
      </c>
      <c r="C33" s="153">
        <f>'106～107'!C33+'108～109'!C33+'110～111'!C33+'112～113'!C33+'114～115'!C33</f>
        <v>1064</v>
      </c>
      <c r="D33" s="154">
        <f>'106～107'!D33+'108～109'!D33+'110～111'!D33+'112～113'!D33+'114～115'!D33</f>
        <v>133029</v>
      </c>
      <c r="E33" s="154">
        <f>'106～107'!E33+'108～109'!E33+'110～111'!E33+'112～113'!E33+'114～115'!E33</f>
        <v>124677</v>
      </c>
      <c r="F33" s="154">
        <f>'106～107'!F33+'108～109'!F33+'110～111'!F33+'112～113'!F33+'114～115'!F33</f>
        <v>10390968</v>
      </c>
      <c r="G33" s="155">
        <f>'106～107'!G33+'108～109'!G33+'110～111'!G33+'112～113'!G33+'114～115'!G33</f>
        <v>5512508</v>
      </c>
      <c r="H33" s="153">
        <f>'106～107'!H33+'108～109'!H33+'110～111'!H33+'112～113'!H33+'114～115'!H33</f>
        <v>10171</v>
      </c>
      <c r="I33" s="154">
        <f>'106～107'!I33+'108～109'!I33+'110～111'!I33+'112～113'!I33+'114～115'!I33</f>
        <v>192625</v>
      </c>
      <c r="J33" s="154">
        <f>'106～107'!J33+'108～109'!J33+'110～111'!J33+'112～113'!J33+'114～115'!J33</f>
        <v>185180</v>
      </c>
      <c r="K33" s="154">
        <f>'106～107'!K33+'108～109'!K33+'110～111'!K33+'112～113'!K33+'114～115'!K33</f>
        <v>19438023</v>
      </c>
      <c r="L33" s="155">
        <f>'106～107'!L33+'108～109'!L33+'110～111'!L33+'112～113'!L33+'114～115'!L33</f>
        <v>10003460</v>
      </c>
      <c r="M33" s="153">
        <f t="shared" si="1"/>
        <v>11235</v>
      </c>
      <c r="N33" s="154">
        <f t="shared" si="2"/>
        <v>325654</v>
      </c>
      <c r="O33" s="154">
        <f t="shared" si="3"/>
        <v>309857</v>
      </c>
      <c r="P33" s="154">
        <f t="shared" si="4"/>
        <v>29828991</v>
      </c>
      <c r="Q33" s="155">
        <f t="shared" si="5"/>
        <v>15515968</v>
      </c>
    </row>
    <row r="34" spans="1:18" ht="16.7" customHeight="1" thickBot="1">
      <c r="A34" s="156" t="s">
        <v>132</v>
      </c>
      <c r="B34" s="239" t="s">
        <v>181</v>
      </c>
      <c r="C34" s="157">
        <f>'106～107'!C34+'108～109'!C34+'110～111'!C34+'112～113'!C34+'114～115'!C34</f>
        <v>428</v>
      </c>
      <c r="D34" s="158">
        <f>'106～107'!D34+'108～109'!D34+'110～111'!D34+'112～113'!D34+'114～115'!D34</f>
        <v>52043</v>
      </c>
      <c r="E34" s="158">
        <f>'106～107'!E34+'108～109'!E34+'110～111'!E34+'112～113'!E34+'114～115'!E34</f>
        <v>49541</v>
      </c>
      <c r="F34" s="158">
        <f>'106～107'!F34+'108～109'!F34+'110～111'!F34+'112～113'!F34+'114～115'!F34</f>
        <v>4175393</v>
      </c>
      <c r="G34" s="159">
        <f>'106～107'!G34+'108～109'!G34+'110～111'!G34+'112～113'!G34+'114～115'!G34</f>
        <v>2186563</v>
      </c>
      <c r="H34" s="157">
        <f>'106～107'!H34+'108～109'!H34+'110～111'!H34+'112～113'!H34+'114～115'!H34</f>
        <v>920</v>
      </c>
      <c r="I34" s="158">
        <f>'106～107'!I34+'108～109'!I34+'110～111'!I34+'112～113'!I34+'114～115'!I34</f>
        <v>34100</v>
      </c>
      <c r="J34" s="158">
        <f>'106～107'!J34+'108～109'!J34+'110～111'!J34+'112～113'!J34+'114～115'!J34</f>
        <v>32306</v>
      </c>
      <c r="K34" s="158">
        <f>'106～107'!K34+'108～109'!K34+'110～111'!K34+'112～113'!K34+'114～115'!K34</f>
        <v>3650496</v>
      </c>
      <c r="L34" s="159">
        <f>'106～107'!L34+'108～109'!L34+'110～111'!L34+'112～113'!L34+'114～115'!L34</f>
        <v>1857805</v>
      </c>
      <c r="M34" s="157">
        <f t="shared" si="1"/>
        <v>1348</v>
      </c>
      <c r="N34" s="158">
        <f t="shared" si="2"/>
        <v>86143</v>
      </c>
      <c r="O34" s="158">
        <f t="shared" si="3"/>
        <v>81847</v>
      </c>
      <c r="P34" s="158">
        <f t="shared" si="4"/>
        <v>7825889</v>
      </c>
      <c r="Q34" s="159">
        <f t="shared" si="5"/>
        <v>4044368</v>
      </c>
    </row>
    <row r="35" spans="1:18" ht="16.7" customHeight="1">
      <c r="A35" s="161"/>
      <c r="B35" s="238" t="s">
        <v>182</v>
      </c>
      <c r="C35" s="153">
        <f>'106～107'!C35+'108～109'!C35+'110～111'!C35+'112～113'!C35+'114～115'!C35</f>
        <v>2338</v>
      </c>
      <c r="D35" s="154">
        <f>'106～107'!D35+'108～109'!D35+'110～111'!D35+'112～113'!D35+'114～115'!D35</f>
        <v>248351</v>
      </c>
      <c r="E35" s="154">
        <f>'106～107'!E35+'108～109'!E35+'110～111'!E35+'112～113'!E35+'114～115'!E35</f>
        <v>240899</v>
      </c>
      <c r="F35" s="154">
        <f>'106～107'!F35+'108～109'!F35+'110～111'!F35+'112～113'!F35+'114～115'!F35</f>
        <v>19586347</v>
      </c>
      <c r="G35" s="155">
        <f>'106～107'!G35+'108～109'!G35+'110～111'!G35+'112～113'!G35+'114～115'!G35</f>
        <v>10072330</v>
      </c>
      <c r="H35" s="153">
        <f>'106～107'!H35+'108～109'!H35+'110～111'!H35+'112～113'!H35+'114～115'!H35</f>
        <v>6490</v>
      </c>
      <c r="I35" s="154">
        <f>'106～107'!I35+'108～109'!I35+'110～111'!I35+'112～113'!I35+'114～115'!I35</f>
        <v>248829</v>
      </c>
      <c r="J35" s="154">
        <f>'106～107'!J35+'108～109'!J35+'110～111'!J35+'112～113'!J35+'114～115'!J35</f>
        <v>237811</v>
      </c>
      <c r="K35" s="154">
        <f>'106～107'!K35+'108～109'!K35+'110～111'!K35+'112～113'!K35+'114～115'!K35</f>
        <v>26157137</v>
      </c>
      <c r="L35" s="155">
        <f>'106～107'!L35+'108～109'!L35+'110～111'!L35+'112～113'!L35+'114～115'!L35</f>
        <v>13370976</v>
      </c>
      <c r="M35" s="153">
        <f t="shared" si="1"/>
        <v>8828</v>
      </c>
      <c r="N35" s="154">
        <f t="shared" si="2"/>
        <v>497180</v>
      </c>
      <c r="O35" s="154">
        <f t="shared" si="3"/>
        <v>478710</v>
      </c>
      <c r="P35" s="154">
        <f t="shared" si="4"/>
        <v>45743484</v>
      </c>
      <c r="Q35" s="155">
        <f t="shared" si="5"/>
        <v>23443306</v>
      </c>
    </row>
    <row r="36" spans="1:18" ht="16.7" customHeight="1" thickBot="1">
      <c r="A36" s="156" t="s">
        <v>133</v>
      </c>
      <c r="B36" s="239" t="s">
        <v>181</v>
      </c>
      <c r="C36" s="157">
        <f>'106～107'!C36+'108～109'!C36+'110～111'!C36+'112～113'!C36+'114～115'!C36</f>
        <v>875</v>
      </c>
      <c r="D36" s="158">
        <f>'106～107'!D36+'108～109'!D36+'110～111'!D36+'112～113'!D36+'114～115'!D36</f>
        <v>89996</v>
      </c>
      <c r="E36" s="158">
        <f>'106～107'!E36+'108～109'!E36+'110～111'!E36+'112～113'!E36+'114～115'!E36</f>
        <v>87953</v>
      </c>
      <c r="F36" s="158">
        <f>'106～107'!F36+'108～109'!F36+'110～111'!F36+'112～113'!F36+'114～115'!F36</f>
        <v>7143805</v>
      </c>
      <c r="G36" s="159">
        <f>'106～107'!G36+'108～109'!G36+'110～111'!G36+'112～113'!G36+'114～115'!G36</f>
        <v>3651714</v>
      </c>
      <c r="H36" s="157">
        <f>'106～107'!H36+'108～109'!H36+'110～111'!H36+'112～113'!H36+'114～115'!H36</f>
        <v>588</v>
      </c>
      <c r="I36" s="158">
        <f>'106～107'!I36+'108～109'!I36+'110～111'!I36+'112～113'!I36+'114～115'!I36</f>
        <v>36004</v>
      </c>
      <c r="J36" s="158">
        <f>'106～107'!J36+'108～109'!J36+'110～111'!J36+'112～113'!J36+'114～115'!J36</f>
        <v>34710</v>
      </c>
      <c r="K36" s="158">
        <f>'106～107'!K36+'108～109'!K36+'110～111'!K36+'112～113'!K36+'114～115'!K36</f>
        <v>3964881</v>
      </c>
      <c r="L36" s="159">
        <f>'106～107'!L36+'108～109'!L36+'110～111'!L36+'112～113'!L36+'114～115'!L36</f>
        <v>2047425</v>
      </c>
      <c r="M36" s="157">
        <f t="shared" si="1"/>
        <v>1463</v>
      </c>
      <c r="N36" s="158">
        <f t="shared" si="2"/>
        <v>126000</v>
      </c>
      <c r="O36" s="158">
        <f t="shared" si="3"/>
        <v>122663</v>
      </c>
      <c r="P36" s="158">
        <f t="shared" si="4"/>
        <v>11108686</v>
      </c>
      <c r="Q36" s="159">
        <f t="shared" si="5"/>
        <v>5699139</v>
      </c>
    </row>
    <row r="37" spans="1:18" ht="16.7" customHeight="1">
      <c r="A37" s="161"/>
      <c r="B37" s="238" t="s">
        <v>182</v>
      </c>
      <c r="C37" s="153">
        <f>'106～107'!C37+'108～109'!C37+'110～111'!C37+'112～113'!C37+'114～115'!C37</f>
        <v>905</v>
      </c>
      <c r="D37" s="154">
        <f>'106～107'!D37+'108～109'!D37+'110～111'!D37+'112～113'!D37+'114～115'!D37</f>
        <v>100811</v>
      </c>
      <c r="E37" s="154">
        <f>'106～107'!E37+'108～109'!E37+'110～111'!E37+'112～113'!E37+'114～115'!E37</f>
        <v>96729</v>
      </c>
      <c r="F37" s="154">
        <f>'106～107'!F37+'108～109'!F37+'110～111'!F37+'112～113'!F37+'114～115'!F37</f>
        <v>7856267</v>
      </c>
      <c r="G37" s="155">
        <f>'106～107'!G37+'108～109'!G37+'110～111'!G37+'112～113'!G37+'114～115'!G37</f>
        <v>4084851</v>
      </c>
      <c r="H37" s="153">
        <f>'106～107'!H37+'108～109'!H37+'110～111'!H37+'112～113'!H37+'114～115'!H37</f>
        <v>504</v>
      </c>
      <c r="I37" s="154">
        <f>'106～107'!I37+'108～109'!I37+'110～111'!I37+'112～113'!I37+'114～115'!I37</f>
        <v>38768</v>
      </c>
      <c r="J37" s="154">
        <f>'106～107'!J37+'108～109'!J37+'110～111'!J37+'112～113'!J37+'114～115'!J37</f>
        <v>36595</v>
      </c>
      <c r="K37" s="154">
        <f>'106～107'!K37+'108～109'!K37+'110～111'!K37+'112～113'!K37+'114～115'!K37</f>
        <v>3336430</v>
      </c>
      <c r="L37" s="155">
        <f>'106～107'!L37+'108～109'!L37+'110～111'!L37+'112～113'!L37+'114～115'!L37</f>
        <v>1751304</v>
      </c>
      <c r="M37" s="153">
        <f t="shared" si="1"/>
        <v>1409</v>
      </c>
      <c r="N37" s="154">
        <f t="shared" si="2"/>
        <v>139579</v>
      </c>
      <c r="O37" s="154">
        <f t="shared" si="3"/>
        <v>133324</v>
      </c>
      <c r="P37" s="154">
        <f t="shared" si="4"/>
        <v>11192697</v>
      </c>
      <c r="Q37" s="155">
        <f t="shared" si="5"/>
        <v>5836155</v>
      </c>
    </row>
    <row r="38" spans="1:18" ht="16.7" customHeight="1" thickBot="1">
      <c r="A38" s="156" t="s">
        <v>134</v>
      </c>
      <c r="B38" s="239" t="s">
        <v>181</v>
      </c>
      <c r="C38" s="157">
        <f>'106～107'!C38+'108～109'!C38+'110～111'!C38+'112～113'!C38+'114～115'!C38</f>
        <v>382</v>
      </c>
      <c r="D38" s="158">
        <f>'106～107'!D38+'108～109'!D38+'110～111'!D38+'112～113'!D38+'114～115'!D38</f>
        <v>41754</v>
      </c>
      <c r="E38" s="158">
        <f>'106～107'!E38+'108～109'!E38+'110～111'!E38+'112～113'!E38+'114～115'!E38</f>
        <v>40630</v>
      </c>
      <c r="F38" s="158">
        <f>'106～107'!F38+'108～109'!F38+'110～111'!F38+'112～113'!F38+'114～115'!F38</f>
        <v>3301075</v>
      </c>
      <c r="G38" s="159">
        <f>'106～107'!G38+'108～109'!G38+'110～111'!G38+'112～113'!G38+'114～115'!G38</f>
        <v>1695242</v>
      </c>
      <c r="H38" s="157">
        <f>'106～107'!H38+'108～109'!H38+'110～111'!H38+'112～113'!H38+'114～115'!H38</f>
        <v>42</v>
      </c>
      <c r="I38" s="158">
        <f>'106～107'!I38+'108～109'!I38+'110～111'!I38+'112～113'!I38+'114～115'!I38</f>
        <v>8703</v>
      </c>
      <c r="J38" s="158">
        <f>'106～107'!J38+'108～109'!J38+'110～111'!J38+'112～113'!J38+'114～115'!J38</f>
        <v>8326</v>
      </c>
      <c r="K38" s="158">
        <f>'106～107'!K38+'108～109'!K38+'110～111'!K38+'112～113'!K38+'114～115'!K38</f>
        <v>739872</v>
      </c>
      <c r="L38" s="159">
        <f>'106～107'!L38+'108～109'!L38+'110～111'!L38+'112～113'!L38+'114～115'!L38</f>
        <v>385587</v>
      </c>
      <c r="M38" s="157">
        <f t="shared" si="1"/>
        <v>424</v>
      </c>
      <c r="N38" s="158">
        <f t="shared" si="2"/>
        <v>50457</v>
      </c>
      <c r="O38" s="158">
        <f t="shared" si="3"/>
        <v>48956</v>
      </c>
      <c r="P38" s="158">
        <f t="shared" si="4"/>
        <v>4040947</v>
      </c>
      <c r="Q38" s="159">
        <f t="shared" si="5"/>
        <v>2080829</v>
      </c>
    </row>
    <row r="39" spans="1:18" ht="16.7" customHeight="1">
      <c r="A39" s="161"/>
      <c r="B39" s="238" t="s">
        <v>182</v>
      </c>
      <c r="C39" s="153">
        <f>'106～107'!C39+'108～109'!C39+'110～111'!C39+'112～113'!C39+'114～115'!C39</f>
        <v>1282</v>
      </c>
      <c r="D39" s="154">
        <f>'106～107'!D39+'108～109'!D39+'110～111'!D39+'112～113'!D39+'114～115'!D39</f>
        <v>136302</v>
      </c>
      <c r="E39" s="154">
        <f>'106～107'!E39+'108～109'!E39+'110～111'!E39+'112～113'!E39+'114～115'!E39</f>
        <v>132260</v>
      </c>
      <c r="F39" s="154">
        <f>'106～107'!F39+'108～109'!F39+'110～111'!F39+'112～113'!F39+'114～115'!F39</f>
        <v>10689379</v>
      </c>
      <c r="G39" s="155">
        <f>'106～107'!G39+'108～109'!G39+'110～111'!G39+'112～113'!G39+'114～115'!G39</f>
        <v>5501402</v>
      </c>
      <c r="H39" s="153">
        <f>'106～107'!H39+'108～109'!H39+'110～111'!H39+'112～113'!H39+'114～115'!H39</f>
        <v>242</v>
      </c>
      <c r="I39" s="154">
        <f>'106～107'!I39+'108～109'!I39+'110～111'!I39+'112～113'!I39+'114～115'!I39</f>
        <v>44062</v>
      </c>
      <c r="J39" s="154">
        <f>'106～107'!J39+'108～109'!J39+'110～111'!J39+'112～113'!J39+'114～115'!J39</f>
        <v>41136</v>
      </c>
      <c r="K39" s="154">
        <f>'106～107'!K39+'108～109'!K39+'110～111'!K39+'112～113'!K39+'114～115'!K39</f>
        <v>3834087</v>
      </c>
      <c r="L39" s="155">
        <f>'106～107'!L39+'108～109'!L39+'110～111'!L39+'112～113'!L39+'114～115'!L39</f>
        <v>2033206</v>
      </c>
      <c r="M39" s="153">
        <f t="shared" si="1"/>
        <v>1524</v>
      </c>
      <c r="N39" s="154">
        <f t="shared" si="2"/>
        <v>180364</v>
      </c>
      <c r="O39" s="154">
        <f t="shared" si="3"/>
        <v>173396</v>
      </c>
      <c r="P39" s="154">
        <f t="shared" si="4"/>
        <v>14523466</v>
      </c>
      <c r="Q39" s="155">
        <f t="shared" si="5"/>
        <v>7534608</v>
      </c>
    </row>
    <row r="40" spans="1:18" ht="16.7" customHeight="1" thickBot="1">
      <c r="A40" s="156" t="s">
        <v>135</v>
      </c>
      <c r="B40" s="239" t="s">
        <v>181</v>
      </c>
      <c r="C40" s="157">
        <f>'106～107'!C40+'108～109'!C40+'110～111'!C40+'112～113'!C40+'114～115'!C40</f>
        <v>558</v>
      </c>
      <c r="D40" s="158">
        <f>'106～107'!D40+'108～109'!D40+'110～111'!D40+'112～113'!D40+'114～115'!D40</f>
        <v>61186</v>
      </c>
      <c r="E40" s="158">
        <f>'106～107'!E40+'108～109'!E40+'110～111'!E40+'112～113'!E40+'114～115'!E40</f>
        <v>59471</v>
      </c>
      <c r="F40" s="158">
        <f>'106～107'!F40+'108～109'!F40+'110～111'!F40+'112～113'!F40+'114～115'!F40</f>
        <v>4875549</v>
      </c>
      <c r="G40" s="159">
        <f>'106～107'!G40+'108～109'!G40+'110～111'!G40+'112～113'!G40+'114～115'!G40</f>
        <v>2496531</v>
      </c>
      <c r="H40" s="157">
        <f>'106～107'!H40+'108～109'!H40+'110～111'!H40+'112～113'!H40+'114～115'!H40</f>
        <v>257</v>
      </c>
      <c r="I40" s="158">
        <f>'106～107'!I40+'108～109'!I40+'110～111'!I40+'112～113'!I40+'114～115'!I40</f>
        <v>20591</v>
      </c>
      <c r="J40" s="158">
        <f>'106～107'!J40+'108～109'!J40+'110～111'!J40+'112～113'!J40+'114～115'!J40</f>
        <v>18943</v>
      </c>
      <c r="K40" s="158">
        <f>'106～107'!K40+'108～109'!K40+'110～111'!K40+'112～113'!K40+'114～115'!K40</f>
        <v>1997071</v>
      </c>
      <c r="L40" s="159">
        <f>'106～107'!L40+'108～109'!L40+'110～111'!L40+'112～113'!L40+'114～115'!L40</f>
        <v>1078007</v>
      </c>
      <c r="M40" s="157">
        <f t="shared" si="1"/>
        <v>815</v>
      </c>
      <c r="N40" s="158">
        <f t="shared" si="2"/>
        <v>81777</v>
      </c>
      <c r="O40" s="158">
        <f t="shared" si="3"/>
        <v>78414</v>
      </c>
      <c r="P40" s="158">
        <f t="shared" si="4"/>
        <v>6872620</v>
      </c>
      <c r="Q40" s="159">
        <f t="shared" si="5"/>
        <v>3574538</v>
      </c>
    </row>
    <row r="41" spans="1:18" ht="16.7" customHeight="1">
      <c r="A41" s="161"/>
      <c r="B41" s="238" t="s">
        <v>182</v>
      </c>
      <c r="C41" s="153">
        <f>'106～107'!C41+'108～109'!C41+'110～111'!C41+'112～113'!C41+'114～115'!C41</f>
        <v>963</v>
      </c>
      <c r="D41" s="154">
        <f>'106～107'!D41+'108～109'!D41+'110～111'!D41+'112～113'!D41+'114～115'!D41</f>
        <v>99975</v>
      </c>
      <c r="E41" s="154">
        <f>'106～107'!E41+'108～109'!E41+'110～111'!E41+'112～113'!E41+'114～115'!E41</f>
        <v>96721</v>
      </c>
      <c r="F41" s="154">
        <f>'106～107'!F41+'108～109'!F41+'110～111'!F41+'112～113'!F41+'114～115'!F41</f>
        <v>7755881</v>
      </c>
      <c r="G41" s="155">
        <f>'106～107'!G41+'108～109'!G41+'110～111'!G41+'112～113'!G41+'114～115'!G41</f>
        <v>3997880</v>
      </c>
      <c r="H41" s="153">
        <f>'106～107'!H41+'108～109'!H41+'110～111'!H41+'112～113'!H41+'114～115'!H41</f>
        <v>171</v>
      </c>
      <c r="I41" s="154">
        <f>'106～107'!I41+'108～109'!I41+'110～111'!I41+'112～113'!I41+'114～115'!I41</f>
        <v>44798</v>
      </c>
      <c r="J41" s="154">
        <f>'106～107'!J41+'108～109'!J41+'110～111'!J41+'112～113'!J41+'114～115'!J41</f>
        <v>41155</v>
      </c>
      <c r="K41" s="154">
        <f>'106～107'!K41+'108～109'!K41+'110～111'!K41+'112～113'!K41+'114～115'!K41</f>
        <v>3809670</v>
      </c>
      <c r="L41" s="155">
        <f>'106～107'!L41+'108～109'!L41+'110～111'!L41+'112～113'!L41+'114～115'!L41</f>
        <v>2068833</v>
      </c>
      <c r="M41" s="153">
        <f t="shared" si="1"/>
        <v>1134</v>
      </c>
      <c r="N41" s="154">
        <f t="shared" si="2"/>
        <v>144773</v>
      </c>
      <c r="O41" s="154">
        <f t="shared" si="3"/>
        <v>137876</v>
      </c>
      <c r="P41" s="154">
        <f t="shared" si="4"/>
        <v>11565551</v>
      </c>
      <c r="Q41" s="155">
        <f t="shared" si="5"/>
        <v>6066713</v>
      </c>
    </row>
    <row r="42" spans="1:18" ht="16.7" customHeight="1" thickBot="1">
      <c r="A42" s="156" t="s">
        <v>136</v>
      </c>
      <c r="B42" s="239" t="s">
        <v>181</v>
      </c>
      <c r="C42" s="157">
        <f>'106～107'!C42+'108～109'!C42+'110～111'!C42+'112～113'!C42+'114～115'!C42</f>
        <v>484</v>
      </c>
      <c r="D42" s="158">
        <f>'106～107'!D42+'108～109'!D42+'110～111'!D42+'112～113'!D42+'114～115'!D42</f>
        <v>49745</v>
      </c>
      <c r="E42" s="158">
        <f>'106～107'!E42+'108～109'!E42+'110～111'!E42+'112～113'!E42+'114～115'!E42</f>
        <v>48357</v>
      </c>
      <c r="F42" s="158">
        <f>'106～107'!F42+'108～109'!F42+'110～111'!F42+'112～113'!F42+'114～115'!F42</f>
        <v>3938742</v>
      </c>
      <c r="G42" s="159">
        <f>'106～107'!G42+'108～109'!G42+'110～111'!G42+'112～113'!G42+'114～115'!G42</f>
        <v>2024020</v>
      </c>
      <c r="H42" s="157">
        <f>'106～107'!H42+'108～109'!H42+'110～111'!H42+'112～113'!H42+'114～115'!H42</f>
        <v>49</v>
      </c>
      <c r="I42" s="158">
        <f>'106～107'!I42+'108～109'!I42+'110～111'!I42+'112～113'!I42+'114～115'!I42</f>
        <v>9396</v>
      </c>
      <c r="J42" s="158">
        <f>'106～107'!J42+'108～109'!J42+'110～111'!J42+'112～113'!J42+'114～115'!J42</f>
        <v>9088</v>
      </c>
      <c r="K42" s="158">
        <f>'106～107'!K42+'108～109'!K42+'110～111'!K42+'112～113'!K42+'114～115'!K42</f>
        <v>803285</v>
      </c>
      <c r="L42" s="159">
        <f>'106～107'!L42+'108～109'!L42+'110～111'!L42+'112～113'!L42+'114～115'!L42</f>
        <v>415241</v>
      </c>
      <c r="M42" s="157">
        <f t="shared" si="1"/>
        <v>533</v>
      </c>
      <c r="N42" s="158">
        <f t="shared" si="2"/>
        <v>59141</v>
      </c>
      <c r="O42" s="158">
        <f t="shared" si="3"/>
        <v>57445</v>
      </c>
      <c r="P42" s="158">
        <f t="shared" si="4"/>
        <v>4742027</v>
      </c>
      <c r="Q42" s="159">
        <f t="shared" si="5"/>
        <v>2439261</v>
      </c>
      <c r="R42" s="86"/>
    </row>
    <row r="43" spans="1:18" ht="16.7" customHeight="1">
      <c r="A43" s="322" t="s">
        <v>178</v>
      </c>
      <c r="B43" s="163"/>
      <c r="C43" s="153">
        <f>C7+C9+C11+C13+C15+C17+C19+C21+C23+C25+C27+C29+C31+C33+C35+C37+C39+C41</f>
        <v>27227</v>
      </c>
      <c r="D43" s="154">
        <f>D7+D9+D11+D13+D15+D17+D19+D21+D23+D25+D27+D29+D31+D33+D35+D37+D39+D41</f>
        <v>2896427</v>
      </c>
      <c r="E43" s="154">
        <f t="shared" ref="E43:L43" si="6">E7+E9+E11+E13+E15+E17+E19+E21+E23+E25+E27+E29+E31+E33+E35+E37+E39+E41</f>
        <v>2778970</v>
      </c>
      <c r="F43" s="154">
        <f t="shared" si="6"/>
        <v>227123758</v>
      </c>
      <c r="G43" s="155">
        <f t="shared" si="6"/>
        <v>118118785</v>
      </c>
      <c r="H43" s="153">
        <f t="shared" si="6"/>
        <v>92228</v>
      </c>
      <c r="I43" s="154">
        <f t="shared" si="6"/>
        <v>2714798</v>
      </c>
      <c r="J43" s="154">
        <f t="shared" si="6"/>
        <v>2474973</v>
      </c>
      <c r="K43" s="154">
        <f t="shared" si="6"/>
        <v>278531137</v>
      </c>
      <c r="L43" s="155">
        <f t="shared" si="6"/>
        <v>150652265</v>
      </c>
      <c r="M43" s="153">
        <f>C43+H43</f>
        <v>119455</v>
      </c>
      <c r="N43" s="154">
        <f t="shared" ref="M43:Q45" si="7">D43+I43</f>
        <v>5611225</v>
      </c>
      <c r="O43" s="154">
        <f t="shared" si="7"/>
        <v>5253943</v>
      </c>
      <c r="P43" s="154">
        <f t="shared" si="7"/>
        <v>505654895</v>
      </c>
      <c r="Q43" s="155">
        <f t="shared" si="7"/>
        <v>268771050</v>
      </c>
    </row>
    <row r="44" spans="1:18" ht="16.7" customHeight="1">
      <c r="A44" s="323" t="s">
        <v>179</v>
      </c>
      <c r="B44" s="165"/>
      <c r="C44" s="168">
        <f>C8+C10+C12+C14+C16+C18+C20+C22+C24+C26+C28+C30+C32+C34+C36+C38+C40+C42</f>
        <v>10492</v>
      </c>
      <c r="D44" s="166">
        <f t="shared" ref="D44:L44" si="8">D8+D10+D12+D14+D16+D18+D20+D22+D24+D26+D28+D30+D32+D34+D36+D38+D40+D42</f>
        <v>1096301</v>
      </c>
      <c r="E44" s="166">
        <f t="shared" si="8"/>
        <v>1062514</v>
      </c>
      <c r="F44" s="166">
        <f t="shared" si="8"/>
        <v>87837669</v>
      </c>
      <c r="G44" s="167">
        <f t="shared" si="8"/>
        <v>45254129</v>
      </c>
      <c r="H44" s="168">
        <f t="shared" si="8"/>
        <v>20351</v>
      </c>
      <c r="I44" s="166">
        <f t="shared" si="8"/>
        <v>591407</v>
      </c>
      <c r="J44" s="166">
        <f t="shared" si="8"/>
        <v>545048</v>
      </c>
      <c r="K44" s="166">
        <f t="shared" si="8"/>
        <v>62178855</v>
      </c>
      <c r="L44" s="167">
        <f t="shared" si="8"/>
        <v>33338322</v>
      </c>
      <c r="M44" s="168">
        <f t="shared" si="7"/>
        <v>30843</v>
      </c>
      <c r="N44" s="166">
        <f t="shared" si="7"/>
        <v>1687708</v>
      </c>
      <c r="O44" s="166">
        <f t="shared" si="7"/>
        <v>1607562</v>
      </c>
      <c r="P44" s="166">
        <f t="shared" si="7"/>
        <v>150016524</v>
      </c>
      <c r="Q44" s="167">
        <f t="shared" si="7"/>
        <v>78592451</v>
      </c>
    </row>
    <row r="45" spans="1:18" ht="16.7" customHeight="1" thickBot="1">
      <c r="A45" s="169" t="s">
        <v>33</v>
      </c>
      <c r="B45" s="170"/>
      <c r="C45" s="157">
        <f>C43+C44</f>
        <v>37719</v>
      </c>
      <c r="D45" s="158">
        <f t="shared" ref="D45:L45" si="9">D43+D44</f>
        <v>3992728</v>
      </c>
      <c r="E45" s="158">
        <f t="shared" si="9"/>
        <v>3841484</v>
      </c>
      <c r="F45" s="158">
        <f t="shared" si="9"/>
        <v>314961427</v>
      </c>
      <c r="G45" s="159">
        <f t="shared" si="9"/>
        <v>163372914</v>
      </c>
      <c r="H45" s="157">
        <f t="shared" si="9"/>
        <v>112579</v>
      </c>
      <c r="I45" s="158">
        <f t="shared" si="9"/>
        <v>3306205</v>
      </c>
      <c r="J45" s="158">
        <f t="shared" si="9"/>
        <v>3020021</v>
      </c>
      <c r="K45" s="158">
        <f t="shared" si="9"/>
        <v>340709992</v>
      </c>
      <c r="L45" s="159">
        <f t="shared" si="9"/>
        <v>183990587</v>
      </c>
      <c r="M45" s="157">
        <f>C45+H45</f>
        <v>150298</v>
      </c>
      <c r="N45" s="158">
        <f t="shared" si="7"/>
        <v>7298933</v>
      </c>
      <c r="O45" s="158">
        <f t="shared" si="7"/>
        <v>6861505</v>
      </c>
      <c r="P45" s="158">
        <f t="shared" si="7"/>
        <v>655671419</v>
      </c>
      <c r="Q45" s="159">
        <f t="shared" si="7"/>
        <v>347363501</v>
      </c>
    </row>
    <row r="46" spans="1:18">
      <c r="A46" s="241"/>
    </row>
    <row r="47" spans="1:18" hidden="1">
      <c r="A47" s="241" t="s">
        <v>175</v>
      </c>
      <c r="C47" s="131">
        <v>28813</v>
      </c>
      <c r="D47" s="131">
        <v>3044972</v>
      </c>
      <c r="E47" s="131">
        <v>2919875</v>
      </c>
      <c r="F47" s="131">
        <v>213289667</v>
      </c>
      <c r="G47" s="131">
        <v>110912119</v>
      </c>
      <c r="H47" s="131">
        <v>180968</v>
      </c>
      <c r="I47" s="131">
        <v>3541513</v>
      </c>
      <c r="J47" s="131">
        <v>3302811</v>
      </c>
      <c r="K47" s="131">
        <v>325471403</v>
      </c>
      <c r="L47" s="131">
        <v>172856091</v>
      </c>
      <c r="M47" s="153">
        <f t="shared" ref="M47:Q49" si="10">C47+H47</f>
        <v>209781</v>
      </c>
      <c r="N47" s="154">
        <f t="shared" si="10"/>
        <v>6586485</v>
      </c>
      <c r="O47" s="154">
        <f t="shared" si="10"/>
        <v>6222686</v>
      </c>
      <c r="P47" s="154">
        <f t="shared" si="10"/>
        <v>538761070</v>
      </c>
      <c r="Q47" s="155">
        <f t="shared" si="10"/>
        <v>283768210</v>
      </c>
    </row>
    <row r="48" spans="1:18" hidden="1">
      <c r="A48" s="241"/>
      <c r="C48" s="131">
        <v>9793</v>
      </c>
      <c r="D48" s="131">
        <v>1034197</v>
      </c>
      <c r="E48" s="131">
        <v>994822</v>
      </c>
      <c r="F48" s="131">
        <v>78656965</v>
      </c>
      <c r="G48" s="131">
        <v>40812384</v>
      </c>
      <c r="H48" s="131">
        <v>27426</v>
      </c>
      <c r="I48" s="131">
        <v>698022</v>
      </c>
      <c r="J48" s="131">
        <v>643469</v>
      </c>
      <c r="K48" s="131">
        <v>71087751</v>
      </c>
      <c r="L48" s="131">
        <v>37990712</v>
      </c>
      <c r="M48" s="168">
        <f t="shared" si="10"/>
        <v>37219</v>
      </c>
      <c r="N48" s="166">
        <f t="shared" si="10"/>
        <v>1732219</v>
      </c>
      <c r="O48" s="166">
        <f t="shared" si="10"/>
        <v>1638291</v>
      </c>
      <c r="P48" s="166">
        <f t="shared" si="10"/>
        <v>149744716</v>
      </c>
      <c r="Q48" s="167">
        <f t="shared" si="10"/>
        <v>78803096</v>
      </c>
    </row>
    <row r="49" spans="1:17" ht="14.25" hidden="1" thickBot="1">
      <c r="A49" s="241"/>
      <c r="C49" s="131">
        <v>38606</v>
      </c>
      <c r="D49" s="131">
        <v>4079169</v>
      </c>
      <c r="E49" s="131">
        <v>3914697</v>
      </c>
      <c r="F49" s="131">
        <v>291946632</v>
      </c>
      <c r="G49" s="131">
        <v>151724503</v>
      </c>
      <c r="H49" s="131">
        <v>208394</v>
      </c>
      <c r="I49" s="131">
        <v>4239535</v>
      </c>
      <c r="J49" s="131">
        <v>3946280</v>
      </c>
      <c r="K49" s="131">
        <v>396559154</v>
      </c>
      <c r="L49" s="131">
        <v>210846803</v>
      </c>
      <c r="M49" s="157">
        <f t="shared" si="10"/>
        <v>247000</v>
      </c>
      <c r="N49" s="158">
        <f t="shared" si="10"/>
        <v>8318704</v>
      </c>
      <c r="O49" s="158">
        <f t="shared" si="10"/>
        <v>7860977</v>
      </c>
      <c r="P49" s="158">
        <f t="shared" si="10"/>
        <v>688505786</v>
      </c>
      <c r="Q49" s="159">
        <f t="shared" si="10"/>
        <v>362571306</v>
      </c>
    </row>
    <row r="50" spans="1:17" hidden="1">
      <c r="A50" s="241"/>
      <c r="C50" s="131" t="str">
        <f>IF(C43&lt;&gt;C47,"×","")</f>
        <v>×</v>
      </c>
      <c r="D50" s="131" t="str">
        <f t="shared" ref="D50:Q50" si="11">IF(D43&lt;&gt;D47,"×","")</f>
        <v>×</v>
      </c>
      <c r="E50" s="131" t="str">
        <f t="shared" si="11"/>
        <v>×</v>
      </c>
      <c r="F50" s="131" t="str">
        <f t="shared" si="11"/>
        <v>×</v>
      </c>
      <c r="G50" s="131" t="str">
        <f t="shared" si="11"/>
        <v>×</v>
      </c>
      <c r="H50" s="131" t="str">
        <f t="shared" si="11"/>
        <v>×</v>
      </c>
      <c r="I50" s="131" t="str">
        <f t="shared" si="11"/>
        <v>×</v>
      </c>
      <c r="J50" s="131" t="str">
        <f t="shared" si="11"/>
        <v>×</v>
      </c>
      <c r="K50" s="131" t="str">
        <f t="shared" si="11"/>
        <v>×</v>
      </c>
      <c r="L50" s="131" t="str">
        <f t="shared" si="11"/>
        <v>×</v>
      </c>
      <c r="M50" s="131" t="str">
        <f t="shared" si="11"/>
        <v>×</v>
      </c>
      <c r="N50" s="131" t="str">
        <f t="shared" si="11"/>
        <v>×</v>
      </c>
      <c r="O50" s="131" t="str">
        <f t="shared" si="11"/>
        <v>×</v>
      </c>
      <c r="P50" s="131" t="str">
        <f t="shared" si="11"/>
        <v>×</v>
      </c>
      <c r="Q50" s="131" t="str">
        <f t="shared" si="11"/>
        <v>×</v>
      </c>
    </row>
    <row r="51" spans="1:17" hidden="1">
      <c r="C51" s="131" t="str">
        <f t="shared" ref="C51:Q51" si="12">IF(C44&lt;&gt;C48,"×","")</f>
        <v>×</v>
      </c>
      <c r="D51" s="131" t="str">
        <f t="shared" si="12"/>
        <v>×</v>
      </c>
      <c r="E51" s="131" t="str">
        <f t="shared" si="12"/>
        <v>×</v>
      </c>
      <c r="F51" s="131" t="str">
        <f t="shared" si="12"/>
        <v>×</v>
      </c>
      <c r="G51" s="131" t="str">
        <f t="shared" si="12"/>
        <v>×</v>
      </c>
      <c r="H51" s="131" t="str">
        <f t="shared" si="12"/>
        <v>×</v>
      </c>
      <c r="I51" s="131" t="str">
        <f t="shared" si="12"/>
        <v>×</v>
      </c>
      <c r="J51" s="131" t="str">
        <f t="shared" si="12"/>
        <v>×</v>
      </c>
      <c r="K51" s="131" t="str">
        <f t="shared" si="12"/>
        <v>×</v>
      </c>
      <c r="L51" s="131" t="str">
        <f t="shared" si="12"/>
        <v>×</v>
      </c>
      <c r="M51" s="131" t="str">
        <f t="shared" si="12"/>
        <v>×</v>
      </c>
      <c r="N51" s="131" t="str">
        <f t="shared" si="12"/>
        <v>×</v>
      </c>
      <c r="O51" s="131" t="str">
        <f t="shared" si="12"/>
        <v>×</v>
      </c>
      <c r="P51" s="131" t="str">
        <f t="shared" si="12"/>
        <v>×</v>
      </c>
      <c r="Q51" s="131" t="str">
        <f t="shared" si="12"/>
        <v>×</v>
      </c>
    </row>
    <row r="52" spans="1:17" hidden="1">
      <c r="C52" s="131" t="str">
        <f t="shared" ref="C52:Q52" si="13">IF(C45&lt;&gt;C49,"×","")</f>
        <v>×</v>
      </c>
      <c r="D52" s="131" t="str">
        <f t="shared" si="13"/>
        <v>×</v>
      </c>
      <c r="E52" s="131" t="str">
        <f t="shared" si="13"/>
        <v>×</v>
      </c>
      <c r="F52" s="131" t="str">
        <f t="shared" si="13"/>
        <v>×</v>
      </c>
      <c r="G52" s="131" t="str">
        <f t="shared" si="13"/>
        <v>×</v>
      </c>
      <c r="H52" s="131" t="str">
        <f t="shared" si="13"/>
        <v>×</v>
      </c>
      <c r="I52" s="131" t="str">
        <f t="shared" si="13"/>
        <v>×</v>
      </c>
      <c r="J52" s="131" t="str">
        <f t="shared" si="13"/>
        <v>×</v>
      </c>
      <c r="K52" s="131" t="str">
        <f t="shared" si="13"/>
        <v>×</v>
      </c>
      <c r="L52" s="131" t="str">
        <f t="shared" si="13"/>
        <v>×</v>
      </c>
      <c r="M52" s="131" t="str">
        <f t="shared" si="13"/>
        <v>×</v>
      </c>
      <c r="N52" s="131" t="str">
        <f t="shared" si="13"/>
        <v>×</v>
      </c>
      <c r="O52" s="131" t="str">
        <f t="shared" si="13"/>
        <v>×</v>
      </c>
      <c r="P52" s="131" t="str">
        <f t="shared" si="13"/>
        <v>×</v>
      </c>
      <c r="Q52" s="131" t="str">
        <f t="shared" si="13"/>
        <v>×</v>
      </c>
    </row>
    <row r="58" spans="1:17">
      <c r="A58" s="372" t="s">
        <v>153</v>
      </c>
      <c r="B58" s="372"/>
      <c r="C58" s="372"/>
      <c r="D58" s="372"/>
      <c r="E58" s="372"/>
      <c r="F58" s="372"/>
      <c r="G58" s="372"/>
      <c r="H58" s="372"/>
      <c r="I58" s="372"/>
      <c r="J58" s="371" t="s">
        <v>154</v>
      </c>
      <c r="K58" s="371"/>
      <c r="L58" s="371"/>
      <c r="M58" s="371"/>
      <c r="N58" s="371"/>
      <c r="O58" s="371"/>
      <c r="P58" s="371"/>
      <c r="Q58" s="371"/>
    </row>
  </sheetData>
  <mergeCells count="2">
    <mergeCell ref="A58:I58"/>
    <mergeCell ref="J58:Q58"/>
  </mergeCells>
  <phoneticPr fontId="3"/>
  <pageMargins left="0.43307086614173229" right="0.43307086614173229" top="0.78740157480314965" bottom="0" header="0.31496062992125984" footer="0"/>
  <pageSetup paperSize="9" scale="96" orientation="portrait" r:id="rId1"/>
  <colBreaks count="1" manualBreakCount="1">
    <brk id="9" max="5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108"/>
  <sheetViews>
    <sheetView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L4" sqref="L4"/>
    </sheetView>
  </sheetViews>
  <sheetFormatPr defaultRowHeight="13.5"/>
  <cols>
    <col min="1" max="1" width="10.5" style="131" customWidth="1"/>
    <col min="2" max="2" width="8.625" style="131" customWidth="1"/>
    <col min="3" max="3" width="8.625" style="190" customWidth="1"/>
    <col min="4" max="5" width="11.625" style="190" customWidth="1"/>
    <col min="6" max="6" width="13.125" style="190" customWidth="1"/>
    <col min="7" max="7" width="12.125" style="190" customWidth="1"/>
    <col min="8" max="8" width="8.625" style="190" customWidth="1"/>
    <col min="9" max="10" width="11.625" style="190" customWidth="1"/>
    <col min="11" max="11" width="13.125" style="190" customWidth="1"/>
    <col min="12" max="12" width="12.625" style="190" customWidth="1"/>
    <col min="13" max="13" width="8.625" style="190" customWidth="1"/>
    <col min="14" max="15" width="11.625" style="190" customWidth="1"/>
    <col min="16" max="16" width="13.625" style="190" customWidth="1"/>
    <col min="17" max="17" width="12.625" style="131" customWidth="1"/>
    <col min="18" max="16384" width="9" style="131"/>
  </cols>
  <sheetData>
    <row r="1" spans="1:17" s="52" customFormat="1"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</row>
    <row r="2" spans="1:17" s="52" customFormat="1" ht="15" customHeight="1" thickBot="1">
      <c r="A2" s="183" t="s">
        <v>166</v>
      </c>
      <c r="C2" s="242"/>
      <c r="D2" s="242"/>
      <c r="E2" s="242"/>
      <c r="F2" s="246"/>
      <c r="G2" s="242"/>
      <c r="H2" s="242"/>
      <c r="I2" s="242"/>
      <c r="J2" s="242"/>
      <c r="K2" s="242"/>
      <c r="L2" s="242"/>
      <c r="M2" s="242"/>
      <c r="N2" s="242"/>
      <c r="O2" s="242"/>
      <c r="P2" s="242"/>
    </row>
    <row r="3" spans="1:17" ht="13.5" customHeight="1">
      <c r="A3" s="111"/>
      <c r="B3" s="171" t="s">
        <v>108</v>
      </c>
      <c r="C3" s="172"/>
      <c r="D3" s="176"/>
      <c r="E3" s="177" t="s">
        <v>109</v>
      </c>
      <c r="F3" s="176"/>
      <c r="G3" s="243"/>
      <c r="H3" s="172"/>
      <c r="I3" s="176"/>
      <c r="J3" s="177" t="s">
        <v>110</v>
      </c>
      <c r="K3" s="176"/>
      <c r="L3" s="244"/>
      <c r="M3" s="172"/>
      <c r="N3" s="176"/>
      <c r="O3" s="177" t="s">
        <v>111</v>
      </c>
      <c r="P3" s="176"/>
      <c r="Q3" s="85"/>
    </row>
    <row r="4" spans="1:17">
      <c r="A4" s="86"/>
      <c r="B4" s="144" t="s">
        <v>112</v>
      </c>
      <c r="C4" s="145" t="s">
        <v>113</v>
      </c>
      <c r="D4" s="146" t="s">
        <v>114</v>
      </c>
      <c r="E4" s="146" t="s">
        <v>115</v>
      </c>
      <c r="F4" s="146" t="s">
        <v>116</v>
      </c>
      <c r="G4" s="147" t="s">
        <v>6</v>
      </c>
      <c r="H4" s="145" t="s">
        <v>113</v>
      </c>
      <c r="I4" s="184" t="s">
        <v>114</v>
      </c>
      <c r="J4" s="146" t="s">
        <v>115</v>
      </c>
      <c r="K4" s="146" t="s">
        <v>116</v>
      </c>
      <c r="L4" s="147" t="s">
        <v>6</v>
      </c>
      <c r="M4" s="145" t="s">
        <v>113</v>
      </c>
      <c r="N4" s="146" t="s">
        <v>114</v>
      </c>
      <c r="O4" s="146" t="s">
        <v>115</v>
      </c>
      <c r="P4" s="146" t="s">
        <v>116</v>
      </c>
      <c r="Q4" s="147" t="s">
        <v>6</v>
      </c>
    </row>
    <row r="5" spans="1:17">
      <c r="A5" s="86"/>
      <c r="B5" s="87"/>
      <c r="C5" s="178" t="s">
        <v>117</v>
      </c>
      <c r="D5" s="247"/>
      <c r="E5" s="247"/>
      <c r="F5" s="247"/>
      <c r="G5" s="248"/>
      <c r="H5" s="178" t="s">
        <v>117</v>
      </c>
      <c r="I5" s="342"/>
      <c r="J5" s="247"/>
      <c r="K5" s="247"/>
      <c r="L5" s="248"/>
      <c r="M5" s="178" t="s">
        <v>117</v>
      </c>
      <c r="N5" s="179"/>
      <c r="O5" s="179"/>
      <c r="P5" s="179"/>
      <c r="Q5" s="149"/>
    </row>
    <row r="6" spans="1:17" ht="14.25" thickBot="1">
      <c r="A6" s="191" t="s">
        <v>118</v>
      </c>
      <c r="B6" s="240" t="s">
        <v>119</v>
      </c>
      <c r="C6" s="180"/>
      <c r="D6" s="181" t="s">
        <v>120</v>
      </c>
      <c r="E6" s="181" t="s">
        <v>120</v>
      </c>
      <c r="F6" s="181" t="s">
        <v>15</v>
      </c>
      <c r="G6" s="182" t="s">
        <v>15</v>
      </c>
      <c r="H6" s="180"/>
      <c r="I6" s="187" t="s">
        <v>120</v>
      </c>
      <c r="J6" s="187" t="s">
        <v>120</v>
      </c>
      <c r="K6" s="181" t="s">
        <v>15</v>
      </c>
      <c r="L6" s="182" t="s">
        <v>15</v>
      </c>
      <c r="M6" s="180"/>
      <c r="N6" s="181" t="s">
        <v>120</v>
      </c>
      <c r="O6" s="181" t="s">
        <v>120</v>
      </c>
      <c r="P6" s="181" t="s">
        <v>15</v>
      </c>
      <c r="Q6" s="152" t="s">
        <v>15</v>
      </c>
    </row>
    <row r="7" spans="1:17" ht="16.7" customHeight="1">
      <c r="A7" s="81"/>
      <c r="B7" s="238" t="s">
        <v>180</v>
      </c>
      <c r="C7" s="172">
        <v>709</v>
      </c>
      <c r="D7" s="154">
        <v>73059</v>
      </c>
      <c r="E7" s="154">
        <v>71243</v>
      </c>
      <c r="F7" s="154">
        <v>5773838</v>
      </c>
      <c r="G7" s="154">
        <v>2964491</v>
      </c>
      <c r="H7" s="153">
        <v>91</v>
      </c>
      <c r="I7" s="154">
        <v>8627</v>
      </c>
      <c r="J7" s="154">
        <v>7900</v>
      </c>
      <c r="K7" s="154">
        <v>754865</v>
      </c>
      <c r="L7" s="154">
        <v>411388</v>
      </c>
      <c r="M7" s="153">
        <f>C7+H7</f>
        <v>800</v>
      </c>
      <c r="N7" s="154">
        <f>D7+I7</f>
        <v>81686</v>
      </c>
      <c r="O7" s="154">
        <f>E7+J7</f>
        <v>79143</v>
      </c>
      <c r="P7" s="154">
        <f>F7+K7</f>
        <v>6528703</v>
      </c>
      <c r="Q7" s="155">
        <f>G7+L7</f>
        <v>3375879</v>
      </c>
    </row>
    <row r="8" spans="1:17" ht="16.7" customHeight="1" thickBot="1">
      <c r="A8" s="156" t="s">
        <v>121</v>
      </c>
      <c r="B8" s="239" t="s">
        <v>179</v>
      </c>
      <c r="C8" s="332">
        <v>364</v>
      </c>
      <c r="D8" s="158">
        <v>36282</v>
      </c>
      <c r="E8" s="158">
        <v>35640</v>
      </c>
      <c r="F8" s="158">
        <v>2847025</v>
      </c>
      <c r="G8" s="158">
        <v>1449317</v>
      </c>
      <c r="H8" s="157">
        <v>20</v>
      </c>
      <c r="I8" s="158">
        <v>2835</v>
      </c>
      <c r="J8" s="158">
        <v>2337</v>
      </c>
      <c r="K8" s="158">
        <v>258577</v>
      </c>
      <c r="L8" s="158">
        <v>152643</v>
      </c>
      <c r="M8" s="157">
        <f t="shared" ref="M8:M45" si="0">C8+H8</f>
        <v>384</v>
      </c>
      <c r="N8" s="158">
        <f t="shared" ref="N8:N45" si="1">D8+I8</f>
        <v>39117</v>
      </c>
      <c r="O8" s="158">
        <f t="shared" ref="O8:O45" si="2">E8+J8</f>
        <v>37977</v>
      </c>
      <c r="P8" s="158">
        <f t="shared" ref="P8:P45" si="3">F8+K8</f>
        <v>3105602</v>
      </c>
      <c r="Q8" s="159">
        <f t="shared" ref="Q8:Q45" si="4">G8+L8</f>
        <v>1601960</v>
      </c>
    </row>
    <row r="9" spans="1:17" ht="16.7" customHeight="1">
      <c r="A9" s="160"/>
      <c r="B9" s="238" t="s">
        <v>180</v>
      </c>
      <c r="C9" s="172">
        <v>716</v>
      </c>
      <c r="D9" s="154">
        <v>73325</v>
      </c>
      <c r="E9" s="154">
        <v>71281</v>
      </c>
      <c r="F9" s="154">
        <v>5816848</v>
      </c>
      <c r="G9" s="154">
        <v>2998457</v>
      </c>
      <c r="H9" s="153">
        <v>117</v>
      </c>
      <c r="I9" s="154">
        <v>13483</v>
      </c>
      <c r="J9" s="154">
        <v>11808</v>
      </c>
      <c r="K9" s="154">
        <v>1144465</v>
      </c>
      <c r="L9" s="154">
        <v>648229</v>
      </c>
      <c r="M9" s="153">
        <f t="shared" si="0"/>
        <v>833</v>
      </c>
      <c r="N9" s="154">
        <f t="shared" si="1"/>
        <v>86808</v>
      </c>
      <c r="O9" s="154">
        <f t="shared" si="2"/>
        <v>83089</v>
      </c>
      <c r="P9" s="154">
        <f t="shared" si="3"/>
        <v>6961313</v>
      </c>
      <c r="Q9" s="155">
        <f t="shared" si="4"/>
        <v>3646686</v>
      </c>
    </row>
    <row r="10" spans="1:17" ht="16.7" customHeight="1" thickBot="1">
      <c r="A10" s="156" t="s">
        <v>85</v>
      </c>
      <c r="B10" s="239" t="s">
        <v>179</v>
      </c>
      <c r="C10" s="332">
        <v>327</v>
      </c>
      <c r="D10" s="158">
        <v>32935</v>
      </c>
      <c r="E10" s="158">
        <v>32157</v>
      </c>
      <c r="F10" s="158">
        <v>2594268</v>
      </c>
      <c r="G10" s="158">
        <v>1329083</v>
      </c>
      <c r="H10" s="157">
        <v>34</v>
      </c>
      <c r="I10" s="158">
        <v>4875</v>
      </c>
      <c r="J10" s="158">
        <v>4448</v>
      </c>
      <c r="K10" s="158">
        <v>424978</v>
      </c>
      <c r="L10" s="158">
        <v>231362</v>
      </c>
      <c r="M10" s="157">
        <f t="shared" si="0"/>
        <v>361</v>
      </c>
      <c r="N10" s="158">
        <f t="shared" si="1"/>
        <v>37810</v>
      </c>
      <c r="O10" s="158">
        <f t="shared" si="2"/>
        <v>36605</v>
      </c>
      <c r="P10" s="158">
        <f t="shared" si="3"/>
        <v>3019246</v>
      </c>
      <c r="Q10" s="159">
        <f t="shared" si="4"/>
        <v>1560445</v>
      </c>
    </row>
    <row r="11" spans="1:17" ht="16.7" customHeight="1">
      <c r="A11" s="161"/>
      <c r="B11" s="238" t="s">
        <v>180</v>
      </c>
      <c r="C11" s="172">
        <v>181</v>
      </c>
      <c r="D11" s="154">
        <v>17936</v>
      </c>
      <c r="E11" s="154">
        <v>17274</v>
      </c>
      <c r="F11" s="154">
        <v>1431230</v>
      </c>
      <c r="G11" s="154">
        <v>745556</v>
      </c>
      <c r="H11" s="153">
        <v>25</v>
      </c>
      <c r="I11" s="154">
        <v>2109</v>
      </c>
      <c r="J11" s="154">
        <v>1799</v>
      </c>
      <c r="K11" s="154">
        <v>189121</v>
      </c>
      <c r="L11" s="154">
        <v>109131</v>
      </c>
      <c r="M11" s="153">
        <f t="shared" si="0"/>
        <v>206</v>
      </c>
      <c r="N11" s="154">
        <f t="shared" si="1"/>
        <v>20045</v>
      </c>
      <c r="O11" s="154">
        <f t="shared" si="2"/>
        <v>19073</v>
      </c>
      <c r="P11" s="154">
        <f t="shared" si="3"/>
        <v>1620351</v>
      </c>
      <c r="Q11" s="155">
        <f t="shared" si="4"/>
        <v>854687</v>
      </c>
    </row>
    <row r="12" spans="1:17" ht="16.7" customHeight="1" thickBot="1">
      <c r="A12" s="156" t="s">
        <v>122</v>
      </c>
      <c r="B12" s="239" t="s">
        <v>179</v>
      </c>
      <c r="C12" s="332">
        <v>64</v>
      </c>
      <c r="D12" s="158">
        <v>6539</v>
      </c>
      <c r="E12" s="158">
        <v>6499</v>
      </c>
      <c r="F12" s="158">
        <v>508759</v>
      </c>
      <c r="G12" s="158">
        <v>255852</v>
      </c>
      <c r="H12" s="157">
        <v>3</v>
      </c>
      <c r="I12" s="158">
        <v>341</v>
      </c>
      <c r="J12" s="158">
        <v>169</v>
      </c>
      <c r="K12" s="158">
        <v>33836</v>
      </c>
      <c r="L12" s="158">
        <v>26049</v>
      </c>
      <c r="M12" s="157">
        <f t="shared" si="0"/>
        <v>67</v>
      </c>
      <c r="N12" s="158">
        <f t="shared" si="1"/>
        <v>6880</v>
      </c>
      <c r="O12" s="158">
        <f t="shared" si="2"/>
        <v>6668</v>
      </c>
      <c r="P12" s="158">
        <f t="shared" si="3"/>
        <v>542595</v>
      </c>
      <c r="Q12" s="159">
        <f t="shared" si="4"/>
        <v>281901</v>
      </c>
    </row>
    <row r="13" spans="1:17" ht="16.7" customHeight="1">
      <c r="A13" s="161"/>
      <c r="B13" s="238" t="s">
        <v>180</v>
      </c>
      <c r="C13" s="172">
        <v>268</v>
      </c>
      <c r="D13" s="154">
        <v>29172</v>
      </c>
      <c r="E13" s="154">
        <v>27596</v>
      </c>
      <c r="F13" s="154">
        <v>2300914</v>
      </c>
      <c r="G13" s="154">
        <v>1214604</v>
      </c>
      <c r="H13" s="153">
        <v>28</v>
      </c>
      <c r="I13" s="154">
        <v>3553</v>
      </c>
      <c r="J13" s="154">
        <v>2475</v>
      </c>
      <c r="K13" s="154">
        <v>371013</v>
      </c>
      <c r="L13" s="154">
        <v>246767</v>
      </c>
      <c r="M13" s="153">
        <f t="shared" si="0"/>
        <v>296</v>
      </c>
      <c r="N13" s="154">
        <f t="shared" si="1"/>
        <v>32725</v>
      </c>
      <c r="O13" s="154">
        <f t="shared" si="2"/>
        <v>30071</v>
      </c>
      <c r="P13" s="154">
        <f t="shared" si="3"/>
        <v>2671927</v>
      </c>
      <c r="Q13" s="155">
        <f t="shared" si="4"/>
        <v>1461371</v>
      </c>
    </row>
    <row r="14" spans="1:17" ht="16.7" customHeight="1" thickBot="1">
      <c r="A14" s="156" t="s">
        <v>123</v>
      </c>
      <c r="B14" s="239" t="s">
        <v>179</v>
      </c>
      <c r="C14" s="332">
        <v>139</v>
      </c>
      <c r="D14" s="158">
        <v>14684</v>
      </c>
      <c r="E14" s="158">
        <v>13974</v>
      </c>
      <c r="F14" s="158">
        <v>1168303</v>
      </c>
      <c r="G14" s="158">
        <v>613228</v>
      </c>
      <c r="H14" s="157">
        <v>12</v>
      </c>
      <c r="I14" s="158">
        <v>743</v>
      </c>
      <c r="J14" s="158">
        <v>658</v>
      </c>
      <c r="K14" s="158">
        <v>68703</v>
      </c>
      <c r="L14" s="158">
        <v>39319</v>
      </c>
      <c r="M14" s="157">
        <f t="shared" si="0"/>
        <v>151</v>
      </c>
      <c r="N14" s="158">
        <f t="shared" si="1"/>
        <v>15427</v>
      </c>
      <c r="O14" s="158">
        <f t="shared" si="2"/>
        <v>14632</v>
      </c>
      <c r="P14" s="158">
        <f t="shared" si="3"/>
        <v>1237006</v>
      </c>
      <c r="Q14" s="159">
        <f t="shared" si="4"/>
        <v>652547</v>
      </c>
    </row>
    <row r="15" spans="1:17" ht="16.7" customHeight="1">
      <c r="A15" s="161"/>
      <c r="B15" s="238" t="s">
        <v>180</v>
      </c>
      <c r="C15" s="172">
        <v>637</v>
      </c>
      <c r="D15" s="154">
        <v>62727</v>
      </c>
      <c r="E15" s="154">
        <v>61459</v>
      </c>
      <c r="F15" s="154">
        <v>4944351</v>
      </c>
      <c r="G15" s="154">
        <v>2524563</v>
      </c>
      <c r="H15" s="153">
        <v>55</v>
      </c>
      <c r="I15" s="154">
        <v>5248</v>
      </c>
      <c r="J15" s="154">
        <v>4345</v>
      </c>
      <c r="K15" s="154">
        <v>452353</v>
      </c>
      <c r="L15" s="154">
        <v>266877</v>
      </c>
      <c r="M15" s="153">
        <f t="shared" si="0"/>
        <v>692</v>
      </c>
      <c r="N15" s="154">
        <f t="shared" si="1"/>
        <v>67975</v>
      </c>
      <c r="O15" s="154">
        <f t="shared" si="2"/>
        <v>65804</v>
      </c>
      <c r="P15" s="154">
        <f t="shared" si="3"/>
        <v>5396704</v>
      </c>
      <c r="Q15" s="155">
        <f t="shared" si="4"/>
        <v>2791440</v>
      </c>
    </row>
    <row r="16" spans="1:17" ht="16.7" customHeight="1" thickBot="1">
      <c r="A16" s="156" t="s">
        <v>124</v>
      </c>
      <c r="B16" s="239" t="s">
        <v>179</v>
      </c>
      <c r="C16" s="332">
        <v>260</v>
      </c>
      <c r="D16" s="158">
        <v>25651</v>
      </c>
      <c r="E16" s="158">
        <v>25281</v>
      </c>
      <c r="F16" s="158">
        <v>2017323</v>
      </c>
      <c r="G16" s="158">
        <v>1023996</v>
      </c>
      <c r="H16" s="157">
        <v>22</v>
      </c>
      <c r="I16" s="158">
        <v>2187</v>
      </c>
      <c r="J16" s="158">
        <v>1978</v>
      </c>
      <c r="K16" s="158">
        <v>186146</v>
      </c>
      <c r="L16" s="158">
        <v>102627</v>
      </c>
      <c r="M16" s="157">
        <f t="shared" si="0"/>
        <v>282</v>
      </c>
      <c r="N16" s="158">
        <f t="shared" si="1"/>
        <v>27838</v>
      </c>
      <c r="O16" s="158">
        <f t="shared" si="2"/>
        <v>27259</v>
      </c>
      <c r="P16" s="158">
        <f t="shared" si="3"/>
        <v>2203469</v>
      </c>
      <c r="Q16" s="159">
        <f t="shared" si="4"/>
        <v>1126623</v>
      </c>
    </row>
    <row r="17" spans="1:17" ht="16.7" customHeight="1">
      <c r="A17" s="161"/>
      <c r="B17" s="238" t="s">
        <v>180</v>
      </c>
      <c r="C17" s="172">
        <v>1121</v>
      </c>
      <c r="D17" s="154">
        <v>111848</v>
      </c>
      <c r="E17" s="154">
        <v>109762</v>
      </c>
      <c r="F17" s="154">
        <v>8865338</v>
      </c>
      <c r="G17" s="154">
        <v>4514147</v>
      </c>
      <c r="H17" s="153">
        <v>125</v>
      </c>
      <c r="I17" s="154">
        <v>14573</v>
      </c>
      <c r="J17" s="154">
        <v>13944</v>
      </c>
      <c r="K17" s="154">
        <v>1211402</v>
      </c>
      <c r="L17" s="154">
        <v>632954</v>
      </c>
      <c r="M17" s="153">
        <f t="shared" si="0"/>
        <v>1246</v>
      </c>
      <c r="N17" s="154">
        <f t="shared" si="1"/>
        <v>126421</v>
      </c>
      <c r="O17" s="154">
        <f t="shared" si="2"/>
        <v>123706</v>
      </c>
      <c r="P17" s="154">
        <f t="shared" si="3"/>
        <v>10076740</v>
      </c>
      <c r="Q17" s="155">
        <f t="shared" si="4"/>
        <v>5147101</v>
      </c>
    </row>
    <row r="18" spans="1:17" ht="16.7" customHeight="1" thickBot="1">
      <c r="A18" s="156" t="s">
        <v>125</v>
      </c>
      <c r="B18" s="239" t="s">
        <v>179</v>
      </c>
      <c r="C18" s="332">
        <v>546</v>
      </c>
      <c r="D18" s="158">
        <v>53902</v>
      </c>
      <c r="E18" s="158">
        <v>53022</v>
      </c>
      <c r="F18" s="158">
        <v>4194779</v>
      </c>
      <c r="G18" s="158">
        <v>2131252</v>
      </c>
      <c r="H18" s="157">
        <v>88</v>
      </c>
      <c r="I18" s="158">
        <v>5845</v>
      </c>
      <c r="J18" s="158">
        <v>5421</v>
      </c>
      <c r="K18" s="158">
        <v>481613</v>
      </c>
      <c r="L18" s="158">
        <v>259165</v>
      </c>
      <c r="M18" s="157">
        <f t="shared" si="0"/>
        <v>634</v>
      </c>
      <c r="N18" s="158">
        <f t="shared" si="1"/>
        <v>59747</v>
      </c>
      <c r="O18" s="158">
        <f t="shared" si="2"/>
        <v>58443</v>
      </c>
      <c r="P18" s="158">
        <f t="shared" si="3"/>
        <v>4676392</v>
      </c>
      <c r="Q18" s="159">
        <f t="shared" si="4"/>
        <v>2390417</v>
      </c>
    </row>
    <row r="19" spans="1:17" ht="16.7" customHeight="1">
      <c r="A19" s="161"/>
      <c r="B19" s="238" t="s">
        <v>180</v>
      </c>
      <c r="C19" s="153">
        <v>775</v>
      </c>
      <c r="D19" s="154">
        <v>77921</v>
      </c>
      <c r="E19" s="154">
        <v>75922</v>
      </c>
      <c r="F19" s="154">
        <v>6120873</v>
      </c>
      <c r="G19" s="333">
        <v>3144956</v>
      </c>
      <c r="H19" s="153">
        <v>85</v>
      </c>
      <c r="I19" s="154">
        <v>7988</v>
      </c>
      <c r="J19" s="154">
        <v>7026</v>
      </c>
      <c r="K19" s="154">
        <v>668857</v>
      </c>
      <c r="L19" s="155">
        <v>375762</v>
      </c>
      <c r="M19" s="153">
        <f t="shared" ref="M19:Q20" si="5">C19+H19</f>
        <v>860</v>
      </c>
      <c r="N19" s="154">
        <f t="shared" si="5"/>
        <v>85909</v>
      </c>
      <c r="O19" s="154">
        <f t="shared" si="5"/>
        <v>82948</v>
      </c>
      <c r="P19" s="154">
        <f t="shared" si="5"/>
        <v>6789730</v>
      </c>
      <c r="Q19" s="155">
        <f t="shared" si="5"/>
        <v>3520718</v>
      </c>
    </row>
    <row r="20" spans="1:17" ht="16.7" customHeight="1" thickBot="1">
      <c r="A20" s="156" t="s">
        <v>176</v>
      </c>
      <c r="B20" s="239" t="s">
        <v>179</v>
      </c>
      <c r="C20" s="157">
        <v>455</v>
      </c>
      <c r="D20" s="158">
        <v>45770</v>
      </c>
      <c r="E20" s="158">
        <v>45382</v>
      </c>
      <c r="F20" s="158">
        <v>3582683</v>
      </c>
      <c r="G20" s="334">
        <v>1807063</v>
      </c>
      <c r="H20" s="157">
        <v>45</v>
      </c>
      <c r="I20" s="158">
        <v>5331</v>
      </c>
      <c r="J20" s="158">
        <v>4378</v>
      </c>
      <c r="K20" s="158">
        <v>474857</v>
      </c>
      <c r="L20" s="159">
        <v>283123</v>
      </c>
      <c r="M20" s="157">
        <f t="shared" si="5"/>
        <v>500</v>
      </c>
      <c r="N20" s="158">
        <f t="shared" si="5"/>
        <v>51101</v>
      </c>
      <c r="O20" s="158">
        <f t="shared" si="5"/>
        <v>49760</v>
      </c>
      <c r="P20" s="158">
        <f t="shared" si="5"/>
        <v>4057540</v>
      </c>
      <c r="Q20" s="159">
        <f t="shared" si="5"/>
        <v>2090186</v>
      </c>
    </row>
    <row r="21" spans="1:17" ht="16.7" customHeight="1">
      <c r="A21" s="161"/>
      <c r="B21" s="238" t="s">
        <v>180</v>
      </c>
      <c r="C21" s="172">
        <v>1468</v>
      </c>
      <c r="D21" s="154">
        <v>149877</v>
      </c>
      <c r="E21" s="154">
        <v>146266</v>
      </c>
      <c r="F21" s="154">
        <v>11785522</v>
      </c>
      <c r="G21" s="154">
        <v>6040073</v>
      </c>
      <c r="H21" s="153">
        <v>85</v>
      </c>
      <c r="I21" s="154">
        <v>13481</v>
      </c>
      <c r="J21" s="154">
        <v>10581</v>
      </c>
      <c r="K21" s="154">
        <v>1238995</v>
      </c>
      <c r="L21" s="154">
        <v>778622</v>
      </c>
      <c r="M21" s="153">
        <f t="shared" si="0"/>
        <v>1553</v>
      </c>
      <c r="N21" s="154">
        <f t="shared" si="1"/>
        <v>163358</v>
      </c>
      <c r="O21" s="154">
        <f t="shared" si="2"/>
        <v>156847</v>
      </c>
      <c r="P21" s="154">
        <f t="shared" si="3"/>
        <v>13024517</v>
      </c>
      <c r="Q21" s="155">
        <f t="shared" si="4"/>
        <v>6818695</v>
      </c>
    </row>
    <row r="22" spans="1:17" ht="16.7" customHeight="1" thickBot="1">
      <c r="A22" s="156" t="s">
        <v>126</v>
      </c>
      <c r="B22" s="239" t="s">
        <v>179</v>
      </c>
      <c r="C22" s="332">
        <v>720</v>
      </c>
      <c r="D22" s="158">
        <v>71518</v>
      </c>
      <c r="E22" s="158">
        <v>70243</v>
      </c>
      <c r="F22" s="158">
        <v>5600541</v>
      </c>
      <c r="G22" s="158">
        <v>2852003</v>
      </c>
      <c r="H22" s="157">
        <v>45</v>
      </c>
      <c r="I22" s="158">
        <v>6155</v>
      </c>
      <c r="J22" s="158">
        <v>5599</v>
      </c>
      <c r="K22" s="158">
        <v>523474</v>
      </c>
      <c r="L22" s="158">
        <v>287417</v>
      </c>
      <c r="M22" s="157">
        <f t="shared" si="0"/>
        <v>765</v>
      </c>
      <c r="N22" s="158">
        <f t="shared" si="1"/>
        <v>77673</v>
      </c>
      <c r="O22" s="158">
        <f t="shared" si="2"/>
        <v>75842</v>
      </c>
      <c r="P22" s="158">
        <f t="shared" si="3"/>
        <v>6124015</v>
      </c>
      <c r="Q22" s="159">
        <f t="shared" si="4"/>
        <v>3139420</v>
      </c>
    </row>
    <row r="23" spans="1:17" ht="16.7" customHeight="1">
      <c r="A23" s="161"/>
      <c r="B23" s="238" t="s">
        <v>180</v>
      </c>
      <c r="C23" s="172">
        <v>610</v>
      </c>
      <c r="D23" s="154">
        <v>62418</v>
      </c>
      <c r="E23" s="154">
        <v>60157</v>
      </c>
      <c r="F23" s="154">
        <v>4907319</v>
      </c>
      <c r="G23" s="154">
        <v>2547588</v>
      </c>
      <c r="H23" s="153">
        <v>51</v>
      </c>
      <c r="I23" s="154">
        <v>6220</v>
      </c>
      <c r="J23" s="154">
        <v>5618</v>
      </c>
      <c r="K23" s="154">
        <v>538291</v>
      </c>
      <c r="L23" s="154">
        <v>295926</v>
      </c>
      <c r="M23" s="153">
        <f t="shared" si="0"/>
        <v>661</v>
      </c>
      <c r="N23" s="154">
        <f t="shared" si="1"/>
        <v>68638</v>
      </c>
      <c r="O23" s="154">
        <f t="shared" si="2"/>
        <v>65775</v>
      </c>
      <c r="P23" s="154">
        <f t="shared" si="3"/>
        <v>5445610</v>
      </c>
      <c r="Q23" s="155">
        <f t="shared" si="4"/>
        <v>2843514</v>
      </c>
    </row>
    <row r="24" spans="1:17" ht="16.7" customHeight="1" thickBot="1">
      <c r="A24" s="156" t="s">
        <v>127</v>
      </c>
      <c r="B24" s="239" t="s">
        <v>179</v>
      </c>
      <c r="C24" s="332">
        <v>308</v>
      </c>
      <c r="D24" s="158">
        <v>31571</v>
      </c>
      <c r="E24" s="158">
        <v>30638</v>
      </c>
      <c r="F24" s="158">
        <v>2503158</v>
      </c>
      <c r="G24" s="158">
        <v>1288302</v>
      </c>
      <c r="H24" s="157">
        <v>28</v>
      </c>
      <c r="I24" s="158">
        <v>1798</v>
      </c>
      <c r="J24" s="158">
        <v>1619</v>
      </c>
      <c r="K24" s="158">
        <v>155872</v>
      </c>
      <c r="L24" s="158">
        <v>85703</v>
      </c>
      <c r="M24" s="157">
        <f t="shared" si="0"/>
        <v>336</v>
      </c>
      <c r="N24" s="158">
        <f t="shared" si="1"/>
        <v>33369</v>
      </c>
      <c r="O24" s="158">
        <f t="shared" si="2"/>
        <v>32257</v>
      </c>
      <c r="P24" s="158">
        <f t="shared" si="3"/>
        <v>2659030</v>
      </c>
      <c r="Q24" s="159">
        <f t="shared" si="4"/>
        <v>1374005</v>
      </c>
    </row>
    <row r="25" spans="1:17" ht="16.7" customHeight="1">
      <c r="A25" s="161"/>
      <c r="B25" s="238" t="s">
        <v>180</v>
      </c>
      <c r="C25" s="172">
        <v>593</v>
      </c>
      <c r="D25" s="154">
        <v>61868</v>
      </c>
      <c r="E25" s="154">
        <v>59949</v>
      </c>
      <c r="F25" s="154">
        <v>4844247</v>
      </c>
      <c r="G25" s="154">
        <v>2500845</v>
      </c>
      <c r="H25" s="153">
        <v>57</v>
      </c>
      <c r="I25" s="154">
        <v>7319</v>
      </c>
      <c r="J25" s="154">
        <v>6897</v>
      </c>
      <c r="K25" s="154">
        <v>634760</v>
      </c>
      <c r="L25" s="154">
        <v>336393</v>
      </c>
      <c r="M25" s="153">
        <f t="shared" si="0"/>
        <v>650</v>
      </c>
      <c r="N25" s="154">
        <f t="shared" si="1"/>
        <v>69187</v>
      </c>
      <c r="O25" s="154">
        <f t="shared" si="2"/>
        <v>66846</v>
      </c>
      <c r="P25" s="154">
        <f t="shared" si="3"/>
        <v>5479007</v>
      </c>
      <c r="Q25" s="155">
        <f t="shared" si="4"/>
        <v>2837238</v>
      </c>
    </row>
    <row r="26" spans="1:17" ht="16.7" customHeight="1" thickBot="1">
      <c r="A26" s="156" t="s">
        <v>128</v>
      </c>
      <c r="B26" s="239" t="s">
        <v>179</v>
      </c>
      <c r="C26" s="332">
        <v>257</v>
      </c>
      <c r="D26" s="158">
        <v>27029</v>
      </c>
      <c r="E26" s="158">
        <v>26264</v>
      </c>
      <c r="F26" s="158">
        <v>2115553</v>
      </c>
      <c r="G26" s="158">
        <v>1088947</v>
      </c>
      <c r="H26" s="157">
        <v>16</v>
      </c>
      <c r="I26" s="158">
        <v>1275</v>
      </c>
      <c r="J26" s="158">
        <v>1064</v>
      </c>
      <c r="K26" s="158">
        <v>106037</v>
      </c>
      <c r="L26" s="158">
        <v>62108</v>
      </c>
      <c r="M26" s="157">
        <f t="shared" si="0"/>
        <v>273</v>
      </c>
      <c r="N26" s="158">
        <f t="shared" si="1"/>
        <v>28304</v>
      </c>
      <c r="O26" s="158">
        <f t="shared" si="2"/>
        <v>27328</v>
      </c>
      <c r="P26" s="158">
        <f t="shared" si="3"/>
        <v>2221590</v>
      </c>
      <c r="Q26" s="159">
        <f t="shared" si="4"/>
        <v>1151055</v>
      </c>
    </row>
    <row r="27" spans="1:17" ht="16.7" customHeight="1">
      <c r="A27" s="161"/>
      <c r="B27" s="238" t="s">
        <v>180</v>
      </c>
      <c r="C27" s="172">
        <v>1042</v>
      </c>
      <c r="D27" s="154">
        <v>115058</v>
      </c>
      <c r="E27" s="154">
        <v>110205</v>
      </c>
      <c r="F27" s="154">
        <v>9189617</v>
      </c>
      <c r="G27" s="154">
        <v>4799124</v>
      </c>
      <c r="H27" s="153">
        <v>177</v>
      </c>
      <c r="I27" s="154">
        <v>24293</v>
      </c>
      <c r="J27" s="154">
        <v>21789</v>
      </c>
      <c r="K27" s="154">
        <v>2143894</v>
      </c>
      <c r="L27" s="154">
        <v>1196647</v>
      </c>
      <c r="M27" s="153">
        <f>C27+H27</f>
        <v>1219</v>
      </c>
      <c r="N27" s="154">
        <f t="shared" si="1"/>
        <v>139351</v>
      </c>
      <c r="O27" s="154">
        <f t="shared" si="2"/>
        <v>131994</v>
      </c>
      <c r="P27" s="154">
        <f t="shared" si="3"/>
        <v>11333511</v>
      </c>
      <c r="Q27" s="155">
        <f t="shared" si="4"/>
        <v>5995771</v>
      </c>
    </row>
    <row r="28" spans="1:17" ht="16.7" customHeight="1" thickBot="1">
      <c r="A28" s="156" t="s">
        <v>129</v>
      </c>
      <c r="B28" s="239" t="s">
        <v>179</v>
      </c>
      <c r="C28" s="332">
        <v>504</v>
      </c>
      <c r="D28" s="158">
        <v>54425</v>
      </c>
      <c r="E28" s="158">
        <v>52086</v>
      </c>
      <c r="F28" s="158">
        <v>4343931</v>
      </c>
      <c r="G28" s="158">
        <v>2270271</v>
      </c>
      <c r="H28" s="157">
        <v>53</v>
      </c>
      <c r="I28" s="158">
        <v>7846</v>
      </c>
      <c r="J28" s="158">
        <v>6937</v>
      </c>
      <c r="K28" s="158">
        <v>674930</v>
      </c>
      <c r="L28" s="158">
        <v>377948</v>
      </c>
      <c r="M28" s="157">
        <f t="shared" si="0"/>
        <v>557</v>
      </c>
      <c r="N28" s="158">
        <f t="shared" si="1"/>
        <v>62271</v>
      </c>
      <c r="O28" s="158">
        <f t="shared" si="2"/>
        <v>59023</v>
      </c>
      <c r="P28" s="158">
        <f t="shared" si="3"/>
        <v>5018861</v>
      </c>
      <c r="Q28" s="159">
        <f t="shared" si="4"/>
        <v>2648219</v>
      </c>
    </row>
    <row r="29" spans="1:17" ht="16.7" customHeight="1">
      <c r="A29" s="161"/>
      <c r="B29" s="238" t="s">
        <v>180</v>
      </c>
      <c r="C29" s="172">
        <v>723</v>
      </c>
      <c r="D29" s="154">
        <v>74691</v>
      </c>
      <c r="E29" s="154">
        <v>73487</v>
      </c>
      <c r="F29" s="154">
        <v>5905218</v>
      </c>
      <c r="G29" s="154">
        <v>3001703</v>
      </c>
      <c r="H29" s="153">
        <v>101</v>
      </c>
      <c r="I29" s="154">
        <v>12472</v>
      </c>
      <c r="J29" s="154">
        <v>11373</v>
      </c>
      <c r="K29" s="154">
        <v>1074074</v>
      </c>
      <c r="L29" s="154">
        <v>582582</v>
      </c>
      <c r="M29" s="153">
        <f t="shared" si="0"/>
        <v>824</v>
      </c>
      <c r="N29" s="154">
        <f t="shared" si="1"/>
        <v>87163</v>
      </c>
      <c r="O29" s="154">
        <f t="shared" si="2"/>
        <v>84860</v>
      </c>
      <c r="P29" s="154">
        <f t="shared" si="3"/>
        <v>6979292</v>
      </c>
      <c r="Q29" s="155">
        <f t="shared" si="4"/>
        <v>3584285</v>
      </c>
    </row>
    <row r="30" spans="1:17" ht="16.7" customHeight="1" thickBot="1">
      <c r="A30" s="156" t="s">
        <v>130</v>
      </c>
      <c r="B30" s="239" t="s">
        <v>179</v>
      </c>
      <c r="C30" s="332">
        <v>333</v>
      </c>
      <c r="D30" s="158">
        <v>35864</v>
      </c>
      <c r="E30" s="158">
        <v>35196</v>
      </c>
      <c r="F30" s="158">
        <v>2838259</v>
      </c>
      <c r="G30" s="158">
        <v>1446318</v>
      </c>
      <c r="H30" s="157">
        <v>23</v>
      </c>
      <c r="I30" s="158">
        <v>2920</v>
      </c>
      <c r="J30" s="158">
        <v>2651</v>
      </c>
      <c r="K30" s="158">
        <v>247264</v>
      </c>
      <c r="L30" s="158">
        <v>135584</v>
      </c>
      <c r="M30" s="157">
        <f t="shared" si="0"/>
        <v>356</v>
      </c>
      <c r="N30" s="158">
        <f t="shared" si="1"/>
        <v>38784</v>
      </c>
      <c r="O30" s="158">
        <f t="shared" si="2"/>
        <v>37847</v>
      </c>
      <c r="P30" s="158">
        <f t="shared" si="3"/>
        <v>3085523</v>
      </c>
      <c r="Q30" s="159">
        <f t="shared" si="4"/>
        <v>1581902</v>
      </c>
    </row>
    <row r="31" spans="1:17" ht="16.7" customHeight="1">
      <c r="A31" s="161"/>
      <c r="B31" s="238" t="s">
        <v>180</v>
      </c>
      <c r="C31" s="172">
        <v>1193</v>
      </c>
      <c r="D31" s="154">
        <v>131069</v>
      </c>
      <c r="E31" s="154">
        <v>125711</v>
      </c>
      <c r="F31" s="154">
        <v>10418694</v>
      </c>
      <c r="G31" s="154">
        <v>5425020</v>
      </c>
      <c r="H31" s="153">
        <v>145</v>
      </c>
      <c r="I31" s="154">
        <v>14513</v>
      </c>
      <c r="J31" s="154">
        <v>12887</v>
      </c>
      <c r="K31" s="154">
        <v>1224392</v>
      </c>
      <c r="L31" s="154">
        <v>685047</v>
      </c>
      <c r="M31" s="153">
        <f t="shared" si="0"/>
        <v>1338</v>
      </c>
      <c r="N31" s="154">
        <f t="shared" si="1"/>
        <v>145582</v>
      </c>
      <c r="O31" s="154">
        <f t="shared" si="2"/>
        <v>138598</v>
      </c>
      <c r="P31" s="154">
        <f t="shared" si="3"/>
        <v>11643086</v>
      </c>
      <c r="Q31" s="155">
        <f t="shared" si="4"/>
        <v>6110067</v>
      </c>
    </row>
    <row r="32" spans="1:17" ht="16.7" customHeight="1" thickBot="1">
      <c r="A32" s="156" t="s">
        <v>131</v>
      </c>
      <c r="B32" s="239" t="s">
        <v>179</v>
      </c>
      <c r="C32" s="332">
        <v>587</v>
      </c>
      <c r="D32" s="158">
        <v>64178</v>
      </c>
      <c r="E32" s="158">
        <v>61630</v>
      </c>
      <c r="F32" s="158">
        <v>5111595</v>
      </c>
      <c r="G32" s="158">
        <v>2661200</v>
      </c>
      <c r="H32" s="157">
        <v>197</v>
      </c>
      <c r="I32" s="158">
        <v>12994</v>
      </c>
      <c r="J32" s="158">
        <v>11580</v>
      </c>
      <c r="K32" s="158">
        <v>1243018</v>
      </c>
      <c r="L32" s="158">
        <v>696871</v>
      </c>
      <c r="M32" s="157">
        <f t="shared" si="0"/>
        <v>784</v>
      </c>
      <c r="N32" s="158">
        <f t="shared" si="1"/>
        <v>77172</v>
      </c>
      <c r="O32" s="158">
        <f t="shared" si="2"/>
        <v>73210</v>
      </c>
      <c r="P32" s="158">
        <f t="shared" si="3"/>
        <v>6354613</v>
      </c>
      <c r="Q32" s="159">
        <f t="shared" si="4"/>
        <v>3358071</v>
      </c>
    </row>
    <row r="33" spans="1:17" ht="16.7" customHeight="1">
      <c r="A33" s="161"/>
      <c r="B33" s="238" t="s">
        <v>180</v>
      </c>
      <c r="C33" s="172">
        <v>448</v>
      </c>
      <c r="D33" s="154">
        <v>59234</v>
      </c>
      <c r="E33" s="154">
        <v>55963</v>
      </c>
      <c r="F33" s="154">
        <v>4677916</v>
      </c>
      <c r="G33" s="154">
        <v>2468355</v>
      </c>
      <c r="H33" s="153">
        <v>59</v>
      </c>
      <c r="I33" s="154">
        <v>12796</v>
      </c>
      <c r="J33" s="154">
        <v>11970</v>
      </c>
      <c r="K33" s="154">
        <v>1098431</v>
      </c>
      <c r="L33" s="154">
        <v>586407</v>
      </c>
      <c r="M33" s="153">
        <f t="shared" si="0"/>
        <v>507</v>
      </c>
      <c r="N33" s="154">
        <f t="shared" si="1"/>
        <v>72030</v>
      </c>
      <c r="O33" s="154">
        <f t="shared" si="2"/>
        <v>67933</v>
      </c>
      <c r="P33" s="154">
        <f t="shared" si="3"/>
        <v>5776347</v>
      </c>
      <c r="Q33" s="155">
        <f t="shared" si="4"/>
        <v>3054762</v>
      </c>
    </row>
    <row r="34" spans="1:17" ht="16.7" customHeight="1" thickBot="1">
      <c r="A34" s="156" t="s">
        <v>132</v>
      </c>
      <c r="B34" s="239" t="s">
        <v>179</v>
      </c>
      <c r="C34" s="332">
        <v>308</v>
      </c>
      <c r="D34" s="158">
        <v>37154</v>
      </c>
      <c r="E34" s="158">
        <v>35651</v>
      </c>
      <c r="F34" s="158">
        <v>2969922</v>
      </c>
      <c r="G34" s="158">
        <v>1547283</v>
      </c>
      <c r="H34" s="157">
        <v>35</v>
      </c>
      <c r="I34" s="158">
        <v>7697</v>
      </c>
      <c r="J34" s="158">
        <v>6886</v>
      </c>
      <c r="K34" s="158">
        <v>743784</v>
      </c>
      <c r="L34" s="158">
        <v>413492</v>
      </c>
      <c r="M34" s="157">
        <f t="shared" si="0"/>
        <v>343</v>
      </c>
      <c r="N34" s="158">
        <f t="shared" si="1"/>
        <v>44851</v>
      </c>
      <c r="O34" s="158">
        <f t="shared" si="2"/>
        <v>42537</v>
      </c>
      <c r="P34" s="158">
        <f t="shared" si="3"/>
        <v>3713706</v>
      </c>
      <c r="Q34" s="159">
        <f t="shared" si="4"/>
        <v>1960775</v>
      </c>
    </row>
    <row r="35" spans="1:17" ht="16.7" customHeight="1">
      <c r="A35" s="161"/>
      <c r="B35" s="238" t="s">
        <v>180</v>
      </c>
      <c r="C35" s="153">
        <v>1558</v>
      </c>
      <c r="D35" s="154">
        <v>158397</v>
      </c>
      <c r="E35" s="154">
        <v>155874</v>
      </c>
      <c r="F35" s="154">
        <v>12452575</v>
      </c>
      <c r="G35" s="154">
        <v>6328292</v>
      </c>
      <c r="H35" s="172">
        <v>93</v>
      </c>
      <c r="I35" s="154">
        <v>10555</v>
      </c>
      <c r="J35" s="154">
        <v>9878</v>
      </c>
      <c r="K35" s="154">
        <v>893678</v>
      </c>
      <c r="L35" s="154">
        <v>476899</v>
      </c>
      <c r="M35" s="153">
        <f t="shared" si="0"/>
        <v>1651</v>
      </c>
      <c r="N35" s="154">
        <f t="shared" si="1"/>
        <v>168952</v>
      </c>
      <c r="O35" s="154">
        <f t="shared" si="2"/>
        <v>165752</v>
      </c>
      <c r="P35" s="154">
        <f t="shared" si="3"/>
        <v>13346253</v>
      </c>
      <c r="Q35" s="155">
        <f t="shared" si="4"/>
        <v>6805191</v>
      </c>
    </row>
    <row r="36" spans="1:17" ht="16.7" customHeight="1" thickBot="1">
      <c r="A36" s="156" t="s">
        <v>133</v>
      </c>
      <c r="B36" s="239" t="s">
        <v>179</v>
      </c>
      <c r="C36" s="157">
        <v>696</v>
      </c>
      <c r="D36" s="158">
        <v>69999</v>
      </c>
      <c r="E36" s="158">
        <v>68962</v>
      </c>
      <c r="F36" s="158">
        <v>5468030</v>
      </c>
      <c r="G36" s="158">
        <v>2775073</v>
      </c>
      <c r="H36" s="332">
        <v>40</v>
      </c>
      <c r="I36" s="158">
        <v>5747</v>
      </c>
      <c r="J36" s="158">
        <v>5447</v>
      </c>
      <c r="K36" s="158">
        <v>487303</v>
      </c>
      <c r="L36" s="158">
        <v>256130</v>
      </c>
      <c r="M36" s="157">
        <f t="shared" si="0"/>
        <v>736</v>
      </c>
      <c r="N36" s="158">
        <f t="shared" si="1"/>
        <v>75746</v>
      </c>
      <c r="O36" s="158">
        <f t="shared" si="2"/>
        <v>74409</v>
      </c>
      <c r="P36" s="158">
        <f t="shared" si="3"/>
        <v>5955333</v>
      </c>
      <c r="Q36" s="159">
        <f t="shared" si="4"/>
        <v>3031203</v>
      </c>
    </row>
    <row r="37" spans="1:17" ht="16.7" customHeight="1">
      <c r="A37" s="161"/>
      <c r="B37" s="238" t="s">
        <v>180</v>
      </c>
      <c r="C37" s="172">
        <v>481</v>
      </c>
      <c r="D37" s="154">
        <v>52556</v>
      </c>
      <c r="E37" s="154">
        <v>51435</v>
      </c>
      <c r="F37" s="154">
        <v>4117267</v>
      </c>
      <c r="G37" s="154">
        <v>2102038</v>
      </c>
      <c r="H37" s="172">
        <v>46</v>
      </c>
      <c r="I37" s="154">
        <v>7231</v>
      </c>
      <c r="J37" s="154">
        <v>7164</v>
      </c>
      <c r="K37" s="154">
        <v>609944</v>
      </c>
      <c r="L37" s="154">
        <v>307349</v>
      </c>
      <c r="M37" s="153">
        <f t="shared" si="0"/>
        <v>527</v>
      </c>
      <c r="N37" s="154">
        <f t="shared" si="1"/>
        <v>59787</v>
      </c>
      <c r="O37" s="154">
        <f t="shared" si="2"/>
        <v>58599</v>
      </c>
      <c r="P37" s="154">
        <f t="shared" si="3"/>
        <v>4727211</v>
      </c>
      <c r="Q37" s="155">
        <f t="shared" si="4"/>
        <v>2409387</v>
      </c>
    </row>
    <row r="38" spans="1:17" ht="16.7" customHeight="1" thickBot="1">
      <c r="A38" s="156" t="s">
        <v>134</v>
      </c>
      <c r="B38" s="239" t="s">
        <v>179</v>
      </c>
      <c r="C38" s="332">
        <v>282</v>
      </c>
      <c r="D38" s="158">
        <v>30634</v>
      </c>
      <c r="E38" s="158">
        <v>30044</v>
      </c>
      <c r="F38" s="158">
        <v>2379536</v>
      </c>
      <c r="G38" s="158">
        <v>1213696</v>
      </c>
      <c r="H38" s="332">
        <v>17</v>
      </c>
      <c r="I38" s="158">
        <v>4653</v>
      </c>
      <c r="J38" s="158">
        <v>4556</v>
      </c>
      <c r="K38" s="158">
        <v>384758</v>
      </c>
      <c r="L38" s="158">
        <v>195883</v>
      </c>
      <c r="M38" s="157">
        <f t="shared" si="0"/>
        <v>299</v>
      </c>
      <c r="N38" s="158">
        <f t="shared" si="1"/>
        <v>35287</v>
      </c>
      <c r="O38" s="158">
        <f t="shared" si="2"/>
        <v>34600</v>
      </c>
      <c r="P38" s="158">
        <f t="shared" si="3"/>
        <v>2764294</v>
      </c>
      <c r="Q38" s="159">
        <f t="shared" si="4"/>
        <v>1409579</v>
      </c>
    </row>
    <row r="39" spans="1:17" ht="16.7" customHeight="1">
      <c r="A39" s="161"/>
      <c r="B39" s="238" t="s">
        <v>180</v>
      </c>
      <c r="C39" s="172">
        <v>832</v>
      </c>
      <c r="D39" s="154">
        <v>84942</v>
      </c>
      <c r="E39" s="154">
        <v>83523</v>
      </c>
      <c r="F39" s="154">
        <v>6682386</v>
      </c>
      <c r="G39" s="154">
        <v>3397761</v>
      </c>
      <c r="H39" s="153">
        <v>72</v>
      </c>
      <c r="I39" s="154">
        <v>12529</v>
      </c>
      <c r="J39" s="154">
        <v>11918</v>
      </c>
      <c r="K39" s="154">
        <v>1049123</v>
      </c>
      <c r="L39" s="154">
        <v>550607</v>
      </c>
      <c r="M39" s="153">
        <f t="shared" si="0"/>
        <v>904</v>
      </c>
      <c r="N39" s="154">
        <f t="shared" si="1"/>
        <v>97471</v>
      </c>
      <c r="O39" s="154">
        <f t="shared" si="2"/>
        <v>95441</v>
      </c>
      <c r="P39" s="154">
        <f t="shared" si="3"/>
        <v>7731509</v>
      </c>
      <c r="Q39" s="155">
        <f t="shared" si="4"/>
        <v>3948368</v>
      </c>
    </row>
    <row r="40" spans="1:17" ht="16.7" customHeight="1" thickBot="1">
      <c r="A40" s="156" t="s">
        <v>135</v>
      </c>
      <c r="B40" s="239" t="s">
        <v>179</v>
      </c>
      <c r="C40" s="332">
        <v>444</v>
      </c>
      <c r="D40" s="158">
        <v>46777</v>
      </c>
      <c r="E40" s="158">
        <v>45675</v>
      </c>
      <c r="F40" s="158">
        <v>3698784</v>
      </c>
      <c r="G40" s="158">
        <v>1893588</v>
      </c>
      <c r="H40" s="157">
        <v>20</v>
      </c>
      <c r="I40" s="158">
        <v>4857</v>
      </c>
      <c r="J40" s="158">
        <v>4750</v>
      </c>
      <c r="K40" s="158">
        <v>416389</v>
      </c>
      <c r="L40" s="158">
        <v>213452</v>
      </c>
      <c r="M40" s="157">
        <f t="shared" si="0"/>
        <v>464</v>
      </c>
      <c r="N40" s="158">
        <f t="shared" si="1"/>
        <v>51634</v>
      </c>
      <c r="O40" s="158">
        <f t="shared" si="2"/>
        <v>50425</v>
      </c>
      <c r="P40" s="158">
        <f t="shared" si="3"/>
        <v>4115173</v>
      </c>
      <c r="Q40" s="159">
        <f t="shared" si="4"/>
        <v>2107040</v>
      </c>
    </row>
    <row r="41" spans="1:17" ht="16.7" customHeight="1">
      <c r="A41" s="161"/>
      <c r="B41" s="238" t="s">
        <v>180</v>
      </c>
      <c r="C41" s="153">
        <v>626</v>
      </c>
      <c r="D41" s="154">
        <v>62873</v>
      </c>
      <c r="E41" s="154">
        <v>61630</v>
      </c>
      <c r="F41" s="154">
        <v>4924699</v>
      </c>
      <c r="G41" s="154">
        <v>2511811</v>
      </c>
      <c r="H41" s="153">
        <v>60</v>
      </c>
      <c r="I41" s="154">
        <v>14677</v>
      </c>
      <c r="J41" s="154">
        <v>13794</v>
      </c>
      <c r="K41" s="154">
        <v>1228800</v>
      </c>
      <c r="L41" s="154">
        <v>656538</v>
      </c>
      <c r="M41" s="153">
        <f t="shared" si="0"/>
        <v>686</v>
      </c>
      <c r="N41" s="154">
        <f t="shared" si="1"/>
        <v>77550</v>
      </c>
      <c r="O41" s="154">
        <f t="shared" si="2"/>
        <v>75424</v>
      </c>
      <c r="P41" s="154">
        <f t="shared" si="3"/>
        <v>6153499</v>
      </c>
      <c r="Q41" s="155">
        <f t="shared" si="4"/>
        <v>3168349</v>
      </c>
    </row>
    <row r="42" spans="1:17" ht="16.7" customHeight="1" thickBot="1">
      <c r="A42" s="156" t="s">
        <v>136</v>
      </c>
      <c r="B42" s="239" t="s">
        <v>179</v>
      </c>
      <c r="C42" s="157">
        <v>397</v>
      </c>
      <c r="D42" s="158">
        <v>40404</v>
      </c>
      <c r="E42" s="158">
        <v>39454</v>
      </c>
      <c r="F42" s="158">
        <v>3175939</v>
      </c>
      <c r="G42" s="158">
        <v>1625599</v>
      </c>
      <c r="H42" s="157">
        <v>21</v>
      </c>
      <c r="I42" s="158">
        <v>3771</v>
      </c>
      <c r="J42" s="158">
        <v>3639</v>
      </c>
      <c r="K42" s="158">
        <v>323896</v>
      </c>
      <c r="L42" s="158">
        <v>168131</v>
      </c>
      <c r="M42" s="157">
        <f t="shared" si="0"/>
        <v>418</v>
      </c>
      <c r="N42" s="158">
        <f t="shared" si="1"/>
        <v>44175</v>
      </c>
      <c r="O42" s="158">
        <f t="shared" si="2"/>
        <v>43093</v>
      </c>
      <c r="P42" s="158">
        <f t="shared" si="3"/>
        <v>3499835</v>
      </c>
      <c r="Q42" s="159">
        <f t="shared" si="4"/>
        <v>1793730</v>
      </c>
    </row>
    <row r="43" spans="1:17" ht="16.7" customHeight="1">
      <c r="A43" s="162" t="s">
        <v>180</v>
      </c>
      <c r="B43" s="163"/>
      <c r="C43" s="153">
        <f t="shared" ref="C43:L43" si="6">C7+C9+C11+C13+C15+C17+C19+C21+C23+C25+C27+C29+C31+C33+C35+C37+C39+C41</f>
        <v>13981</v>
      </c>
      <c r="D43" s="154">
        <f t="shared" si="6"/>
        <v>1458971</v>
      </c>
      <c r="E43" s="154">
        <f t="shared" si="6"/>
        <v>1418737</v>
      </c>
      <c r="F43" s="154">
        <f t="shared" si="6"/>
        <v>115158852</v>
      </c>
      <c r="G43" s="155">
        <f t="shared" si="6"/>
        <v>59229384</v>
      </c>
      <c r="H43" s="153">
        <f t="shared" si="6"/>
        <v>1472</v>
      </c>
      <c r="I43" s="154">
        <f t="shared" si="6"/>
        <v>191667</v>
      </c>
      <c r="J43" s="154">
        <f t="shared" si="6"/>
        <v>173166</v>
      </c>
      <c r="K43" s="154">
        <f t="shared" si="6"/>
        <v>16526458</v>
      </c>
      <c r="L43" s="155">
        <f t="shared" si="6"/>
        <v>9144125</v>
      </c>
      <c r="M43" s="153">
        <f>C43+H43</f>
        <v>15453</v>
      </c>
      <c r="N43" s="154">
        <f t="shared" si="1"/>
        <v>1650638</v>
      </c>
      <c r="O43" s="154">
        <f t="shared" si="2"/>
        <v>1591903</v>
      </c>
      <c r="P43" s="154">
        <f t="shared" si="3"/>
        <v>131685310</v>
      </c>
      <c r="Q43" s="155">
        <f t="shared" si="4"/>
        <v>68373509</v>
      </c>
    </row>
    <row r="44" spans="1:17" ht="16.7" customHeight="1">
      <c r="A44" s="164" t="s">
        <v>183</v>
      </c>
      <c r="B44" s="165"/>
      <c r="C44" s="168">
        <f>C8+C10+C12+C14+C16+C18+C20+C22+C24+C26+C28+C30+C32+C34+C36+C38+C40+C42</f>
        <v>6991</v>
      </c>
      <c r="D44" s="166">
        <f>D8+D10+D12+D14+D16+D18+D20+D22+D24+D26+D28+D30+D32+D34+D36+D38+D40+D42</f>
        <v>725316</v>
      </c>
      <c r="E44" s="166">
        <f>E8+E10+E12+E14+E16+E18+E20+E22+E24+E26+E28+E30+E32+E34+E36+E38+E40+E42</f>
        <v>707798</v>
      </c>
      <c r="F44" s="166">
        <f>F8+F10+F12+F14+F16+F18+F20+F22+F24+F26+F28+F30+F32+F34+F36+F38+F40+F42</f>
        <v>57118388</v>
      </c>
      <c r="G44" s="167">
        <f>G8+G10+G12+G14+G16+G18+G20+G22+G24+G26+G28+G30+G32+G34+G36+G38+G40+G42</f>
        <v>29272071</v>
      </c>
      <c r="H44" s="168">
        <f>H14+H16+H18+H20+H22+H24+H26+H28+H30+H32+H34+H36+H38+H40+H42+H8+H10+H12</f>
        <v>719</v>
      </c>
      <c r="I44" s="166">
        <f>I14+I16+I18+I20+I22+I24+I26+I28+I30+I32+I34+I36+I38+I40+I42+I8+I10+I12</f>
        <v>81870</v>
      </c>
      <c r="J44" s="166">
        <f>J14+J16+J18+J20+J22+J24+J26+J28+J30+J32+J34+J36+J38+J40+J42+J8+J10+J12</f>
        <v>74117</v>
      </c>
      <c r="K44" s="166">
        <f>K14+K16+K18+K20+K22+K24+K26+K28+K30+K32+K34+K36+K38+K40+K42+K8+K10+K12</f>
        <v>7235435</v>
      </c>
      <c r="L44" s="167">
        <f>L14+L16+L18+L20+L22+L24+L26+L28+L30+L32+L34+L36+L38+L40+L42+L8+L10+L12</f>
        <v>3987007</v>
      </c>
      <c r="M44" s="168">
        <f t="shared" si="0"/>
        <v>7710</v>
      </c>
      <c r="N44" s="166">
        <f t="shared" si="1"/>
        <v>807186</v>
      </c>
      <c r="O44" s="166">
        <f t="shared" si="2"/>
        <v>781915</v>
      </c>
      <c r="P44" s="166">
        <f t="shared" si="3"/>
        <v>64353823</v>
      </c>
      <c r="Q44" s="167">
        <f t="shared" si="4"/>
        <v>33259078</v>
      </c>
    </row>
    <row r="45" spans="1:17" ht="16.7" customHeight="1" thickBot="1">
      <c r="A45" s="169" t="s">
        <v>33</v>
      </c>
      <c r="B45" s="170"/>
      <c r="C45" s="157">
        <f t="shared" ref="C45:L45" si="7">C43+C44</f>
        <v>20972</v>
      </c>
      <c r="D45" s="158">
        <f t="shared" si="7"/>
        <v>2184287</v>
      </c>
      <c r="E45" s="158">
        <f t="shared" si="7"/>
        <v>2126535</v>
      </c>
      <c r="F45" s="158">
        <f t="shared" si="7"/>
        <v>172277240</v>
      </c>
      <c r="G45" s="159">
        <f t="shared" si="7"/>
        <v>88501455</v>
      </c>
      <c r="H45" s="157">
        <f t="shared" si="7"/>
        <v>2191</v>
      </c>
      <c r="I45" s="158">
        <f t="shared" si="7"/>
        <v>273537</v>
      </c>
      <c r="J45" s="158">
        <f t="shared" si="7"/>
        <v>247283</v>
      </c>
      <c r="K45" s="158">
        <f t="shared" si="7"/>
        <v>23761893</v>
      </c>
      <c r="L45" s="159">
        <f t="shared" si="7"/>
        <v>13131132</v>
      </c>
      <c r="M45" s="157">
        <f t="shared" si="0"/>
        <v>23163</v>
      </c>
      <c r="N45" s="158">
        <f t="shared" si="1"/>
        <v>2457824</v>
      </c>
      <c r="O45" s="158">
        <f t="shared" si="2"/>
        <v>2373818</v>
      </c>
      <c r="P45" s="158">
        <f t="shared" si="3"/>
        <v>196039133</v>
      </c>
      <c r="Q45" s="159">
        <f t="shared" si="4"/>
        <v>101632587</v>
      </c>
    </row>
    <row r="46" spans="1:17">
      <c r="D46" s="259"/>
    </row>
    <row r="47" spans="1:17"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</row>
    <row r="48" spans="1:17"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</row>
    <row r="49" spans="1:17"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</row>
    <row r="50" spans="1:17"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</row>
    <row r="51" spans="1:17"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</row>
    <row r="52" spans="1:17"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</row>
    <row r="53" spans="1:17">
      <c r="A53" s="174"/>
      <c r="B53" s="104"/>
      <c r="C53" s="35"/>
    </row>
    <row r="54" spans="1:17">
      <c r="A54" s="174"/>
      <c r="B54" s="104"/>
      <c r="C54" s="35"/>
    </row>
    <row r="55" spans="1:17">
      <c r="A55" s="371" t="s">
        <v>163</v>
      </c>
      <c r="B55" s="371"/>
      <c r="C55" s="371"/>
      <c r="D55" s="371"/>
      <c r="E55" s="371"/>
      <c r="F55" s="371"/>
      <c r="G55" s="371"/>
      <c r="H55" s="371"/>
      <c r="I55" s="371"/>
      <c r="J55" s="373" t="s">
        <v>164</v>
      </c>
      <c r="K55" s="373"/>
      <c r="L55" s="373"/>
      <c r="M55" s="373"/>
      <c r="N55" s="373"/>
      <c r="O55" s="373"/>
      <c r="P55" s="373"/>
      <c r="Q55" s="373"/>
    </row>
    <row r="56" spans="1:17">
      <c r="A56" s="174"/>
      <c r="B56" s="104"/>
      <c r="C56" s="35"/>
    </row>
    <row r="57" spans="1:17">
      <c r="A57" s="174"/>
      <c r="B57" s="104"/>
      <c r="C57" s="35"/>
    </row>
    <row r="58" spans="1:17">
      <c r="A58" s="174"/>
      <c r="B58" s="104"/>
      <c r="C58" s="35"/>
    </row>
    <row r="59" spans="1:17">
      <c r="A59" s="87"/>
      <c r="B59" s="87"/>
      <c r="C59" s="35"/>
    </row>
    <row r="60" spans="1:17">
      <c r="A60" s="87"/>
      <c r="B60" s="87"/>
      <c r="C60" s="35"/>
    </row>
    <row r="61" spans="1:17">
      <c r="A61" s="87"/>
      <c r="B61" s="87"/>
      <c r="C61" s="35"/>
    </row>
    <row r="62" spans="1:17">
      <c r="A62" s="87"/>
      <c r="B62" s="87"/>
      <c r="C62" s="35"/>
    </row>
    <row r="63" spans="1:17">
      <c r="A63" s="87"/>
      <c r="B63" s="87"/>
      <c r="C63" s="35"/>
    </row>
    <row r="64" spans="1:17">
      <c r="A64" s="87"/>
      <c r="B64" s="87"/>
      <c r="C64" s="35"/>
    </row>
    <row r="65" spans="1:3">
      <c r="A65" s="87"/>
      <c r="B65" s="87"/>
      <c r="C65" s="35"/>
    </row>
    <row r="66" spans="1:3">
      <c r="A66" s="87"/>
      <c r="B66" s="87"/>
      <c r="C66" s="35"/>
    </row>
    <row r="67" spans="1:3">
      <c r="A67" s="87"/>
      <c r="B67" s="87"/>
      <c r="C67" s="35"/>
    </row>
    <row r="68" spans="1:3">
      <c r="A68" s="87"/>
      <c r="B68" s="87"/>
      <c r="C68" s="35"/>
    </row>
    <row r="69" spans="1:3">
      <c r="A69" s="87"/>
      <c r="B69" s="87"/>
      <c r="C69" s="35"/>
    </row>
    <row r="70" spans="1:3">
      <c r="A70" s="87"/>
      <c r="B70" s="87"/>
      <c r="C70" s="35"/>
    </row>
    <row r="71" spans="1:3">
      <c r="A71" s="87"/>
      <c r="B71" s="87"/>
      <c r="C71" s="35"/>
    </row>
    <row r="72" spans="1:3">
      <c r="A72" s="87"/>
      <c r="B72" s="87"/>
      <c r="C72" s="35"/>
    </row>
    <row r="73" spans="1:3">
      <c r="A73" s="87"/>
      <c r="B73" s="87"/>
      <c r="C73" s="35"/>
    </row>
    <row r="74" spans="1:3">
      <c r="A74" s="87"/>
      <c r="B74" s="87"/>
      <c r="C74" s="35"/>
    </row>
    <row r="75" spans="1:3">
      <c r="A75" s="87"/>
      <c r="B75" s="87"/>
      <c r="C75" s="35"/>
    </row>
    <row r="76" spans="1:3">
      <c r="A76" s="87"/>
      <c r="B76" s="87"/>
      <c r="C76" s="35"/>
    </row>
    <row r="77" spans="1:3">
      <c r="A77" s="87"/>
      <c r="B77" s="87"/>
      <c r="C77" s="35"/>
    </row>
    <row r="78" spans="1:3">
      <c r="A78" s="87"/>
      <c r="B78" s="87"/>
      <c r="C78" s="35"/>
    </row>
    <row r="79" spans="1:3">
      <c r="A79" s="87"/>
      <c r="B79" s="87"/>
      <c r="C79" s="35"/>
    </row>
    <row r="80" spans="1:3">
      <c r="A80" s="87"/>
      <c r="B80" s="87"/>
      <c r="C80" s="35"/>
    </row>
    <row r="81" spans="1:3">
      <c r="A81" s="87"/>
      <c r="B81" s="87"/>
      <c r="C81" s="35"/>
    </row>
    <row r="82" spans="1:3">
      <c r="A82" s="87"/>
      <c r="B82" s="87"/>
      <c r="C82" s="35"/>
    </row>
    <row r="83" spans="1:3">
      <c r="A83" s="87"/>
      <c r="B83" s="87"/>
      <c r="C83" s="35"/>
    </row>
    <row r="84" spans="1:3">
      <c r="A84" s="87"/>
      <c r="B84" s="87"/>
      <c r="C84" s="35"/>
    </row>
    <row r="85" spans="1:3">
      <c r="A85" s="87"/>
      <c r="B85" s="87"/>
      <c r="C85" s="35"/>
    </row>
    <row r="86" spans="1:3">
      <c r="A86" s="87"/>
      <c r="B86" s="87"/>
      <c r="C86" s="35"/>
    </row>
    <row r="87" spans="1:3">
      <c r="A87" s="87"/>
      <c r="B87" s="87"/>
      <c r="C87" s="35"/>
    </row>
    <row r="88" spans="1:3">
      <c r="A88" s="87"/>
      <c r="B88" s="87"/>
      <c r="C88" s="35"/>
    </row>
    <row r="89" spans="1:3">
      <c r="A89" s="87"/>
      <c r="B89" s="87"/>
      <c r="C89" s="35"/>
    </row>
    <row r="90" spans="1:3">
      <c r="A90" s="87"/>
      <c r="B90" s="87"/>
      <c r="C90" s="35"/>
    </row>
    <row r="91" spans="1:3">
      <c r="A91" s="87"/>
      <c r="B91" s="87"/>
      <c r="C91" s="35"/>
    </row>
    <row r="92" spans="1:3">
      <c r="A92" s="87"/>
      <c r="B92" s="87"/>
      <c r="C92" s="35"/>
    </row>
    <row r="93" spans="1:3">
      <c r="A93" s="87"/>
      <c r="B93" s="87"/>
      <c r="C93" s="35"/>
    </row>
    <row r="94" spans="1:3">
      <c r="A94" s="87"/>
      <c r="B94" s="87"/>
      <c r="C94" s="35"/>
    </row>
    <row r="95" spans="1:3">
      <c r="A95" s="87"/>
      <c r="B95" s="87"/>
      <c r="C95" s="35"/>
    </row>
    <row r="96" spans="1:3">
      <c r="A96" s="87"/>
      <c r="B96" s="87"/>
      <c r="C96" s="35"/>
    </row>
    <row r="97" spans="1:3">
      <c r="A97" s="87"/>
      <c r="B97" s="87"/>
      <c r="C97" s="35"/>
    </row>
    <row r="98" spans="1:3">
      <c r="A98" s="87"/>
      <c r="B98" s="87"/>
      <c r="C98" s="35"/>
    </row>
    <row r="99" spans="1:3">
      <c r="A99" s="87"/>
      <c r="B99" s="87"/>
      <c r="C99" s="35"/>
    </row>
    <row r="100" spans="1:3">
      <c r="A100" s="87"/>
      <c r="B100" s="87"/>
      <c r="C100" s="35"/>
    </row>
    <row r="101" spans="1:3">
      <c r="A101" s="87"/>
      <c r="B101" s="87"/>
      <c r="C101" s="35"/>
    </row>
    <row r="102" spans="1:3">
      <c r="A102" s="87"/>
      <c r="B102" s="87"/>
      <c r="C102" s="35"/>
    </row>
    <row r="103" spans="1:3">
      <c r="A103" s="87"/>
      <c r="B103" s="87"/>
      <c r="C103" s="35"/>
    </row>
    <row r="104" spans="1:3">
      <c r="A104" s="87"/>
      <c r="B104" s="87"/>
      <c r="C104" s="35"/>
    </row>
    <row r="105" spans="1:3">
      <c r="A105" s="87"/>
      <c r="B105" s="87"/>
      <c r="C105" s="35"/>
    </row>
    <row r="106" spans="1:3">
      <c r="A106" s="87"/>
      <c r="B106" s="87"/>
      <c r="C106" s="35"/>
    </row>
    <row r="107" spans="1:3">
      <c r="A107" s="87"/>
      <c r="B107" s="87"/>
      <c r="C107" s="35"/>
    </row>
    <row r="108" spans="1:3">
      <c r="A108" s="87"/>
      <c r="B108" s="87"/>
      <c r="C108" s="35"/>
    </row>
  </sheetData>
  <mergeCells count="2">
    <mergeCell ref="A55:I55"/>
    <mergeCell ref="J55:Q55"/>
  </mergeCells>
  <phoneticPr fontId="3"/>
  <pageMargins left="0.47244094488188981" right="0.47244094488188981" top="0.78740157480314965" bottom="0" header="0.31496062992125984" footer="0"/>
  <pageSetup paperSize="9" scale="95" fitToWidth="2" fitToHeight="0" orientation="portrait" r:id="rId1"/>
  <colBreaks count="1" manualBreakCount="1">
    <brk id="9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固定資産税</vt:lpstr>
      <vt:lpstr>94～95</vt:lpstr>
      <vt:lpstr>96～97</vt:lpstr>
      <vt:lpstr>98～99</vt:lpstr>
      <vt:lpstr>100</vt:lpstr>
      <vt:lpstr>101</vt:lpstr>
      <vt:lpstr>102～103</vt:lpstr>
      <vt:lpstr>104～105</vt:lpstr>
      <vt:lpstr>106～107</vt:lpstr>
      <vt:lpstr>108～109</vt:lpstr>
      <vt:lpstr>110～111</vt:lpstr>
      <vt:lpstr>112～113</vt:lpstr>
      <vt:lpstr>114～115</vt:lpstr>
      <vt:lpstr>'100'!Print_Area</vt:lpstr>
      <vt:lpstr>'101'!Print_Area</vt:lpstr>
      <vt:lpstr>'102～103'!Print_Area</vt:lpstr>
      <vt:lpstr>'104～105'!Print_Area</vt:lpstr>
      <vt:lpstr>'106～107'!Print_Area</vt:lpstr>
      <vt:lpstr>'108～109'!Print_Area</vt:lpstr>
      <vt:lpstr>'110～111'!Print_Area</vt:lpstr>
      <vt:lpstr>'112～113'!Print_Area</vt:lpstr>
      <vt:lpstr>'114～115'!Print_Area</vt:lpstr>
      <vt:lpstr>'94～95'!Print_Area</vt:lpstr>
      <vt:lpstr>'96～97'!Print_Area</vt:lpstr>
      <vt:lpstr>'98～99'!Print_Area</vt:lpstr>
      <vt:lpstr>固定資産税!Print_Area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財政局主税部</dc:creator>
  <cp:lastModifiedBy>相馬 翔悟</cp:lastModifiedBy>
  <cp:lastPrinted>2020-08-12T02:14:12Z</cp:lastPrinted>
  <dcterms:created xsi:type="dcterms:W3CDTF">2007-10-03T13:26:37Z</dcterms:created>
  <dcterms:modified xsi:type="dcterms:W3CDTF">2020-10-29T05:57:03Z</dcterms:modified>
</cp:coreProperties>
</file>