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191348\Desktop\"/>
    </mc:Choice>
  </mc:AlternateContent>
  <bookViews>
    <workbookView xWindow="0" yWindow="0" windowWidth="19560" windowHeight="8355" tabRatio="824"/>
  </bookViews>
  <sheets>
    <sheet name="表紙" sheetId="1" r:id="rId1"/>
    <sheet name="94～95" sheetId="2" r:id="rId2"/>
    <sheet name="96～97" sheetId="3" r:id="rId3"/>
    <sheet name="98～99" sheetId="4" r:id="rId4"/>
    <sheet name="100" sheetId="7" r:id="rId5"/>
    <sheet name="101" sheetId="5" r:id="rId6"/>
    <sheet name="102～103" sheetId="6" r:id="rId7"/>
    <sheet name="104～105" sheetId="8" r:id="rId8"/>
    <sheet name="106～107" sheetId="9" r:id="rId9"/>
    <sheet name="108～109" sheetId="10" r:id="rId10"/>
    <sheet name="110～111" sheetId="11" r:id="rId11"/>
    <sheet name="112～113" sheetId="12" r:id="rId12"/>
    <sheet name="114～115" sheetId="13" r:id="rId13"/>
  </sheets>
  <definedNames>
    <definedName name="_xlnm.Print_Area" localSheetId="4">'100'!$A$1:$H$63</definedName>
    <definedName name="_xlnm.Print_Area" localSheetId="5">'101'!$A$1:$G$63</definedName>
    <definedName name="_xlnm.Print_Area" localSheetId="6">'102～103'!$A$1:$P$65</definedName>
    <definedName name="_xlnm.Print_Area" localSheetId="7">'104～105'!$A$1:$Q$57</definedName>
    <definedName name="_xlnm.Print_Area" localSheetId="8">'106～107'!$A$1:$Q$54</definedName>
    <definedName name="_xlnm.Print_Area" localSheetId="9">'108～109'!$A$1:$Q$54</definedName>
    <definedName name="_xlnm.Print_Area" localSheetId="10">'110～111'!$A$1:$Q$54</definedName>
    <definedName name="_xlnm.Print_Area" localSheetId="11">'112～113'!$A$1:$Q$54</definedName>
    <definedName name="_xlnm.Print_Area" localSheetId="12">'114～115'!$A$1:$Q$53</definedName>
    <definedName name="_xlnm.Print_Area" localSheetId="1">'94～95'!$A$1:$M$63</definedName>
    <definedName name="_xlnm.Print_Area" localSheetId="2">'96～97'!$A$1:$L$64</definedName>
    <definedName name="_xlnm.Print_Area" localSheetId="3">'98～99'!$A$1:$M$63</definedName>
    <definedName name="_xlnm.Print_Area" localSheetId="0">表紙!$A$1:$K$66</definedName>
  </definedNames>
  <calcPr calcId="162913"/>
</workbook>
</file>

<file path=xl/calcChain.xml><?xml version="1.0" encoding="utf-8"?>
<calcChain xmlns="http://schemas.openxmlformats.org/spreadsheetml/2006/main">
  <c r="F17" i="2" l="1"/>
  <c r="C61" i="7"/>
  <c r="G62" i="6"/>
  <c r="G61" i="6"/>
  <c r="G60" i="6"/>
  <c r="G58" i="6"/>
  <c r="G57" i="6"/>
  <c r="G55" i="6"/>
  <c r="G54" i="6"/>
  <c r="G52" i="6"/>
  <c r="G51" i="6"/>
  <c r="G49" i="6"/>
  <c r="G48" i="6"/>
  <c r="G50" i="6"/>
  <c r="H50" i="6"/>
  <c r="H50" i="3"/>
  <c r="G46" i="6"/>
  <c r="G45" i="6"/>
  <c r="G43" i="6"/>
  <c r="G42" i="6"/>
  <c r="H42" i="6"/>
  <c r="H42" i="3"/>
  <c r="G40" i="6"/>
  <c r="G39" i="6"/>
  <c r="G37" i="6"/>
  <c r="G36" i="6"/>
  <c r="G38" i="6"/>
  <c r="H38" i="6"/>
  <c r="H38" i="3"/>
  <c r="G34" i="6"/>
  <c r="G33" i="6"/>
  <c r="G31" i="6"/>
  <c r="G30" i="6"/>
  <c r="H30" i="6"/>
  <c r="H30" i="3"/>
  <c r="G28" i="6"/>
  <c r="G27" i="6"/>
  <c r="G25" i="6"/>
  <c r="G24" i="6"/>
  <c r="G26" i="6"/>
  <c r="H26" i="6"/>
  <c r="H26" i="3"/>
  <c r="G22" i="6"/>
  <c r="G21" i="6"/>
  <c r="G19" i="6"/>
  <c r="G18" i="6"/>
  <c r="H18" i="6"/>
  <c r="H18" i="3"/>
  <c r="G16" i="6"/>
  <c r="G15" i="6"/>
  <c r="G13" i="6"/>
  <c r="G12" i="6"/>
  <c r="G14" i="6"/>
  <c r="G10" i="6"/>
  <c r="G9" i="6"/>
  <c r="G7" i="6"/>
  <c r="G6" i="6"/>
  <c r="D44" i="7"/>
  <c r="L61" i="6"/>
  <c r="K62" i="6"/>
  <c r="K61" i="6"/>
  <c r="M61" i="6"/>
  <c r="L60" i="6"/>
  <c r="L62" i="6"/>
  <c r="M60" i="6"/>
  <c r="M62" i="6"/>
  <c r="K60" i="6"/>
  <c r="C61" i="6"/>
  <c r="D61" i="6"/>
  <c r="D62" i="6"/>
  <c r="E61" i="6"/>
  <c r="D60" i="6"/>
  <c r="E60" i="6"/>
  <c r="C60" i="6"/>
  <c r="C20" i="6"/>
  <c r="C11" i="5"/>
  <c r="H17" i="4"/>
  <c r="E9" i="4"/>
  <c r="E12" i="4"/>
  <c r="E14" i="4"/>
  <c r="E10" i="4"/>
  <c r="E11" i="4"/>
  <c r="E13" i="4"/>
  <c r="E15" i="4"/>
  <c r="E16" i="4"/>
  <c r="E18" i="4"/>
  <c r="E19" i="4"/>
  <c r="E20" i="4"/>
  <c r="E21" i="4"/>
  <c r="E23" i="4"/>
  <c r="E22" i="4"/>
  <c r="E24" i="4"/>
  <c r="E25" i="4"/>
  <c r="E27" i="4"/>
  <c r="E29" i="4"/>
  <c r="E28" i="4"/>
  <c r="E30" i="4"/>
  <c r="E31" i="4"/>
  <c r="E32" i="4"/>
  <c r="E33" i="4"/>
  <c r="E34" i="4"/>
  <c r="E35" i="4"/>
  <c r="E36" i="4"/>
  <c r="E38" i="4"/>
  <c r="E37" i="4"/>
  <c r="E39" i="4"/>
  <c r="E40" i="4"/>
  <c r="E42" i="4"/>
  <c r="E44" i="4"/>
  <c r="E43" i="4"/>
  <c r="E45" i="4"/>
  <c r="E46" i="4"/>
  <c r="E47" i="4"/>
  <c r="E48" i="4"/>
  <c r="E49" i="4"/>
  <c r="E51" i="4"/>
  <c r="E52" i="4"/>
  <c r="E54" i="4"/>
  <c r="E55" i="4"/>
  <c r="E57" i="4"/>
  <c r="E58" i="4"/>
  <c r="E8" i="4"/>
  <c r="D30" i="2"/>
  <c r="H30" i="2"/>
  <c r="G30" i="2"/>
  <c r="G21" i="2"/>
  <c r="H21" i="2"/>
  <c r="H20" i="2"/>
  <c r="I21" i="2"/>
  <c r="I20" i="2"/>
  <c r="G20" i="2"/>
  <c r="H15" i="2"/>
  <c r="G15" i="2"/>
  <c r="M39" i="9"/>
  <c r="M40" i="9"/>
  <c r="M37" i="9"/>
  <c r="M17" i="9"/>
  <c r="M18" i="9"/>
  <c r="M15" i="9"/>
  <c r="M16" i="9"/>
  <c r="D10" i="8"/>
  <c r="D15" i="2"/>
  <c r="J9" i="2"/>
  <c r="G59" i="6"/>
  <c r="G56" i="6"/>
  <c r="H56" i="6"/>
  <c r="H56" i="3"/>
  <c r="G53" i="6"/>
  <c r="G47" i="6"/>
  <c r="G41" i="6"/>
  <c r="G35" i="6"/>
  <c r="G32" i="6"/>
  <c r="H32" i="6"/>
  <c r="H32" i="3"/>
  <c r="G29" i="6"/>
  <c r="G23" i="6"/>
  <c r="G20" i="6"/>
  <c r="H20" i="6"/>
  <c r="H20" i="3"/>
  <c r="G17" i="6"/>
  <c r="G11" i="6"/>
  <c r="G8" i="6"/>
  <c r="N6" i="6"/>
  <c r="I6" i="3"/>
  <c r="G61" i="5"/>
  <c r="H61" i="5"/>
  <c r="C61" i="3"/>
  <c r="G60" i="5"/>
  <c r="G59" i="5"/>
  <c r="G56" i="5"/>
  <c r="G53" i="5"/>
  <c r="H53" i="5"/>
  <c r="C53" i="3"/>
  <c r="G50" i="5"/>
  <c r="G47" i="5"/>
  <c r="G44" i="5"/>
  <c r="G41" i="5"/>
  <c r="H41" i="5"/>
  <c r="C41" i="3"/>
  <c r="G38" i="5"/>
  <c r="G35" i="5"/>
  <c r="G32" i="5"/>
  <c r="G29" i="5"/>
  <c r="H29" i="5"/>
  <c r="C29" i="3"/>
  <c r="G26" i="5"/>
  <c r="G23" i="5"/>
  <c r="G20" i="5"/>
  <c r="G17" i="5"/>
  <c r="G14" i="5"/>
  <c r="G11" i="5"/>
  <c r="G8" i="5"/>
  <c r="F61" i="7"/>
  <c r="E61" i="7"/>
  <c r="D61" i="7"/>
  <c r="E61" i="3"/>
  <c r="G61" i="3"/>
  <c r="F60" i="7"/>
  <c r="E60" i="7"/>
  <c r="D60" i="7"/>
  <c r="C60" i="7"/>
  <c r="E60" i="3"/>
  <c r="G60" i="3"/>
  <c r="F59" i="7"/>
  <c r="E59" i="7"/>
  <c r="D59" i="7"/>
  <c r="C59" i="7"/>
  <c r="F56" i="7"/>
  <c r="E56" i="7"/>
  <c r="J56" i="3"/>
  <c r="D56" i="7"/>
  <c r="C56" i="7"/>
  <c r="E56" i="3"/>
  <c r="G56" i="3"/>
  <c r="F53" i="7"/>
  <c r="E53" i="7"/>
  <c r="D53" i="7"/>
  <c r="C53" i="7"/>
  <c r="E53" i="3"/>
  <c r="G53" i="3"/>
  <c r="F50" i="7"/>
  <c r="E50" i="7"/>
  <c r="J50" i="3"/>
  <c r="D50" i="7"/>
  <c r="C50" i="7"/>
  <c r="E50" i="3"/>
  <c r="G50" i="3"/>
  <c r="F47" i="7"/>
  <c r="E47" i="7"/>
  <c r="D47" i="7"/>
  <c r="C47" i="7"/>
  <c r="E47" i="3"/>
  <c r="G47" i="3"/>
  <c r="F44" i="7"/>
  <c r="E44" i="7"/>
  <c r="C44" i="7"/>
  <c r="F41" i="7"/>
  <c r="E41" i="7"/>
  <c r="D41" i="7"/>
  <c r="C41" i="7"/>
  <c r="F38" i="7"/>
  <c r="E38" i="7"/>
  <c r="D38" i="7"/>
  <c r="C38" i="7"/>
  <c r="F35" i="7"/>
  <c r="E35" i="7"/>
  <c r="J35" i="3"/>
  <c r="D35" i="7"/>
  <c r="C35" i="7"/>
  <c r="E35" i="3"/>
  <c r="G35" i="3"/>
  <c r="F32" i="7"/>
  <c r="E32" i="7"/>
  <c r="D32" i="7"/>
  <c r="C32" i="7"/>
  <c r="E32" i="3"/>
  <c r="G32" i="3"/>
  <c r="F29" i="7"/>
  <c r="E29" i="7"/>
  <c r="D29" i="7"/>
  <c r="C29" i="7"/>
  <c r="E29" i="3"/>
  <c r="G29" i="3"/>
  <c r="F26" i="7"/>
  <c r="E26" i="7"/>
  <c r="D26" i="7"/>
  <c r="C26" i="7"/>
  <c r="E26" i="3"/>
  <c r="G26" i="3"/>
  <c r="F23" i="7"/>
  <c r="E23" i="7"/>
  <c r="D23" i="7"/>
  <c r="C23" i="7"/>
  <c r="E23" i="3"/>
  <c r="G23" i="3"/>
  <c r="F20" i="7"/>
  <c r="E20" i="7"/>
  <c r="D20" i="7"/>
  <c r="C20" i="7"/>
  <c r="E20" i="3"/>
  <c r="G20" i="3"/>
  <c r="F17" i="7"/>
  <c r="E17" i="7"/>
  <c r="D17" i="7"/>
  <c r="C17" i="7"/>
  <c r="E17" i="3"/>
  <c r="G17" i="3"/>
  <c r="F14" i="7"/>
  <c r="E14" i="7"/>
  <c r="D14" i="7"/>
  <c r="C14" i="7"/>
  <c r="E14" i="3"/>
  <c r="G14" i="3"/>
  <c r="F11" i="7"/>
  <c r="E11" i="7"/>
  <c r="D11" i="7"/>
  <c r="C11" i="7"/>
  <c r="F8" i="7"/>
  <c r="F62" i="7"/>
  <c r="K62" i="3"/>
  <c r="E8" i="7"/>
  <c r="E62" i="7"/>
  <c r="J62" i="3"/>
  <c r="D8" i="7"/>
  <c r="D62" i="7"/>
  <c r="C8" i="7"/>
  <c r="M7" i="13"/>
  <c r="M8" i="13"/>
  <c r="F18" i="6"/>
  <c r="C60" i="5"/>
  <c r="C50" i="5"/>
  <c r="D50" i="5"/>
  <c r="I50" i="5"/>
  <c r="D50" i="3"/>
  <c r="D47" i="5"/>
  <c r="E47" i="5"/>
  <c r="F47" i="5"/>
  <c r="C47" i="5"/>
  <c r="G20" i="4"/>
  <c r="I23" i="4"/>
  <c r="K23" i="3"/>
  <c r="H23" i="4"/>
  <c r="G23" i="4"/>
  <c r="F23" i="4"/>
  <c r="D23" i="4"/>
  <c r="F23" i="3"/>
  <c r="C23" i="4"/>
  <c r="D8" i="4"/>
  <c r="D11" i="4"/>
  <c r="F11" i="3"/>
  <c r="E7" i="4"/>
  <c r="E6" i="4"/>
  <c r="G43" i="9"/>
  <c r="J44" i="9"/>
  <c r="I44" i="9"/>
  <c r="I43" i="9"/>
  <c r="J43" i="9"/>
  <c r="K43" i="9"/>
  <c r="L43" i="9"/>
  <c r="K44" i="9"/>
  <c r="L44" i="9"/>
  <c r="H44" i="9"/>
  <c r="H43" i="9"/>
  <c r="C43" i="9"/>
  <c r="C43" i="10"/>
  <c r="J43" i="10"/>
  <c r="D19" i="8"/>
  <c r="E19" i="8"/>
  <c r="F19" i="8"/>
  <c r="G19" i="8"/>
  <c r="D20" i="8"/>
  <c r="E20" i="8"/>
  <c r="F20" i="8"/>
  <c r="G20" i="8"/>
  <c r="C19" i="8"/>
  <c r="C20" i="8"/>
  <c r="C21" i="8"/>
  <c r="C60" i="4"/>
  <c r="F43" i="9"/>
  <c r="F45" i="9"/>
  <c r="D43" i="9"/>
  <c r="E43" i="9"/>
  <c r="O43" i="9"/>
  <c r="D44" i="9"/>
  <c r="E44" i="9"/>
  <c r="F44" i="9"/>
  <c r="G44" i="9"/>
  <c r="C44" i="9"/>
  <c r="P20" i="9"/>
  <c r="M19" i="9"/>
  <c r="N19" i="9"/>
  <c r="O19" i="9"/>
  <c r="P19" i="9"/>
  <c r="Q19" i="9"/>
  <c r="M20" i="9"/>
  <c r="N20" i="9"/>
  <c r="O20" i="9"/>
  <c r="Q20" i="9"/>
  <c r="H7" i="8"/>
  <c r="D43" i="10"/>
  <c r="D13" i="8"/>
  <c r="E17" i="5"/>
  <c r="E15" i="2"/>
  <c r="F59" i="5"/>
  <c r="E59" i="5"/>
  <c r="F56" i="5"/>
  <c r="E56" i="5"/>
  <c r="F53" i="5"/>
  <c r="E53" i="5"/>
  <c r="F50" i="5"/>
  <c r="E50" i="5"/>
  <c r="H50" i="5"/>
  <c r="C50" i="3"/>
  <c r="F44" i="5"/>
  <c r="E44" i="5"/>
  <c r="F41" i="5"/>
  <c r="E41" i="5"/>
  <c r="F38" i="5"/>
  <c r="E38" i="5"/>
  <c r="F35" i="5"/>
  <c r="E35" i="5"/>
  <c r="F32" i="5"/>
  <c r="E32" i="5"/>
  <c r="F29" i="5"/>
  <c r="E29" i="5"/>
  <c r="F26" i="5"/>
  <c r="E26" i="5"/>
  <c r="F23" i="5"/>
  <c r="E23" i="5"/>
  <c r="F20" i="5"/>
  <c r="E20" i="5"/>
  <c r="F17" i="5"/>
  <c r="F14" i="5"/>
  <c r="E14" i="5"/>
  <c r="F11" i="5"/>
  <c r="E11" i="5"/>
  <c r="F8" i="5"/>
  <c r="E8" i="5"/>
  <c r="K59" i="6"/>
  <c r="K56" i="6"/>
  <c r="K53" i="6"/>
  <c r="K50" i="6"/>
  <c r="K47" i="6"/>
  <c r="N47" i="6"/>
  <c r="I47" i="3"/>
  <c r="K44" i="6"/>
  <c r="K41" i="6"/>
  <c r="N41" i="6"/>
  <c r="I41" i="3"/>
  <c r="K38" i="6"/>
  <c r="K35" i="6"/>
  <c r="K32" i="6"/>
  <c r="K29" i="6"/>
  <c r="N29" i="6"/>
  <c r="I29" i="3"/>
  <c r="K26" i="6"/>
  <c r="K23" i="6"/>
  <c r="K20" i="6"/>
  <c r="K17" i="6"/>
  <c r="K14" i="6"/>
  <c r="K11" i="6"/>
  <c r="K8" i="6"/>
  <c r="N8" i="6"/>
  <c r="I8" i="3"/>
  <c r="C59" i="6"/>
  <c r="C56" i="6"/>
  <c r="C53" i="6"/>
  <c r="C50" i="6"/>
  <c r="C47" i="6"/>
  <c r="C44" i="6"/>
  <c r="F44" i="6"/>
  <c r="C41" i="6"/>
  <c r="C38" i="6"/>
  <c r="C35" i="6"/>
  <c r="C32" i="6"/>
  <c r="C29" i="6"/>
  <c r="C26" i="6"/>
  <c r="C23" i="6"/>
  <c r="C17" i="6"/>
  <c r="F17" i="6"/>
  <c r="H17" i="6"/>
  <c r="H17" i="3"/>
  <c r="C14" i="6"/>
  <c r="C11" i="6"/>
  <c r="F11" i="6"/>
  <c r="H11" i="6"/>
  <c r="H11" i="3"/>
  <c r="C8" i="6"/>
  <c r="D59" i="5"/>
  <c r="I59" i="5"/>
  <c r="D59" i="3"/>
  <c r="C59" i="5"/>
  <c r="D56" i="5"/>
  <c r="C56" i="5"/>
  <c r="H56" i="5"/>
  <c r="C56" i="3"/>
  <c r="D53" i="5"/>
  <c r="C53" i="5"/>
  <c r="D44" i="5"/>
  <c r="C44" i="5"/>
  <c r="D41" i="5"/>
  <c r="I41" i="5"/>
  <c r="D41" i="3"/>
  <c r="C41" i="5"/>
  <c r="D38" i="5"/>
  <c r="I38" i="5"/>
  <c r="D38" i="3"/>
  <c r="C38" i="5"/>
  <c r="H38" i="5"/>
  <c r="C38" i="3"/>
  <c r="D35" i="5"/>
  <c r="I35" i="5"/>
  <c r="D35" i="3"/>
  <c r="C35" i="5"/>
  <c r="D32" i="5"/>
  <c r="I32" i="5"/>
  <c r="D32" i="3"/>
  <c r="C32" i="5"/>
  <c r="D29" i="5"/>
  <c r="C29" i="5"/>
  <c r="D26" i="5"/>
  <c r="I26" i="5"/>
  <c r="D26" i="3"/>
  <c r="C26" i="5"/>
  <c r="H26" i="5"/>
  <c r="C26" i="3"/>
  <c r="D23" i="5"/>
  <c r="I23" i="5"/>
  <c r="D23" i="3"/>
  <c r="C23" i="5"/>
  <c r="D20" i="5"/>
  <c r="I20" i="5"/>
  <c r="D20" i="3"/>
  <c r="C20" i="5"/>
  <c r="H20" i="5"/>
  <c r="C20" i="3"/>
  <c r="D17" i="5"/>
  <c r="I17" i="5"/>
  <c r="D17" i="3"/>
  <c r="C17" i="5"/>
  <c r="D14" i="5"/>
  <c r="C14" i="5"/>
  <c r="H14" i="5"/>
  <c r="C14" i="3"/>
  <c r="D11" i="5"/>
  <c r="I11" i="5"/>
  <c r="D11" i="3"/>
  <c r="D8" i="5"/>
  <c r="C8" i="5"/>
  <c r="H43" i="12"/>
  <c r="I43" i="12"/>
  <c r="J43" i="12"/>
  <c r="K43" i="12"/>
  <c r="L43" i="12"/>
  <c r="M27" i="9"/>
  <c r="M7" i="9"/>
  <c r="M8" i="9"/>
  <c r="M59" i="6"/>
  <c r="L59" i="6"/>
  <c r="M56" i="6"/>
  <c r="L56" i="6"/>
  <c r="M53" i="6"/>
  <c r="L53" i="6"/>
  <c r="M50" i="6"/>
  <c r="L50" i="6"/>
  <c r="M47" i="6"/>
  <c r="L47" i="6"/>
  <c r="M44" i="6"/>
  <c r="L44" i="6"/>
  <c r="M41" i="6"/>
  <c r="L41" i="6"/>
  <c r="M38" i="6"/>
  <c r="N38" i="6"/>
  <c r="I38" i="3"/>
  <c r="L38" i="6"/>
  <c r="M35" i="6"/>
  <c r="L35" i="6"/>
  <c r="N35" i="6"/>
  <c r="I35" i="3"/>
  <c r="M32" i="6"/>
  <c r="L32" i="6"/>
  <c r="M29" i="6"/>
  <c r="L29" i="6"/>
  <c r="M26" i="6"/>
  <c r="N26" i="6"/>
  <c r="I26" i="3"/>
  <c r="L26" i="6"/>
  <c r="M23" i="6"/>
  <c r="L23" i="6"/>
  <c r="M20" i="6"/>
  <c r="L20" i="6"/>
  <c r="M17" i="6"/>
  <c r="L17" i="6"/>
  <c r="M14" i="6"/>
  <c r="L14" i="6"/>
  <c r="M11" i="6"/>
  <c r="L11" i="6"/>
  <c r="M8" i="6"/>
  <c r="L8" i="6"/>
  <c r="E59" i="6"/>
  <c r="D59" i="6"/>
  <c r="E56" i="6"/>
  <c r="D56" i="6"/>
  <c r="E53" i="6"/>
  <c r="D53" i="6"/>
  <c r="E50" i="6"/>
  <c r="D50" i="6"/>
  <c r="E47" i="6"/>
  <c r="D47" i="6"/>
  <c r="E44" i="6"/>
  <c r="D44" i="6"/>
  <c r="E41" i="6"/>
  <c r="D41" i="6"/>
  <c r="E38" i="6"/>
  <c r="D38" i="6"/>
  <c r="F38" i="6"/>
  <c r="E35" i="6"/>
  <c r="D35" i="6"/>
  <c r="E32" i="6"/>
  <c r="D32" i="6"/>
  <c r="E29" i="6"/>
  <c r="D29" i="6"/>
  <c r="E26" i="6"/>
  <c r="D26" i="6"/>
  <c r="E23" i="6"/>
  <c r="D23" i="6"/>
  <c r="E20" i="6"/>
  <c r="D20" i="6"/>
  <c r="F20" i="6"/>
  <c r="E17" i="6"/>
  <c r="D17" i="6"/>
  <c r="E14" i="6"/>
  <c r="D14" i="6"/>
  <c r="E11" i="6"/>
  <c r="D11" i="6"/>
  <c r="E8" i="6"/>
  <c r="D8" i="6"/>
  <c r="I59" i="4"/>
  <c r="K59" i="3"/>
  <c r="H59" i="4"/>
  <c r="J59" i="3"/>
  <c r="I56" i="4"/>
  <c r="H56" i="4"/>
  <c r="I53" i="4"/>
  <c r="K53" i="3"/>
  <c r="H53" i="4"/>
  <c r="J53" i="3"/>
  <c r="I50" i="4"/>
  <c r="K50" i="3"/>
  <c r="H50" i="4"/>
  <c r="I47" i="4"/>
  <c r="K47" i="3"/>
  <c r="H47" i="4"/>
  <c r="J47" i="3"/>
  <c r="I44" i="4"/>
  <c r="K44" i="3"/>
  <c r="H44" i="4"/>
  <c r="J44" i="3"/>
  <c r="I41" i="4"/>
  <c r="H41" i="4"/>
  <c r="J41" i="3"/>
  <c r="I38" i="4"/>
  <c r="K38" i="3"/>
  <c r="H38" i="4"/>
  <c r="J38" i="3"/>
  <c r="I35" i="4"/>
  <c r="K35" i="3"/>
  <c r="H35" i="4"/>
  <c r="I32" i="4"/>
  <c r="H32" i="4"/>
  <c r="J32" i="3"/>
  <c r="I29" i="4"/>
  <c r="K29" i="3"/>
  <c r="H29" i="4"/>
  <c r="I26" i="4"/>
  <c r="K26" i="3"/>
  <c r="H26" i="4"/>
  <c r="J26" i="3"/>
  <c r="I20" i="4"/>
  <c r="H20" i="4"/>
  <c r="I17" i="4"/>
  <c r="K17" i="3"/>
  <c r="J17" i="3"/>
  <c r="I14" i="4"/>
  <c r="H14" i="4"/>
  <c r="I11" i="4"/>
  <c r="H11" i="4"/>
  <c r="I8" i="4"/>
  <c r="K8" i="3"/>
  <c r="H8" i="4"/>
  <c r="J8" i="3"/>
  <c r="G59" i="4"/>
  <c r="F59" i="4"/>
  <c r="G56" i="4"/>
  <c r="F56" i="4"/>
  <c r="G53" i="4"/>
  <c r="F53" i="4"/>
  <c r="G50" i="4"/>
  <c r="F50" i="4"/>
  <c r="G47" i="4"/>
  <c r="F47" i="4"/>
  <c r="G44" i="4"/>
  <c r="F44" i="4"/>
  <c r="G41" i="4"/>
  <c r="F41" i="4"/>
  <c r="G38" i="4"/>
  <c r="F38" i="4"/>
  <c r="G35" i="4"/>
  <c r="F35" i="4"/>
  <c r="G32" i="4"/>
  <c r="F32" i="4"/>
  <c r="G29" i="4"/>
  <c r="F29" i="4"/>
  <c r="G26" i="4"/>
  <c r="F26" i="4"/>
  <c r="F20" i="4"/>
  <c r="G17" i="4"/>
  <c r="F17" i="4"/>
  <c r="G14" i="4"/>
  <c r="F14" i="4"/>
  <c r="G11" i="4"/>
  <c r="F11" i="4"/>
  <c r="G8" i="4"/>
  <c r="F8" i="4"/>
  <c r="D59" i="4"/>
  <c r="F59" i="3"/>
  <c r="C59" i="4"/>
  <c r="E59" i="3"/>
  <c r="G59" i="3"/>
  <c r="D56" i="4"/>
  <c r="F56" i="3"/>
  <c r="C56" i="4"/>
  <c r="D53" i="4"/>
  <c r="F53" i="3"/>
  <c r="C53" i="4"/>
  <c r="D50" i="4"/>
  <c r="F50" i="3"/>
  <c r="C50" i="4"/>
  <c r="D47" i="4"/>
  <c r="F47" i="3"/>
  <c r="C47" i="4"/>
  <c r="D44" i="4"/>
  <c r="F44" i="3"/>
  <c r="C44" i="4"/>
  <c r="E44" i="3"/>
  <c r="G44" i="3"/>
  <c r="D41" i="4"/>
  <c r="F41" i="3"/>
  <c r="C41" i="4"/>
  <c r="E41" i="3"/>
  <c r="D38" i="4"/>
  <c r="C38" i="4"/>
  <c r="E38" i="3"/>
  <c r="D35" i="4"/>
  <c r="F35" i="3"/>
  <c r="C35" i="4"/>
  <c r="D32" i="4"/>
  <c r="F32" i="3"/>
  <c r="C32" i="4"/>
  <c r="D29" i="4"/>
  <c r="F29" i="3"/>
  <c r="C29" i="4"/>
  <c r="D26" i="4"/>
  <c r="F26" i="3"/>
  <c r="C26" i="4"/>
  <c r="D20" i="4"/>
  <c r="F20" i="3"/>
  <c r="C20" i="4"/>
  <c r="D17" i="4"/>
  <c r="F17" i="3"/>
  <c r="C17" i="4"/>
  <c r="D14" i="4"/>
  <c r="F14" i="3"/>
  <c r="C14" i="4"/>
  <c r="C11" i="4"/>
  <c r="E11" i="3"/>
  <c r="G11" i="3"/>
  <c r="F8" i="3"/>
  <c r="C8" i="4"/>
  <c r="E8" i="3"/>
  <c r="G8" i="3"/>
  <c r="C44" i="10"/>
  <c r="Q49" i="8"/>
  <c r="P49" i="8"/>
  <c r="O49" i="8"/>
  <c r="N49" i="8"/>
  <c r="M49" i="8"/>
  <c r="Q48" i="8"/>
  <c r="P48" i="8"/>
  <c r="O48" i="8"/>
  <c r="N48" i="8"/>
  <c r="M48" i="8"/>
  <c r="Q47" i="8"/>
  <c r="P47" i="8"/>
  <c r="O47" i="8"/>
  <c r="N47" i="8"/>
  <c r="M47" i="8"/>
  <c r="L42" i="8"/>
  <c r="K42" i="8"/>
  <c r="J42" i="8"/>
  <c r="I42" i="8"/>
  <c r="N42" i="8"/>
  <c r="H42" i="8"/>
  <c r="G42" i="8"/>
  <c r="F42" i="8"/>
  <c r="P42" i="8"/>
  <c r="E42" i="8"/>
  <c r="D42" i="8"/>
  <c r="C42" i="8"/>
  <c r="L41" i="8"/>
  <c r="K41" i="8"/>
  <c r="P41" i="8"/>
  <c r="J41" i="8"/>
  <c r="I41" i="8"/>
  <c r="H41" i="8"/>
  <c r="G41" i="8"/>
  <c r="F41" i="8"/>
  <c r="E41" i="8"/>
  <c r="D41" i="8"/>
  <c r="C41" i="8"/>
  <c r="L40" i="8"/>
  <c r="K40" i="8"/>
  <c r="J40" i="8"/>
  <c r="I40" i="8"/>
  <c r="H40" i="8"/>
  <c r="G40" i="8"/>
  <c r="F40" i="8"/>
  <c r="P40" i="8"/>
  <c r="E40" i="8"/>
  <c r="D40" i="8"/>
  <c r="C40" i="8"/>
  <c r="L39" i="8"/>
  <c r="K39" i="8"/>
  <c r="J39" i="8"/>
  <c r="I39" i="8"/>
  <c r="H39" i="8"/>
  <c r="G39" i="8"/>
  <c r="F39" i="8"/>
  <c r="E39" i="8"/>
  <c r="D39" i="8"/>
  <c r="C39" i="8"/>
  <c r="L38" i="8"/>
  <c r="K38" i="8"/>
  <c r="J38" i="8"/>
  <c r="I38" i="8"/>
  <c r="H38" i="8"/>
  <c r="G38" i="8"/>
  <c r="Q38" i="8"/>
  <c r="F38" i="8"/>
  <c r="P38" i="8"/>
  <c r="E38" i="8"/>
  <c r="D38" i="8"/>
  <c r="C38" i="8"/>
  <c r="M38" i="8"/>
  <c r="L37" i="8"/>
  <c r="K37" i="8"/>
  <c r="J37" i="8"/>
  <c r="I37" i="8"/>
  <c r="H37" i="8"/>
  <c r="G37" i="8"/>
  <c r="F37" i="8"/>
  <c r="E37" i="8"/>
  <c r="O37" i="8"/>
  <c r="D37" i="8"/>
  <c r="N37" i="8"/>
  <c r="C37" i="8"/>
  <c r="L36" i="8"/>
  <c r="K36" i="8"/>
  <c r="J36" i="8"/>
  <c r="I36" i="8"/>
  <c r="H36" i="8"/>
  <c r="G36" i="8"/>
  <c r="F36" i="8"/>
  <c r="P36" i="8"/>
  <c r="E36" i="8"/>
  <c r="D36" i="8"/>
  <c r="C36" i="8"/>
  <c r="L35" i="8"/>
  <c r="K35" i="8"/>
  <c r="J35" i="8"/>
  <c r="I35" i="8"/>
  <c r="H35" i="8"/>
  <c r="G35" i="8"/>
  <c r="F35" i="8"/>
  <c r="E35" i="8"/>
  <c r="D35" i="8"/>
  <c r="N35" i="8"/>
  <c r="C35" i="8"/>
  <c r="L34" i="8"/>
  <c r="K34" i="8"/>
  <c r="J34" i="8"/>
  <c r="I34" i="8"/>
  <c r="H34" i="8"/>
  <c r="G34" i="8"/>
  <c r="F34" i="8"/>
  <c r="P34" i="8"/>
  <c r="E34" i="8"/>
  <c r="D34" i="8"/>
  <c r="C34" i="8"/>
  <c r="L33" i="8"/>
  <c r="K33" i="8"/>
  <c r="J33" i="8"/>
  <c r="I33" i="8"/>
  <c r="H33" i="8"/>
  <c r="G33" i="8"/>
  <c r="F33" i="8"/>
  <c r="E33" i="8"/>
  <c r="D33" i="8"/>
  <c r="N33" i="8"/>
  <c r="C33" i="8"/>
  <c r="L32" i="8"/>
  <c r="K32" i="8"/>
  <c r="J32" i="8"/>
  <c r="I32" i="8"/>
  <c r="H32" i="8"/>
  <c r="G32" i="8"/>
  <c r="F32" i="8"/>
  <c r="P32" i="8"/>
  <c r="E32" i="8"/>
  <c r="D32" i="8"/>
  <c r="C32" i="8"/>
  <c r="L31" i="8"/>
  <c r="K31" i="8"/>
  <c r="J31" i="8"/>
  <c r="I31" i="8"/>
  <c r="H31" i="8"/>
  <c r="G31" i="8"/>
  <c r="F31" i="8"/>
  <c r="E31" i="8"/>
  <c r="D31" i="8"/>
  <c r="N31" i="8"/>
  <c r="C31" i="8"/>
  <c r="L30" i="8"/>
  <c r="K30" i="8"/>
  <c r="J30" i="8"/>
  <c r="I30" i="8"/>
  <c r="H30" i="8"/>
  <c r="G30" i="8"/>
  <c r="F30" i="8"/>
  <c r="P30" i="8"/>
  <c r="E30" i="8"/>
  <c r="D30" i="8"/>
  <c r="C30" i="8"/>
  <c r="L29" i="8"/>
  <c r="K29" i="8"/>
  <c r="J29" i="8"/>
  <c r="I29" i="8"/>
  <c r="H29" i="8"/>
  <c r="G29" i="8"/>
  <c r="Q29" i="8"/>
  <c r="F29" i="8"/>
  <c r="E29" i="8"/>
  <c r="D29" i="8"/>
  <c r="C29" i="8"/>
  <c r="M29" i="8"/>
  <c r="L28" i="8"/>
  <c r="K28" i="8"/>
  <c r="J28" i="8"/>
  <c r="I28" i="8"/>
  <c r="H28" i="8"/>
  <c r="G28" i="8"/>
  <c r="F28" i="8"/>
  <c r="P28" i="8"/>
  <c r="E28" i="8"/>
  <c r="O28" i="8"/>
  <c r="D28" i="8"/>
  <c r="C28" i="8"/>
  <c r="L27" i="8"/>
  <c r="K27" i="8"/>
  <c r="J27" i="8"/>
  <c r="I27" i="8"/>
  <c r="H27" i="8"/>
  <c r="G27" i="8"/>
  <c r="Q27" i="8"/>
  <c r="F27" i="8"/>
  <c r="E27" i="8"/>
  <c r="O27" i="8"/>
  <c r="D27" i="8"/>
  <c r="C27" i="8"/>
  <c r="M27" i="8"/>
  <c r="L26" i="8"/>
  <c r="K26" i="8"/>
  <c r="J26" i="8"/>
  <c r="I26" i="8"/>
  <c r="H26" i="8"/>
  <c r="G26" i="8"/>
  <c r="F26" i="8"/>
  <c r="E26" i="8"/>
  <c r="D26" i="8"/>
  <c r="C26" i="8"/>
  <c r="L25" i="8"/>
  <c r="K25" i="8"/>
  <c r="J25" i="8"/>
  <c r="I25" i="8"/>
  <c r="H25" i="8"/>
  <c r="G25" i="8"/>
  <c r="F25" i="8"/>
  <c r="E25" i="8"/>
  <c r="O25" i="8"/>
  <c r="D25" i="8"/>
  <c r="C25" i="8"/>
  <c r="L24" i="8"/>
  <c r="K24" i="8"/>
  <c r="J24" i="8"/>
  <c r="I24" i="8"/>
  <c r="H24" i="8"/>
  <c r="G24" i="8"/>
  <c r="Q24" i="8"/>
  <c r="F24" i="8"/>
  <c r="E24" i="8"/>
  <c r="D24" i="8"/>
  <c r="C24" i="8"/>
  <c r="L23" i="8"/>
  <c r="K23" i="8"/>
  <c r="J23" i="8"/>
  <c r="I23" i="8"/>
  <c r="H23" i="8"/>
  <c r="G23" i="8"/>
  <c r="F23" i="8"/>
  <c r="E23" i="8"/>
  <c r="D23" i="8"/>
  <c r="C23" i="8"/>
  <c r="L22" i="8"/>
  <c r="K22" i="8"/>
  <c r="J22" i="8"/>
  <c r="I22" i="8"/>
  <c r="H22" i="8"/>
  <c r="G22" i="8"/>
  <c r="Q22" i="8"/>
  <c r="F22" i="8"/>
  <c r="E22" i="8"/>
  <c r="D22" i="8"/>
  <c r="C22" i="8"/>
  <c r="M22" i="8"/>
  <c r="L21" i="8"/>
  <c r="K21" i="8"/>
  <c r="J21" i="8"/>
  <c r="I21" i="8"/>
  <c r="H21" i="8"/>
  <c r="M21" i="8"/>
  <c r="G21" i="8"/>
  <c r="F21" i="8"/>
  <c r="E21" i="8"/>
  <c r="O21" i="8"/>
  <c r="D21" i="8"/>
  <c r="L20" i="8"/>
  <c r="K20" i="8"/>
  <c r="P20" i="8"/>
  <c r="J20" i="8"/>
  <c r="I20" i="8"/>
  <c r="H20" i="8"/>
  <c r="L19" i="8"/>
  <c r="K19" i="8"/>
  <c r="P19" i="8"/>
  <c r="J19" i="8"/>
  <c r="I19" i="8"/>
  <c r="H19" i="8"/>
  <c r="L18" i="8"/>
  <c r="K18" i="8"/>
  <c r="J18" i="8"/>
  <c r="I18" i="8"/>
  <c r="H18" i="8"/>
  <c r="G18" i="8"/>
  <c r="F18" i="8"/>
  <c r="E18" i="8"/>
  <c r="D18" i="8"/>
  <c r="N18" i="8"/>
  <c r="C18" i="8"/>
  <c r="L17" i="8"/>
  <c r="K17" i="8"/>
  <c r="J17" i="8"/>
  <c r="I17" i="8"/>
  <c r="H17" i="8"/>
  <c r="G17" i="8"/>
  <c r="F17" i="8"/>
  <c r="E17" i="8"/>
  <c r="D17" i="8"/>
  <c r="C17" i="8"/>
  <c r="L16" i="8"/>
  <c r="K16" i="8"/>
  <c r="J16" i="8"/>
  <c r="I16" i="8"/>
  <c r="H16" i="8"/>
  <c r="G16" i="8"/>
  <c r="F16" i="8"/>
  <c r="E16" i="8"/>
  <c r="D16" i="8"/>
  <c r="C16" i="8"/>
  <c r="L15" i="8"/>
  <c r="K15" i="8"/>
  <c r="J15" i="8"/>
  <c r="I15" i="8"/>
  <c r="H15" i="8"/>
  <c r="G15" i="8"/>
  <c r="F15" i="8"/>
  <c r="E15" i="8"/>
  <c r="D15" i="8"/>
  <c r="C15" i="8"/>
  <c r="L14" i="8"/>
  <c r="K14" i="8"/>
  <c r="J14" i="8"/>
  <c r="I14" i="8"/>
  <c r="H14" i="8"/>
  <c r="G14" i="8"/>
  <c r="F14" i="8"/>
  <c r="E14" i="8"/>
  <c r="D14" i="8"/>
  <c r="N14" i="8"/>
  <c r="C14" i="8"/>
  <c r="L13" i="8"/>
  <c r="K13" i="8"/>
  <c r="J13" i="8"/>
  <c r="I13" i="8"/>
  <c r="H13" i="8"/>
  <c r="G13" i="8"/>
  <c r="F13" i="8"/>
  <c r="P13" i="8"/>
  <c r="E13" i="8"/>
  <c r="L12" i="8"/>
  <c r="K12" i="8"/>
  <c r="J12" i="8"/>
  <c r="I12" i="8"/>
  <c r="H12" i="8"/>
  <c r="G12" i="8"/>
  <c r="F12" i="8"/>
  <c r="P12" i="8"/>
  <c r="E12" i="8"/>
  <c r="D12" i="8"/>
  <c r="C12" i="8"/>
  <c r="L11" i="8"/>
  <c r="K11" i="8"/>
  <c r="J11" i="8"/>
  <c r="I11" i="8"/>
  <c r="H11" i="8"/>
  <c r="G11" i="8"/>
  <c r="F11" i="8"/>
  <c r="E11" i="8"/>
  <c r="D11" i="8"/>
  <c r="N11" i="8"/>
  <c r="C11" i="8"/>
  <c r="M11" i="8"/>
  <c r="L10" i="8"/>
  <c r="K10" i="8"/>
  <c r="J10" i="8"/>
  <c r="I10" i="8"/>
  <c r="H10" i="8"/>
  <c r="G10" i="8"/>
  <c r="F10" i="8"/>
  <c r="E10" i="8"/>
  <c r="C10" i="8"/>
  <c r="M10" i="8"/>
  <c r="L9" i="8"/>
  <c r="K9" i="8"/>
  <c r="J9" i="8"/>
  <c r="I9" i="8"/>
  <c r="H9" i="8"/>
  <c r="G9" i="8"/>
  <c r="F9" i="8"/>
  <c r="E9" i="8"/>
  <c r="D9" i="8"/>
  <c r="C9" i="8"/>
  <c r="L8" i="8"/>
  <c r="K8" i="8"/>
  <c r="J8" i="8"/>
  <c r="I8" i="8"/>
  <c r="H8" i="8"/>
  <c r="G8" i="8"/>
  <c r="F8" i="8"/>
  <c r="E8" i="8"/>
  <c r="D8" i="8"/>
  <c r="C8" i="8"/>
  <c r="L7" i="8"/>
  <c r="K7" i="8"/>
  <c r="J7" i="8"/>
  <c r="I7" i="8"/>
  <c r="G7" i="8"/>
  <c r="Q7" i="8"/>
  <c r="F7" i="8"/>
  <c r="P7" i="8"/>
  <c r="E7" i="8"/>
  <c r="D7" i="8"/>
  <c r="N7" i="8"/>
  <c r="H6" i="5"/>
  <c r="C6" i="3"/>
  <c r="M15" i="2"/>
  <c r="L27" i="2"/>
  <c r="L24" i="2"/>
  <c r="L12" i="2"/>
  <c r="L9" i="2"/>
  <c r="J27" i="2"/>
  <c r="J24" i="2"/>
  <c r="K15" i="2"/>
  <c r="J12" i="2"/>
  <c r="H44" i="11"/>
  <c r="H43" i="11"/>
  <c r="K6" i="3"/>
  <c r="F38" i="3"/>
  <c r="E43" i="10"/>
  <c r="F43" i="10"/>
  <c r="G43" i="10"/>
  <c r="H43" i="10"/>
  <c r="I43" i="10"/>
  <c r="K43" i="10"/>
  <c r="L43" i="10"/>
  <c r="D44" i="10"/>
  <c r="E44" i="10"/>
  <c r="F44" i="10"/>
  <c r="G44" i="10"/>
  <c r="H44" i="10"/>
  <c r="M44" i="10"/>
  <c r="I44" i="10"/>
  <c r="J44" i="10"/>
  <c r="K44" i="10"/>
  <c r="L44" i="10"/>
  <c r="E24" i="3"/>
  <c r="G24" i="3"/>
  <c r="E30" i="2"/>
  <c r="J30" i="2"/>
  <c r="F20" i="2"/>
  <c r="E20" i="2"/>
  <c r="D20" i="2"/>
  <c r="J58" i="3"/>
  <c r="J57" i="3"/>
  <c r="J55" i="3"/>
  <c r="J54" i="3"/>
  <c r="J52" i="3"/>
  <c r="J51" i="3"/>
  <c r="J49" i="3"/>
  <c r="J48" i="3"/>
  <c r="J46" i="3"/>
  <c r="J45" i="3"/>
  <c r="J43" i="3"/>
  <c r="J42" i="3"/>
  <c r="J40" i="3"/>
  <c r="J39" i="3"/>
  <c r="J37" i="3"/>
  <c r="J36" i="3"/>
  <c r="J34" i="3"/>
  <c r="J33" i="3"/>
  <c r="J31" i="3"/>
  <c r="J30" i="3"/>
  <c r="J28" i="3"/>
  <c r="J27" i="3"/>
  <c r="J25" i="3"/>
  <c r="J24" i="3"/>
  <c r="J22" i="3"/>
  <c r="J21" i="3"/>
  <c r="J19" i="3"/>
  <c r="J18" i="3"/>
  <c r="J16" i="3"/>
  <c r="J15" i="3"/>
  <c r="J13" i="3"/>
  <c r="J12" i="3"/>
  <c r="J10" i="3"/>
  <c r="J9" i="3"/>
  <c r="J7" i="3"/>
  <c r="J6" i="3"/>
  <c r="F58" i="3"/>
  <c r="F57" i="3"/>
  <c r="F55" i="3"/>
  <c r="F54" i="3"/>
  <c r="F52" i="3"/>
  <c r="F51" i="3"/>
  <c r="F49" i="3"/>
  <c r="F48" i="3"/>
  <c r="F46" i="3"/>
  <c r="F45" i="3"/>
  <c r="F43" i="3"/>
  <c r="F42" i="3"/>
  <c r="F40" i="3"/>
  <c r="F39" i="3"/>
  <c r="F37" i="3"/>
  <c r="F36" i="3"/>
  <c r="F34" i="3"/>
  <c r="F33" i="3"/>
  <c r="F31" i="3"/>
  <c r="F30" i="3"/>
  <c r="F28" i="3"/>
  <c r="F27" i="3"/>
  <c r="F25" i="3"/>
  <c r="F24" i="3"/>
  <c r="F22" i="3"/>
  <c r="F21" i="3"/>
  <c r="F19" i="3"/>
  <c r="F18" i="3"/>
  <c r="F16" i="3"/>
  <c r="G16" i="3"/>
  <c r="F15" i="3"/>
  <c r="F13" i="3"/>
  <c r="F12" i="3"/>
  <c r="F10" i="3"/>
  <c r="F9" i="3"/>
  <c r="F7" i="3"/>
  <c r="F6" i="3"/>
  <c r="E58" i="3"/>
  <c r="G58" i="3"/>
  <c r="E57" i="3"/>
  <c r="G57" i="3"/>
  <c r="E55" i="3"/>
  <c r="G55" i="3"/>
  <c r="E54" i="3"/>
  <c r="G54" i="3"/>
  <c r="E52" i="3"/>
  <c r="G52" i="3"/>
  <c r="E51" i="3"/>
  <c r="G51" i="3"/>
  <c r="E49" i="3"/>
  <c r="G49" i="3"/>
  <c r="E48" i="3"/>
  <c r="E46" i="3"/>
  <c r="G46" i="3"/>
  <c r="E45" i="3"/>
  <c r="G45" i="3"/>
  <c r="E43" i="3"/>
  <c r="G43" i="3"/>
  <c r="E42" i="3"/>
  <c r="E40" i="3"/>
  <c r="E39" i="3"/>
  <c r="G39" i="3"/>
  <c r="E37" i="3"/>
  <c r="G37" i="3"/>
  <c r="E36" i="3"/>
  <c r="G36" i="3"/>
  <c r="E34" i="3"/>
  <c r="G34" i="3"/>
  <c r="E33" i="3"/>
  <c r="G33" i="3"/>
  <c r="E31" i="3"/>
  <c r="E30" i="3"/>
  <c r="G30" i="3"/>
  <c r="E28" i="3"/>
  <c r="G28" i="3"/>
  <c r="E27" i="3"/>
  <c r="G27" i="3"/>
  <c r="E25" i="3"/>
  <c r="G25" i="3"/>
  <c r="E22" i="3"/>
  <c r="G22" i="3"/>
  <c r="E21" i="3"/>
  <c r="G21" i="3"/>
  <c r="E19" i="3"/>
  <c r="E18" i="3"/>
  <c r="G18" i="3"/>
  <c r="E16" i="3"/>
  <c r="E15" i="3"/>
  <c r="G15" i="3"/>
  <c r="E13" i="3"/>
  <c r="G13" i="3"/>
  <c r="E12" i="3"/>
  <c r="G12" i="3"/>
  <c r="E10" i="3"/>
  <c r="E9" i="3"/>
  <c r="G9" i="3"/>
  <c r="E7" i="3"/>
  <c r="G7" i="3"/>
  <c r="E6" i="3"/>
  <c r="G6" i="3"/>
  <c r="H58" i="5"/>
  <c r="C58" i="3"/>
  <c r="H57" i="5"/>
  <c r="C57" i="3"/>
  <c r="H55" i="5"/>
  <c r="C55" i="3"/>
  <c r="H54" i="5"/>
  <c r="C54" i="3"/>
  <c r="H52" i="5"/>
  <c r="C52" i="3"/>
  <c r="H51" i="5"/>
  <c r="C51" i="3"/>
  <c r="H49" i="5"/>
  <c r="C49" i="3"/>
  <c r="H48" i="5"/>
  <c r="C48" i="3"/>
  <c r="H46" i="5"/>
  <c r="C46" i="3"/>
  <c r="H45" i="5"/>
  <c r="C45" i="3"/>
  <c r="H43" i="5"/>
  <c r="C43" i="3"/>
  <c r="H42" i="5"/>
  <c r="C42" i="3"/>
  <c r="H40" i="5"/>
  <c r="C40" i="3"/>
  <c r="H39" i="5"/>
  <c r="C39" i="3"/>
  <c r="H37" i="5"/>
  <c r="C37" i="3"/>
  <c r="H36" i="5"/>
  <c r="C36" i="3"/>
  <c r="H34" i="5"/>
  <c r="C34" i="3"/>
  <c r="H33" i="5"/>
  <c r="C33" i="3"/>
  <c r="H31" i="5"/>
  <c r="C31" i="3"/>
  <c r="H30" i="5"/>
  <c r="C30" i="3"/>
  <c r="H28" i="5"/>
  <c r="C28" i="3"/>
  <c r="H27" i="5"/>
  <c r="C27" i="3"/>
  <c r="H25" i="5"/>
  <c r="C25" i="3"/>
  <c r="H24" i="5"/>
  <c r="C24" i="3"/>
  <c r="H22" i="5"/>
  <c r="C22" i="3"/>
  <c r="H21" i="5"/>
  <c r="C21" i="3"/>
  <c r="H19" i="5"/>
  <c r="C19" i="3"/>
  <c r="H18" i="5"/>
  <c r="C18" i="3"/>
  <c r="H16" i="5"/>
  <c r="C16" i="3"/>
  <c r="H15" i="5"/>
  <c r="C15" i="3"/>
  <c r="H13" i="5"/>
  <c r="C13" i="3"/>
  <c r="H12" i="5"/>
  <c r="C12" i="3"/>
  <c r="H10" i="5"/>
  <c r="C10" i="3"/>
  <c r="H9" i="5"/>
  <c r="C9" i="3"/>
  <c r="H7" i="5"/>
  <c r="C7" i="3"/>
  <c r="I7" i="5"/>
  <c r="D7" i="3"/>
  <c r="I9" i="5"/>
  <c r="D9" i="3"/>
  <c r="I10" i="5"/>
  <c r="D10" i="3"/>
  <c r="I12" i="5"/>
  <c r="D12" i="3"/>
  <c r="I13" i="5"/>
  <c r="D13" i="3"/>
  <c r="I15" i="5"/>
  <c r="D15" i="3"/>
  <c r="I16" i="5"/>
  <c r="D16" i="3"/>
  <c r="I18" i="5"/>
  <c r="D18" i="3"/>
  <c r="I19" i="5"/>
  <c r="D19" i="3"/>
  <c r="I21" i="5"/>
  <c r="D21" i="3"/>
  <c r="I22" i="5"/>
  <c r="D22" i="3"/>
  <c r="I24" i="5"/>
  <c r="D24" i="3"/>
  <c r="I25" i="5"/>
  <c r="D25" i="3"/>
  <c r="I27" i="5"/>
  <c r="D27" i="3"/>
  <c r="I28" i="5"/>
  <c r="D28" i="3"/>
  <c r="I30" i="5"/>
  <c r="D30" i="3"/>
  <c r="I31" i="5"/>
  <c r="D31" i="3"/>
  <c r="I33" i="5"/>
  <c r="D33" i="3"/>
  <c r="I34" i="5"/>
  <c r="D34" i="3"/>
  <c r="I36" i="5"/>
  <c r="D36" i="3"/>
  <c r="I37" i="5"/>
  <c r="D37" i="3"/>
  <c r="I39" i="5"/>
  <c r="D39" i="3"/>
  <c r="I40" i="5"/>
  <c r="D40" i="3"/>
  <c r="I42" i="5"/>
  <c r="D42" i="3"/>
  <c r="I43" i="5"/>
  <c r="D43" i="3"/>
  <c r="I45" i="5"/>
  <c r="D45" i="3"/>
  <c r="I46" i="5"/>
  <c r="D46" i="3"/>
  <c r="I48" i="5"/>
  <c r="D48" i="3"/>
  <c r="I49" i="5"/>
  <c r="D49" i="3"/>
  <c r="I51" i="5"/>
  <c r="D51" i="3"/>
  <c r="I52" i="5"/>
  <c r="D52" i="3"/>
  <c r="I54" i="5"/>
  <c r="D54" i="3"/>
  <c r="I55" i="5"/>
  <c r="D55" i="3"/>
  <c r="I57" i="5"/>
  <c r="D57" i="3"/>
  <c r="I58" i="5"/>
  <c r="D58" i="3"/>
  <c r="I6" i="5"/>
  <c r="D6" i="3"/>
  <c r="H60" i="4"/>
  <c r="J60" i="3"/>
  <c r="H61" i="4"/>
  <c r="J61" i="3"/>
  <c r="K24" i="3"/>
  <c r="K27" i="3"/>
  <c r="K33" i="3"/>
  <c r="K42" i="3"/>
  <c r="K16" i="3"/>
  <c r="K19" i="3"/>
  <c r="K22" i="3"/>
  <c r="K25" i="3"/>
  <c r="K28" i="3"/>
  <c r="K37" i="3"/>
  <c r="K40" i="3"/>
  <c r="K43" i="3"/>
  <c r="K46" i="3"/>
  <c r="K52" i="3"/>
  <c r="K49" i="3"/>
  <c r="K58" i="3"/>
  <c r="D60" i="4"/>
  <c r="F60" i="3"/>
  <c r="D61" i="4"/>
  <c r="F61" i="3"/>
  <c r="C61" i="4"/>
  <c r="F60" i="5"/>
  <c r="F61" i="5"/>
  <c r="E61" i="5"/>
  <c r="D61" i="5"/>
  <c r="E60" i="5"/>
  <c r="D60" i="5"/>
  <c r="C61" i="5"/>
  <c r="N9" i="6"/>
  <c r="N12" i="6"/>
  <c r="N15" i="6"/>
  <c r="I15" i="3"/>
  <c r="N18" i="6"/>
  <c r="I18" i="3"/>
  <c r="N21" i="6"/>
  <c r="I21" i="3"/>
  <c r="N24" i="6"/>
  <c r="I24" i="3"/>
  <c r="N27" i="6"/>
  <c r="I27" i="3"/>
  <c r="N30" i="6"/>
  <c r="I30" i="3"/>
  <c r="N33" i="6"/>
  <c r="I33" i="3"/>
  <c r="N36" i="6"/>
  <c r="I36" i="3"/>
  <c r="N39" i="6"/>
  <c r="I39" i="3"/>
  <c r="N42" i="6"/>
  <c r="I42" i="3"/>
  <c r="N45" i="6"/>
  <c r="I45" i="3"/>
  <c r="N48" i="6"/>
  <c r="I48" i="3"/>
  <c r="N51" i="6"/>
  <c r="I51" i="3"/>
  <c r="N54" i="6"/>
  <c r="I54" i="3"/>
  <c r="N57" i="6"/>
  <c r="I57" i="3"/>
  <c r="N7" i="6"/>
  <c r="I7" i="3"/>
  <c r="N10" i="6"/>
  <c r="I10" i="3"/>
  <c r="N13" i="6"/>
  <c r="I13" i="3"/>
  <c r="N16" i="6"/>
  <c r="I16" i="3"/>
  <c r="N19" i="6"/>
  <c r="I19" i="3"/>
  <c r="N22" i="6"/>
  <c r="I22" i="3"/>
  <c r="N25" i="6"/>
  <c r="I25" i="3"/>
  <c r="N28" i="6"/>
  <c r="I28" i="3"/>
  <c r="N31" i="6"/>
  <c r="I31" i="3"/>
  <c r="N34" i="6"/>
  <c r="I34" i="3"/>
  <c r="N37" i="6"/>
  <c r="I37" i="3"/>
  <c r="N40" i="6"/>
  <c r="I40" i="3"/>
  <c r="N43" i="6"/>
  <c r="I43" i="3"/>
  <c r="N46" i="6"/>
  <c r="I46" i="3"/>
  <c r="N49" i="6"/>
  <c r="N52" i="6"/>
  <c r="I52" i="3"/>
  <c r="N55" i="6"/>
  <c r="I55" i="3"/>
  <c r="N58" i="6"/>
  <c r="I58" i="3"/>
  <c r="F6" i="6"/>
  <c r="H6" i="6"/>
  <c r="H6" i="3"/>
  <c r="F9" i="6"/>
  <c r="H9" i="6"/>
  <c r="H9" i="3"/>
  <c r="F12" i="6"/>
  <c r="F15" i="6"/>
  <c r="H15" i="6"/>
  <c r="H15" i="3"/>
  <c r="F21" i="6"/>
  <c r="H21" i="6"/>
  <c r="H21" i="3"/>
  <c r="F24" i="6"/>
  <c r="H24" i="6"/>
  <c r="H24" i="3"/>
  <c r="F27" i="6"/>
  <c r="H27" i="6"/>
  <c r="H27" i="3"/>
  <c r="F30" i="6"/>
  <c r="F33" i="6"/>
  <c r="H33" i="6"/>
  <c r="H33" i="3"/>
  <c r="F36" i="6"/>
  <c r="H36" i="6"/>
  <c r="H36" i="3"/>
  <c r="F39" i="6"/>
  <c r="H39" i="6"/>
  <c r="H39" i="3"/>
  <c r="F42" i="6"/>
  <c r="F45" i="6"/>
  <c r="H45" i="6"/>
  <c r="H45" i="3"/>
  <c r="F54" i="6"/>
  <c r="H54" i="6"/>
  <c r="H54" i="3"/>
  <c r="F51" i="6"/>
  <c r="H51" i="6"/>
  <c r="H51" i="3"/>
  <c r="F48" i="6"/>
  <c r="F57" i="6"/>
  <c r="H57" i="6"/>
  <c r="H57" i="3"/>
  <c r="F7" i="6"/>
  <c r="H7" i="6"/>
  <c r="H7" i="3"/>
  <c r="F10" i="6"/>
  <c r="H10" i="6"/>
  <c r="H10" i="3"/>
  <c r="F13" i="6"/>
  <c r="H13" i="6"/>
  <c r="H13" i="3"/>
  <c r="F16" i="6"/>
  <c r="H16" i="6"/>
  <c r="H16" i="3"/>
  <c r="F19" i="6"/>
  <c r="H19" i="6"/>
  <c r="H19" i="3"/>
  <c r="F22" i="6"/>
  <c r="H22" i="6"/>
  <c r="H22" i="3"/>
  <c r="F25" i="6"/>
  <c r="H25" i="6"/>
  <c r="H25" i="3"/>
  <c r="F28" i="6"/>
  <c r="H28" i="6"/>
  <c r="H28" i="3"/>
  <c r="F31" i="6"/>
  <c r="H31" i="6"/>
  <c r="H31" i="3"/>
  <c r="F34" i="6"/>
  <c r="H34" i="6"/>
  <c r="H34" i="3"/>
  <c r="F37" i="6"/>
  <c r="H37" i="6"/>
  <c r="H37" i="3"/>
  <c r="F40" i="6"/>
  <c r="H40" i="6"/>
  <c r="H40" i="3"/>
  <c r="F43" i="6"/>
  <c r="H43" i="6"/>
  <c r="H43" i="3"/>
  <c r="F46" i="6"/>
  <c r="H46" i="6"/>
  <c r="H46" i="3"/>
  <c r="F55" i="6"/>
  <c r="H55" i="6"/>
  <c r="H55" i="3"/>
  <c r="F52" i="6"/>
  <c r="H52" i="6"/>
  <c r="H52" i="3"/>
  <c r="F49" i="6"/>
  <c r="H49" i="6"/>
  <c r="H49" i="3"/>
  <c r="F58" i="6"/>
  <c r="H58" i="6"/>
  <c r="H58" i="3"/>
  <c r="H43" i="13"/>
  <c r="H45" i="13"/>
  <c r="G43" i="13"/>
  <c r="G44" i="13"/>
  <c r="L43" i="13"/>
  <c r="L44" i="13"/>
  <c r="L45" i="13"/>
  <c r="F43" i="13"/>
  <c r="F44" i="13"/>
  <c r="K43" i="13"/>
  <c r="K44" i="13"/>
  <c r="E43" i="13"/>
  <c r="E44" i="13"/>
  <c r="J43" i="13"/>
  <c r="J44" i="13"/>
  <c r="D43" i="13"/>
  <c r="D44" i="13"/>
  <c r="I43" i="13"/>
  <c r="I44" i="13"/>
  <c r="C44" i="13"/>
  <c r="H44" i="13"/>
  <c r="Q42" i="13"/>
  <c r="P42" i="13"/>
  <c r="O42" i="13"/>
  <c r="N42" i="13"/>
  <c r="M42" i="13"/>
  <c r="Q41" i="13"/>
  <c r="P41" i="13"/>
  <c r="O41" i="13"/>
  <c r="N41" i="13"/>
  <c r="M41" i="13"/>
  <c r="Q40" i="13"/>
  <c r="P40" i="13"/>
  <c r="O40" i="13"/>
  <c r="N40" i="13"/>
  <c r="M40" i="13"/>
  <c r="Q39" i="13"/>
  <c r="P39" i="13"/>
  <c r="O39" i="13"/>
  <c r="N39" i="13"/>
  <c r="M39" i="13"/>
  <c r="Q38" i="13"/>
  <c r="P38" i="13"/>
  <c r="O38" i="13"/>
  <c r="N38" i="13"/>
  <c r="M38" i="13"/>
  <c r="Q37" i="13"/>
  <c r="P37" i="13"/>
  <c r="O37" i="13"/>
  <c r="N37" i="13"/>
  <c r="M37" i="13"/>
  <c r="Q36" i="13"/>
  <c r="P36" i="13"/>
  <c r="O36" i="13"/>
  <c r="N36" i="13"/>
  <c r="M36" i="13"/>
  <c r="Q35" i="13"/>
  <c r="P35" i="13"/>
  <c r="O35" i="13"/>
  <c r="N35" i="13"/>
  <c r="M35" i="13"/>
  <c r="Q34" i="13"/>
  <c r="P34" i="13"/>
  <c r="O34" i="13"/>
  <c r="N34" i="13"/>
  <c r="M34" i="13"/>
  <c r="Q33" i="13"/>
  <c r="P33" i="13"/>
  <c r="O33" i="13"/>
  <c r="N33" i="13"/>
  <c r="M33" i="13"/>
  <c r="Q32" i="13"/>
  <c r="P32" i="13"/>
  <c r="O32" i="13"/>
  <c r="N32" i="13"/>
  <c r="M32" i="13"/>
  <c r="Q31" i="13"/>
  <c r="P31" i="13"/>
  <c r="O31" i="13"/>
  <c r="N31" i="13"/>
  <c r="M31" i="13"/>
  <c r="Q30" i="13"/>
  <c r="P30" i="13"/>
  <c r="O30" i="13"/>
  <c r="N30" i="13"/>
  <c r="M30" i="13"/>
  <c r="Q29" i="13"/>
  <c r="P29" i="13"/>
  <c r="O29" i="13"/>
  <c r="N29" i="13"/>
  <c r="M29" i="13"/>
  <c r="Q28" i="13"/>
  <c r="P28" i="13"/>
  <c r="O28" i="13"/>
  <c r="N28" i="13"/>
  <c r="M28" i="13"/>
  <c r="Q27" i="13"/>
  <c r="P27" i="13"/>
  <c r="O27" i="13"/>
  <c r="N27" i="13"/>
  <c r="M27" i="13"/>
  <c r="Q26" i="13"/>
  <c r="P26" i="13"/>
  <c r="O26" i="13"/>
  <c r="N26" i="13"/>
  <c r="M26" i="13"/>
  <c r="Q25" i="13"/>
  <c r="P25" i="13"/>
  <c r="O25" i="13"/>
  <c r="N25" i="13"/>
  <c r="M25" i="13"/>
  <c r="Q24" i="13"/>
  <c r="P24" i="13"/>
  <c r="O24" i="13"/>
  <c r="N24" i="13"/>
  <c r="M24" i="13"/>
  <c r="Q23" i="13"/>
  <c r="P23" i="13"/>
  <c r="O23" i="13"/>
  <c r="N23" i="13"/>
  <c r="M23" i="13"/>
  <c r="Q22" i="13"/>
  <c r="P22" i="13"/>
  <c r="O22" i="13"/>
  <c r="N22" i="13"/>
  <c r="M22" i="13"/>
  <c r="Q21" i="13"/>
  <c r="P21" i="13"/>
  <c r="O21" i="13"/>
  <c r="N21" i="13"/>
  <c r="M21" i="13"/>
  <c r="Q20" i="13"/>
  <c r="P20" i="13"/>
  <c r="O20" i="13"/>
  <c r="N20" i="13"/>
  <c r="M20" i="13"/>
  <c r="Q19" i="13"/>
  <c r="P19" i="13"/>
  <c r="O19" i="13"/>
  <c r="N19" i="13"/>
  <c r="M19" i="13"/>
  <c r="Q18" i="13"/>
  <c r="P18" i="13"/>
  <c r="O18" i="13"/>
  <c r="N18" i="13"/>
  <c r="M18" i="13"/>
  <c r="Q17" i="13"/>
  <c r="P17" i="13"/>
  <c r="O17" i="13"/>
  <c r="N17" i="13"/>
  <c r="M17" i="13"/>
  <c r="Q16" i="13"/>
  <c r="P16" i="13"/>
  <c r="O16" i="13"/>
  <c r="N16" i="13"/>
  <c r="M16" i="13"/>
  <c r="Q15" i="13"/>
  <c r="P15" i="13"/>
  <c r="O15" i="13"/>
  <c r="N15" i="13"/>
  <c r="M15" i="13"/>
  <c r="Q14" i="13"/>
  <c r="P14" i="13"/>
  <c r="O14" i="13"/>
  <c r="N14" i="13"/>
  <c r="M14" i="13"/>
  <c r="Q13" i="13"/>
  <c r="P13" i="13"/>
  <c r="O13" i="13"/>
  <c r="N13" i="13"/>
  <c r="Q12" i="13"/>
  <c r="P12" i="13"/>
  <c r="O12" i="13"/>
  <c r="N12" i="13"/>
  <c r="M12" i="13"/>
  <c r="Q11" i="13"/>
  <c r="P11" i="13"/>
  <c r="O11" i="13"/>
  <c r="N11" i="13"/>
  <c r="M11" i="13"/>
  <c r="Q10" i="13"/>
  <c r="P10" i="13"/>
  <c r="O10" i="13"/>
  <c r="N10" i="13"/>
  <c r="M10" i="13"/>
  <c r="Q9" i="13"/>
  <c r="P9" i="13"/>
  <c r="O9" i="13"/>
  <c r="N9" i="13"/>
  <c r="M9" i="13"/>
  <c r="Q8" i="13"/>
  <c r="P8" i="13"/>
  <c r="O8" i="13"/>
  <c r="N8" i="13"/>
  <c r="Q7" i="13"/>
  <c r="P7" i="13"/>
  <c r="O7" i="13"/>
  <c r="N7" i="13"/>
  <c r="G43" i="12"/>
  <c r="G44" i="12"/>
  <c r="L44" i="12"/>
  <c r="F43" i="12"/>
  <c r="F44" i="12"/>
  <c r="K44" i="12"/>
  <c r="E43" i="12"/>
  <c r="E44" i="12"/>
  <c r="J44" i="12"/>
  <c r="D43" i="12"/>
  <c r="D44" i="12"/>
  <c r="I44" i="12"/>
  <c r="C43" i="12"/>
  <c r="C44" i="12"/>
  <c r="H44" i="12"/>
  <c r="Q42" i="12"/>
  <c r="P42" i="12"/>
  <c r="O42" i="12"/>
  <c r="N42" i="12"/>
  <c r="M42" i="12"/>
  <c r="Q41" i="12"/>
  <c r="P41" i="12"/>
  <c r="O41" i="12"/>
  <c r="N41" i="12"/>
  <c r="M41" i="12"/>
  <c r="Q40" i="12"/>
  <c r="P40" i="12"/>
  <c r="O40" i="12"/>
  <c r="N40" i="12"/>
  <c r="M40" i="12"/>
  <c r="Q39" i="12"/>
  <c r="P39" i="12"/>
  <c r="O39" i="12"/>
  <c r="N39" i="12"/>
  <c r="M39" i="12"/>
  <c r="Q38" i="12"/>
  <c r="P38" i="12"/>
  <c r="O38" i="12"/>
  <c r="N38" i="12"/>
  <c r="M38" i="12"/>
  <c r="Q37" i="12"/>
  <c r="P37" i="12"/>
  <c r="O37" i="12"/>
  <c r="N37" i="12"/>
  <c r="M37" i="12"/>
  <c r="Q36" i="12"/>
  <c r="P36" i="12"/>
  <c r="O36" i="12"/>
  <c r="N36" i="12"/>
  <c r="M36" i="12"/>
  <c r="Q35" i="12"/>
  <c r="P35" i="12"/>
  <c r="O35" i="12"/>
  <c r="N35" i="12"/>
  <c r="M35" i="12"/>
  <c r="Q34" i="12"/>
  <c r="P34" i="12"/>
  <c r="O34" i="12"/>
  <c r="N34" i="12"/>
  <c r="M34" i="12"/>
  <c r="Q33" i="12"/>
  <c r="P33" i="12"/>
  <c r="O33" i="12"/>
  <c r="N33" i="12"/>
  <c r="M33" i="12"/>
  <c r="Q32" i="12"/>
  <c r="P32" i="12"/>
  <c r="O32" i="12"/>
  <c r="N32" i="12"/>
  <c r="M32" i="12"/>
  <c r="Q31" i="12"/>
  <c r="P31" i="12"/>
  <c r="O31" i="12"/>
  <c r="N31" i="12"/>
  <c r="M31" i="12"/>
  <c r="Q30" i="12"/>
  <c r="P30" i="12"/>
  <c r="O30" i="12"/>
  <c r="N30" i="12"/>
  <c r="M30" i="12"/>
  <c r="Q29" i="12"/>
  <c r="P29" i="12"/>
  <c r="O29" i="12"/>
  <c r="N29" i="12"/>
  <c r="M29" i="12"/>
  <c r="Q28" i="12"/>
  <c r="P28" i="12"/>
  <c r="O28" i="12"/>
  <c r="N28" i="12"/>
  <c r="M28" i="12"/>
  <c r="Q27" i="12"/>
  <c r="P27" i="12"/>
  <c r="O27" i="12"/>
  <c r="N27" i="12"/>
  <c r="M27" i="12"/>
  <c r="Q26" i="12"/>
  <c r="P26" i="12"/>
  <c r="O26" i="12"/>
  <c r="N26" i="12"/>
  <c r="M26" i="12"/>
  <c r="Q25" i="12"/>
  <c r="P25" i="12"/>
  <c r="O25" i="12"/>
  <c r="N25" i="12"/>
  <c r="M25" i="12"/>
  <c r="Q24" i="12"/>
  <c r="P24" i="12"/>
  <c r="O24" i="12"/>
  <c r="N24" i="12"/>
  <c r="M24" i="12"/>
  <c r="Q23" i="12"/>
  <c r="P23" i="12"/>
  <c r="O23" i="12"/>
  <c r="N23" i="12"/>
  <c r="M23" i="12"/>
  <c r="Q22" i="12"/>
  <c r="P22" i="12"/>
  <c r="O22" i="12"/>
  <c r="N22" i="12"/>
  <c r="M22" i="12"/>
  <c r="Q21" i="12"/>
  <c r="P21" i="12"/>
  <c r="O21" i="12"/>
  <c r="N21" i="12"/>
  <c r="M21" i="12"/>
  <c r="Q20" i="12"/>
  <c r="P20" i="12"/>
  <c r="O20" i="12"/>
  <c r="N20" i="12"/>
  <c r="M20" i="12"/>
  <c r="Q19" i="12"/>
  <c r="P19" i="12"/>
  <c r="O19" i="12"/>
  <c r="N19" i="12"/>
  <c r="M19" i="12"/>
  <c r="Q18" i="12"/>
  <c r="P18" i="12"/>
  <c r="O18" i="12"/>
  <c r="N18" i="12"/>
  <c r="M18" i="12"/>
  <c r="Q17" i="12"/>
  <c r="P17" i="12"/>
  <c r="O17" i="12"/>
  <c r="N17" i="12"/>
  <c r="M17" i="12"/>
  <c r="Q16" i="12"/>
  <c r="P16" i="12"/>
  <c r="O16" i="12"/>
  <c r="N16" i="12"/>
  <c r="M16" i="12"/>
  <c r="Q15" i="12"/>
  <c r="P15" i="12"/>
  <c r="O15" i="12"/>
  <c r="N15" i="12"/>
  <c r="M15" i="12"/>
  <c r="Q14" i="12"/>
  <c r="P14" i="12"/>
  <c r="O14" i="12"/>
  <c r="N14" i="12"/>
  <c r="M14" i="12"/>
  <c r="Q13" i="12"/>
  <c r="P13" i="12"/>
  <c r="O13" i="12"/>
  <c r="N13" i="12"/>
  <c r="M13" i="12"/>
  <c r="Q12" i="12"/>
  <c r="P12" i="12"/>
  <c r="O12" i="12"/>
  <c r="N12" i="12"/>
  <c r="M12" i="12"/>
  <c r="Q11" i="12"/>
  <c r="P11" i="12"/>
  <c r="O11" i="12"/>
  <c r="N11" i="12"/>
  <c r="M11" i="12"/>
  <c r="Q10" i="12"/>
  <c r="P10" i="12"/>
  <c r="O10" i="12"/>
  <c r="N10" i="12"/>
  <c r="M10" i="12"/>
  <c r="Q9" i="12"/>
  <c r="P9" i="12"/>
  <c r="O9" i="12"/>
  <c r="N9" i="12"/>
  <c r="M9" i="12"/>
  <c r="Q8" i="12"/>
  <c r="P8" i="12"/>
  <c r="O8" i="12"/>
  <c r="N8" i="12"/>
  <c r="M8" i="12"/>
  <c r="Q7" i="12"/>
  <c r="P7" i="12"/>
  <c r="O7" i="12"/>
  <c r="N7" i="12"/>
  <c r="M7" i="12"/>
  <c r="F44" i="11"/>
  <c r="L44" i="11"/>
  <c r="K44" i="11"/>
  <c r="J44" i="11"/>
  <c r="I44" i="11"/>
  <c r="G44" i="11"/>
  <c r="E44" i="11"/>
  <c r="D44" i="11"/>
  <c r="C44" i="11"/>
  <c r="L43" i="11"/>
  <c r="L45" i="11"/>
  <c r="K43" i="11"/>
  <c r="J43" i="11"/>
  <c r="I43" i="11"/>
  <c r="I45" i="11"/>
  <c r="G43" i="11"/>
  <c r="G45" i="11"/>
  <c r="F43" i="11"/>
  <c r="E43" i="11"/>
  <c r="D43" i="11"/>
  <c r="Q42" i="11"/>
  <c r="P42" i="11"/>
  <c r="O42" i="11"/>
  <c r="N42" i="11"/>
  <c r="M42" i="11"/>
  <c r="Q41" i="11"/>
  <c r="P41" i="11"/>
  <c r="O41" i="11"/>
  <c r="N41" i="11"/>
  <c r="M41" i="11"/>
  <c r="Q40" i="11"/>
  <c r="P40" i="11"/>
  <c r="O40" i="11"/>
  <c r="N40" i="11"/>
  <c r="M40" i="11"/>
  <c r="Q39" i="11"/>
  <c r="P39" i="11"/>
  <c r="O39" i="11"/>
  <c r="N39" i="11"/>
  <c r="M39" i="11"/>
  <c r="Q38" i="11"/>
  <c r="P38" i="11"/>
  <c r="O38" i="11"/>
  <c r="N38" i="11"/>
  <c r="M38" i="11"/>
  <c r="Q37" i="11"/>
  <c r="P37" i="11"/>
  <c r="O37" i="11"/>
  <c r="N37" i="11"/>
  <c r="M37" i="11"/>
  <c r="Q36" i="11"/>
  <c r="P36" i="11"/>
  <c r="O36" i="11"/>
  <c r="N36" i="11"/>
  <c r="M36" i="11"/>
  <c r="Q35" i="11"/>
  <c r="P35" i="11"/>
  <c r="O35" i="11"/>
  <c r="N35" i="11"/>
  <c r="M35" i="11"/>
  <c r="Q34" i="11"/>
  <c r="P34" i="11"/>
  <c r="O34" i="11"/>
  <c r="N34" i="11"/>
  <c r="M34" i="11"/>
  <c r="Q33" i="11"/>
  <c r="P33" i="11"/>
  <c r="O33" i="11"/>
  <c r="N33" i="11"/>
  <c r="M33" i="11"/>
  <c r="Q32" i="11"/>
  <c r="P32" i="11"/>
  <c r="O32" i="11"/>
  <c r="N32" i="11"/>
  <c r="M32" i="11"/>
  <c r="Q31" i="11"/>
  <c r="P31" i="11"/>
  <c r="O31" i="11"/>
  <c r="N31" i="11"/>
  <c r="M31" i="11"/>
  <c r="Q30" i="11"/>
  <c r="P30" i="11"/>
  <c r="O30" i="11"/>
  <c r="N30" i="11"/>
  <c r="M30" i="11"/>
  <c r="Q29" i="11"/>
  <c r="P29" i="11"/>
  <c r="O29" i="11"/>
  <c r="N29" i="11"/>
  <c r="M29" i="11"/>
  <c r="Q28" i="11"/>
  <c r="P28" i="11"/>
  <c r="O28" i="11"/>
  <c r="N28" i="11"/>
  <c r="M28" i="11"/>
  <c r="Q27" i="11"/>
  <c r="P27" i="11"/>
  <c r="O27" i="11"/>
  <c r="N27" i="11"/>
  <c r="M27" i="11"/>
  <c r="Q26" i="11"/>
  <c r="P26" i="11"/>
  <c r="O26" i="11"/>
  <c r="N26" i="11"/>
  <c r="M26" i="11"/>
  <c r="Q25" i="11"/>
  <c r="P25" i="11"/>
  <c r="O25" i="11"/>
  <c r="N25" i="11"/>
  <c r="M25" i="11"/>
  <c r="Q24" i="11"/>
  <c r="P24" i="11"/>
  <c r="O24" i="11"/>
  <c r="N24" i="11"/>
  <c r="M24" i="11"/>
  <c r="Q23" i="11"/>
  <c r="P23" i="11"/>
  <c r="O23" i="11"/>
  <c r="N23" i="11"/>
  <c r="M23" i="11"/>
  <c r="Q22" i="11"/>
  <c r="P22" i="11"/>
  <c r="O22" i="11"/>
  <c r="N22" i="11"/>
  <c r="M22" i="11"/>
  <c r="Q21" i="11"/>
  <c r="P21" i="11"/>
  <c r="O21" i="11"/>
  <c r="N21" i="11"/>
  <c r="M21" i="11"/>
  <c r="Q20" i="11"/>
  <c r="P20" i="11"/>
  <c r="O20" i="11"/>
  <c r="N20" i="11"/>
  <c r="M20" i="11"/>
  <c r="Q19" i="11"/>
  <c r="P19" i="11"/>
  <c r="O19" i="11"/>
  <c r="N19" i="11"/>
  <c r="M19" i="11"/>
  <c r="Q18" i="11"/>
  <c r="P18" i="11"/>
  <c r="O18" i="11"/>
  <c r="N18" i="11"/>
  <c r="M18" i="11"/>
  <c r="Q17" i="11"/>
  <c r="P17" i="11"/>
  <c r="O17" i="11"/>
  <c r="N17" i="11"/>
  <c r="M17" i="11"/>
  <c r="Q16" i="11"/>
  <c r="P16" i="11"/>
  <c r="O16" i="11"/>
  <c r="N16" i="11"/>
  <c r="M16" i="11"/>
  <c r="Q15" i="11"/>
  <c r="P15" i="11"/>
  <c r="O15" i="11"/>
  <c r="N15" i="11"/>
  <c r="M15" i="11"/>
  <c r="Q14" i="11"/>
  <c r="P14" i="11"/>
  <c r="O14" i="11"/>
  <c r="N14" i="11"/>
  <c r="M14" i="11"/>
  <c r="Q13" i="11"/>
  <c r="P13" i="11"/>
  <c r="O13" i="11"/>
  <c r="N13" i="11"/>
  <c r="M13" i="11"/>
  <c r="Q12" i="11"/>
  <c r="P12" i="11"/>
  <c r="O12" i="11"/>
  <c r="N12" i="11"/>
  <c r="M12" i="11"/>
  <c r="Q11" i="11"/>
  <c r="P11" i="11"/>
  <c r="O11" i="11"/>
  <c r="N11" i="11"/>
  <c r="M11" i="11"/>
  <c r="Q10" i="11"/>
  <c r="P10" i="11"/>
  <c r="O10" i="11"/>
  <c r="N10" i="11"/>
  <c r="M10" i="11"/>
  <c r="Q9" i="11"/>
  <c r="P9" i="11"/>
  <c r="O9" i="11"/>
  <c r="N9" i="11"/>
  <c r="M9" i="11"/>
  <c r="Q8" i="11"/>
  <c r="P8" i="11"/>
  <c r="O8" i="11"/>
  <c r="N8" i="11"/>
  <c r="M8" i="11"/>
  <c r="Q7" i="11"/>
  <c r="P7" i="11"/>
  <c r="O7" i="11"/>
  <c r="N7" i="11"/>
  <c r="O41" i="10"/>
  <c r="Q42" i="10"/>
  <c r="P42" i="10"/>
  <c r="O42" i="10"/>
  <c r="N42" i="10"/>
  <c r="M42" i="10"/>
  <c r="Q41" i="10"/>
  <c r="P41" i="10"/>
  <c r="N41" i="10"/>
  <c r="M41" i="10"/>
  <c r="Q40" i="10"/>
  <c r="P40" i="10"/>
  <c r="O40" i="10"/>
  <c r="N40" i="10"/>
  <c r="M40" i="10"/>
  <c r="Q39" i="10"/>
  <c r="P39" i="10"/>
  <c r="O39" i="10"/>
  <c r="N39" i="10"/>
  <c r="M39" i="10"/>
  <c r="Q38" i="10"/>
  <c r="P38" i="10"/>
  <c r="O38" i="10"/>
  <c r="N38" i="10"/>
  <c r="M38" i="10"/>
  <c r="Q37" i="10"/>
  <c r="P37" i="10"/>
  <c r="O37" i="10"/>
  <c r="N37" i="10"/>
  <c r="M37" i="10"/>
  <c r="Q36" i="10"/>
  <c r="P36" i="10"/>
  <c r="O36" i="10"/>
  <c r="N36" i="10"/>
  <c r="M36" i="10"/>
  <c r="Q35" i="10"/>
  <c r="P35" i="10"/>
  <c r="O35" i="10"/>
  <c r="N35" i="10"/>
  <c r="M35" i="10"/>
  <c r="Q34" i="10"/>
  <c r="P34" i="10"/>
  <c r="O34" i="10"/>
  <c r="N34" i="10"/>
  <c r="M34" i="10"/>
  <c r="Q33" i="10"/>
  <c r="P33" i="10"/>
  <c r="O33" i="10"/>
  <c r="N33" i="10"/>
  <c r="M33" i="10"/>
  <c r="Q32" i="10"/>
  <c r="P32" i="10"/>
  <c r="O32" i="10"/>
  <c r="N32" i="10"/>
  <c r="M32" i="10"/>
  <c r="Q31" i="10"/>
  <c r="P31" i="10"/>
  <c r="O31" i="10"/>
  <c r="N31" i="10"/>
  <c r="M31" i="10"/>
  <c r="Q30" i="10"/>
  <c r="P30" i="10"/>
  <c r="O30" i="10"/>
  <c r="N30" i="10"/>
  <c r="M30" i="10"/>
  <c r="Q29" i="10"/>
  <c r="P29" i="10"/>
  <c r="O29" i="10"/>
  <c r="N29" i="10"/>
  <c r="M29" i="10"/>
  <c r="Q28" i="10"/>
  <c r="P28" i="10"/>
  <c r="O28" i="10"/>
  <c r="N28" i="10"/>
  <c r="M28" i="10"/>
  <c r="Q27" i="10"/>
  <c r="P27" i="10"/>
  <c r="O27" i="10"/>
  <c r="N27" i="10"/>
  <c r="M27" i="10"/>
  <c r="Q26" i="10"/>
  <c r="P26" i="10"/>
  <c r="O26" i="10"/>
  <c r="N26" i="10"/>
  <c r="M26" i="10"/>
  <c r="Q25" i="10"/>
  <c r="P25" i="10"/>
  <c r="O25" i="10"/>
  <c r="N25" i="10"/>
  <c r="M25" i="10"/>
  <c r="Q24" i="10"/>
  <c r="P24" i="10"/>
  <c r="O24" i="10"/>
  <c r="N24" i="10"/>
  <c r="M24" i="10"/>
  <c r="Q23" i="10"/>
  <c r="P23" i="10"/>
  <c r="O23" i="10"/>
  <c r="N23" i="10"/>
  <c r="M23" i="10"/>
  <c r="Q22" i="10"/>
  <c r="P22" i="10"/>
  <c r="O22" i="10"/>
  <c r="N22" i="10"/>
  <c r="M22" i="10"/>
  <c r="Q21" i="10"/>
  <c r="P21" i="10"/>
  <c r="O21" i="10"/>
  <c r="N21" i="10"/>
  <c r="M21" i="10"/>
  <c r="Q20" i="10"/>
  <c r="P20" i="10"/>
  <c r="O20" i="10"/>
  <c r="N20" i="10"/>
  <c r="M20" i="10"/>
  <c r="Q19" i="10"/>
  <c r="P19" i="10"/>
  <c r="O19" i="10"/>
  <c r="N19" i="10"/>
  <c r="M19" i="10"/>
  <c r="Q18" i="10"/>
  <c r="P18" i="10"/>
  <c r="O18" i="10"/>
  <c r="N18" i="10"/>
  <c r="M18" i="10"/>
  <c r="Q17" i="10"/>
  <c r="P17" i="10"/>
  <c r="O17" i="10"/>
  <c r="N17" i="10"/>
  <c r="M17" i="10"/>
  <c r="Q16" i="10"/>
  <c r="P16" i="10"/>
  <c r="O16" i="10"/>
  <c r="N16" i="10"/>
  <c r="M16" i="10"/>
  <c r="Q15" i="10"/>
  <c r="P15" i="10"/>
  <c r="O15" i="10"/>
  <c r="N15" i="10"/>
  <c r="M15" i="10"/>
  <c r="Q14" i="10"/>
  <c r="P14" i="10"/>
  <c r="O14" i="10"/>
  <c r="N14" i="10"/>
  <c r="M14" i="10"/>
  <c r="Q13" i="10"/>
  <c r="P13" i="10"/>
  <c r="O13" i="10"/>
  <c r="N13" i="10"/>
  <c r="M13" i="10"/>
  <c r="Q12" i="10"/>
  <c r="P12" i="10"/>
  <c r="O12" i="10"/>
  <c r="N12" i="10"/>
  <c r="M12" i="10"/>
  <c r="Q11" i="10"/>
  <c r="P11" i="10"/>
  <c r="O11" i="10"/>
  <c r="N11" i="10"/>
  <c r="M11" i="10"/>
  <c r="Q10" i="10"/>
  <c r="P10" i="10"/>
  <c r="O10" i="10"/>
  <c r="N10" i="10"/>
  <c r="M10" i="10"/>
  <c r="Q9" i="10"/>
  <c r="P9" i="10"/>
  <c r="O9" i="10"/>
  <c r="N9" i="10"/>
  <c r="M9" i="10"/>
  <c r="Q8" i="10"/>
  <c r="P8" i="10"/>
  <c r="O8" i="10"/>
  <c r="N8" i="10"/>
  <c r="M8" i="10"/>
  <c r="Q7" i="10"/>
  <c r="P7" i="10"/>
  <c r="O7" i="10"/>
  <c r="N7" i="10"/>
  <c r="M7" i="10"/>
  <c r="Q42" i="9"/>
  <c r="P42" i="9"/>
  <c r="O42" i="9"/>
  <c r="N42" i="9"/>
  <c r="M42" i="9"/>
  <c r="Q41" i="9"/>
  <c r="P41" i="9"/>
  <c r="O41" i="9"/>
  <c r="N41" i="9"/>
  <c r="M41" i="9"/>
  <c r="Q40" i="9"/>
  <c r="P40" i="9"/>
  <c r="O40" i="9"/>
  <c r="N40" i="9"/>
  <c r="Q39" i="9"/>
  <c r="P39" i="9"/>
  <c r="O39" i="9"/>
  <c r="N39" i="9"/>
  <c r="Q38" i="9"/>
  <c r="P38" i="9"/>
  <c r="O38" i="9"/>
  <c r="N38" i="9"/>
  <c r="M38" i="9"/>
  <c r="Q37" i="9"/>
  <c r="P37" i="9"/>
  <c r="O37" i="9"/>
  <c r="N37" i="9"/>
  <c r="Q36" i="9"/>
  <c r="P36" i="9"/>
  <c r="O36" i="9"/>
  <c r="N36" i="9"/>
  <c r="M36" i="9"/>
  <c r="Q35" i="9"/>
  <c r="P35" i="9"/>
  <c r="O35" i="9"/>
  <c r="N35" i="9"/>
  <c r="M35" i="9"/>
  <c r="Q34" i="9"/>
  <c r="P34" i="9"/>
  <c r="O34" i="9"/>
  <c r="N34" i="9"/>
  <c r="M34" i="9"/>
  <c r="Q33" i="9"/>
  <c r="P33" i="9"/>
  <c r="O33" i="9"/>
  <c r="N33" i="9"/>
  <c r="M33" i="9"/>
  <c r="Q32" i="9"/>
  <c r="P32" i="9"/>
  <c r="O32" i="9"/>
  <c r="N32" i="9"/>
  <c r="M32" i="9"/>
  <c r="Q31" i="9"/>
  <c r="P31" i="9"/>
  <c r="O31" i="9"/>
  <c r="N31" i="9"/>
  <c r="M31" i="9"/>
  <c r="Q30" i="9"/>
  <c r="P30" i="9"/>
  <c r="O30" i="9"/>
  <c r="N30" i="9"/>
  <c r="M30" i="9"/>
  <c r="Q29" i="9"/>
  <c r="P29" i="9"/>
  <c r="O29" i="9"/>
  <c r="N29" i="9"/>
  <c r="M29" i="9"/>
  <c r="Q28" i="9"/>
  <c r="P28" i="9"/>
  <c r="O28" i="9"/>
  <c r="N28" i="9"/>
  <c r="M28" i="9"/>
  <c r="Q27" i="9"/>
  <c r="P27" i="9"/>
  <c r="O27" i="9"/>
  <c r="N27" i="9"/>
  <c r="Q26" i="9"/>
  <c r="P26" i="9"/>
  <c r="O26" i="9"/>
  <c r="N26" i="9"/>
  <c r="M26" i="9"/>
  <c r="Q25" i="9"/>
  <c r="P25" i="9"/>
  <c r="O25" i="9"/>
  <c r="N25" i="9"/>
  <c r="M25" i="9"/>
  <c r="Q24" i="9"/>
  <c r="P24" i="9"/>
  <c r="O24" i="9"/>
  <c r="N24" i="9"/>
  <c r="M24" i="9"/>
  <c r="Q23" i="9"/>
  <c r="P23" i="9"/>
  <c r="O23" i="9"/>
  <c r="N23" i="9"/>
  <c r="M23" i="9"/>
  <c r="Q22" i="9"/>
  <c r="P22" i="9"/>
  <c r="O22" i="9"/>
  <c r="N22" i="9"/>
  <c r="M22" i="9"/>
  <c r="Q21" i="9"/>
  <c r="P21" i="9"/>
  <c r="O21" i="9"/>
  <c r="N21" i="9"/>
  <c r="M21" i="9"/>
  <c r="Q18" i="9"/>
  <c r="P18" i="9"/>
  <c r="O18" i="9"/>
  <c r="N18" i="9"/>
  <c r="Q17" i="9"/>
  <c r="P17" i="9"/>
  <c r="O17" i="9"/>
  <c r="N17" i="9"/>
  <c r="Q16" i="9"/>
  <c r="P16" i="9"/>
  <c r="O16" i="9"/>
  <c r="N16" i="9"/>
  <c r="Q15" i="9"/>
  <c r="P15" i="9"/>
  <c r="O15" i="9"/>
  <c r="N15" i="9"/>
  <c r="Q14" i="9"/>
  <c r="P14" i="9"/>
  <c r="O14" i="9"/>
  <c r="N14" i="9"/>
  <c r="M14" i="9"/>
  <c r="Q13" i="9"/>
  <c r="P13" i="9"/>
  <c r="O13" i="9"/>
  <c r="N13" i="9"/>
  <c r="M13" i="9"/>
  <c r="Q12" i="9"/>
  <c r="P12" i="9"/>
  <c r="O12" i="9"/>
  <c r="N12" i="9"/>
  <c r="M12" i="9"/>
  <c r="Q11" i="9"/>
  <c r="P11" i="9"/>
  <c r="O11" i="9"/>
  <c r="N11" i="9"/>
  <c r="M11" i="9"/>
  <c r="Q10" i="9"/>
  <c r="P10" i="9"/>
  <c r="O10" i="9"/>
  <c r="N10" i="9"/>
  <c r="M10" i="9"/>
  <c r="Q9" i="9"/>
  <c r="P9" i="9"/>
  <c r="O9" i="9"/>
  <c r="N9" i="9"/>
  <c r="M9" i="9"/>
  <c r="Q8" i="9"/>
  <c r="P8" i="9"/>
  <c r="O8" i="9"/>
  <c r="N8" i="9"/>
  <c r="Q7" i="9"/>
  <c r="P7" i="9"/>
  <c r="O7" i="9"/>
  <c r="N7" i="9"/>
  <c r="M30" i="2"/>
  <c r="K30" i="2"/>
  <c r="I9" i="3"/>
  <c r="I44" i="5"/>
  <c r="D44" i="3"/>
  <c r="K57" i="3"/>
  <c r="K54" i="3"/>
  <c r="K55" i="3"/>
  <c r="K48" i="3"/>
  <c r="K30" i="3"/>
  <c r="K15" i="3"/>
  <c r="K13" i="3"/>
  <c r="K45" i="3"/>
  <c r="K34" i="3"/>
  <c r="K21" i="3"/>
  <c r="K31" i="3"/>
  <c r="K32" i="3"/>
  <c r="K10" i="3"/>
  <c r="K12" i="3"/>
  <c r="K39" i="3"/>
  <c r="K41" i="3"/>
  <c r="K36" i="3"/>
  <c r="I60" i="4"/>
  <c r="K60" i="3"/>
  <c r="K9" i="3"/>
  <c r="K18" i="3"/>
  <c r="K51" i="3"/>
  <c r="K7" i="3"/>
  <c r="I61" i="4"/>
  <c r="K61" i="3"/>
  <c r="F29" i="6"/>
  <c r="H29" i="6"/>
  <c r="H29" i="3"/>
  <c r="M7" i="11"/>
  <c r="C7" i="8"/>
  <c r="M7" i="8"/>
  <c r="C43" i="11"/>
  <c r="M13" i="13"/>
  <c r="C13" i="8"/>
  <c r="C43" i="13"/>
  <c r="C45" i="13"/>
  <c r="F41" i="6"/>
  <c r="H41" i="6"/>
  <c r="H41" i="3"/>
  <c r="I29" i="5"/>
  <c r="D29" i="3"/>
  <c r="H17" i="5"/>
  <c r="C17" i="3"/>
  <c r="I49" i="3"/>
  <c r="K56" i="3"/>
  <c r="G42" i="3"/>
  <c r="G19" i="3"/>
  <c r="N23" i="6"/>
  <c r="I23" i="3"/>
  <c r="I12" i="3"/>
  <c r="F56" i="6"/>
  <c r="I8" i="5"/>
  <c r="D8" i="3"/>
  <c r="Q43" i="13"/>
  <c r="Q20" i="8"/>
  <c r="Q34" i="8"/>
  <c r="O33" i="8"/>
  <c r="J14" i="3"/>
  <c r="K11" i="3"/>
  <c r="K20" i="3"/>
  <c r="C62" i="6"/>
  <c r="E62" i="6"/>
  <c r="F47" i="6"/>
  <c r="H47" i="6"/>
  <c r="H47" i="3"/>
  <c r="F14" i="6"/>
  <c r="H44" i="5"/>
  <c r="C44" i="3"/>
  <c r="I53" i="5"/>
  <c r="D53" i="3"/>
  <c r="H32" i="5"/>
  <c r="C32" i="3"/>
  <c r="H11" i="5"/>
  <c r="C11" i="3"/>
  <c r="J29" i="3"/>
  <c r="K14" i="3"/>
  <c r="J20" i="3"/>
  <c r="J11" i="3"/>
  <c r="J23" i="3"/>
  <c r="G31" i="3"/>
  <c r="I56" i="5"/>
  <c r="D56" i="3"/>
  <c r="H47" i="5"/>
  <c r="C47" i="3"/>
  <c r="G40" i="3"/>
  <c r="E59" i="4"/>
  <c r="E50" i="4"/>
  <c r="G48" i="3"/>
  <c r="E53" i="4"/>
  <c r="E61" i="4"/>
  <c r="E56" i="4"/>
  <c r="E41" i="4"/>
  <c r="G41" i="3"/>
  <c r="G38" i="3"/>
  <c r="E26" i="4"/>
  <c r="D62" i="4"/>
  <c r="F62" i="3"/>
  <c r="H62" i="4"/>
  <c r="E17" i="4"/>
  <c r="I62" i="4"/>
  <c r="G10" i="3"/>
  <c r="C62" i="4"/>
  <c r="E60" i="4"/>
  <c r="L30" i="2"/>
  <c r="H32" i="2"/>
  <c r="J15" i="2"/>
  <c r="L15" i="2"/>
  <c r="E62" i="4"/>
  <c r="F45" i="13"/>
  <c r="O23" i="8"/>
  <c r="P23" i="8"/>
  <c r="N24" i="8"/>
  <c r="P21" i="8"/>
  <c r="N22" i="8"/>
  <c r="O43" i="13"/>
  <c r="E45" i="13"/>
  <c r="M20" i="8"/>
  <c r="Q17" i="8"/>
  <c r="O18" i="8"/>
  <c r="O16" i="8"/>
  <c r="M44" i="13"/>
  <c r="D45" i="13"/>
  <c r="O44" i="13"/>
  <c r="Q13" i="8"/>
  <c r="O11" i="8"/>
  <c r="M12" i="8"/>
  <c r="Q12" i="8"/>
  <c r="N44" i="13"/>
  <c r="G45" i="13"/>
  <c r="Q45" i="13"/>
  <c r="K45" i="13"/>
  <c r="P45" i="13"/>
  <c r="I45" i="13"/>
  <c r="P44" i="13"/>
  <c r="M43" i="13"/>
  <c r="J45" i="13"/>
  <c r="M45" i="13"/>
  <c r="N43" i="13"/>
  <c r="P43" i="13"/>
  <c r="Q44" i="13"/>
  <c r="E45" i="12"/>
  <c r="K45" i="12"/>
  <c r="J45" i="12"/>
  <c r="H45" i="12"/>
  <c r="Q43" i="12"/>
  <c r="Q44" i="12"/>
  <c r="O43" i="12"/>
  <c r="O45" i="12"/>
  <c r="P43" i="12"/>
  <c r="L45" i="12"/>
  <c r="O9" i="8"/>
  <c r="M44" i="12"/>
  <c r="G45" i="12"/>
  <c r="N44" i="12"/>
  <c r="M43" i="12"/>
  <c r="P44" i="12"/>
  <c r="C45" i="12"/>
  <c r="F45" i="12"/>
  <c r="P45" i="12"/>
  <c r="N43" i="12"/>
  <c r="O41" i="8"/>
  <c r="O35" i="8"/>
  <c r="N44" i="11"/>
  <c r="H45" i="11"/>
  <c r="N25" i="8"/>
  <c r="Q25" i="8"/>
  <c r="O26" i="8"/>
  <c r="N20" i="8"/>
  <c r="N19" i="8"/>
  <c r="O43" i="11"/>
  <c r="E45" i="11"/>
  <c r="O20" i="8"/>
  <c r="D45" i="11"/>
  <c r="N45" i="11"/>
  <c r="Q44" i="11"/>
  <c r="P15" i="8"/>
  <c r="N15" i="8"/>
  <c r="P16" i="8"/>
  <c r="P43" i="11"/>
  <c r="K45" i="11"/>
  <c r="M44" i="11"/>
  <c r="O44" i="11"/>
  <c r="J45" i="11"/>
  <c r="P11" i="8"/>
  <c r="P9" i="8"/>
  <c r="O10" i="8"/>
  <c r="F45" i="11"/>
  <c r="Q43" i="11"/>
  <c r="Q45" i="11"/>
  <c r="P44" i="11"/>
  <c r="M43" i="11"/>
  <c r="N43" i="11"/>
  <c r="M41" i="8"/>
  <c r="M36" i="8"/>
  <c r="P35" i="8"/>
  <c r="M37" i="8"/>
  <c r="P39" i="8"/>
  <c r="N40" i="8"/>
  <c r="P33" i="8"/>
  <c r="N34" i="8"/>
  <c r="M34" i="8"/>
  <c r="H45" i="10"/>
  <c r="P31" i="8"/>
  <c r="N32" i="8"/>
  <c r="N30" i="8"/>
  <c r="N28" i="8"/>
  <c r="N27" i="8"/>
  <c r="L45" i="10"/>
  <c r="Q44" i="10"/>
  <c r="P25" i="8"/>
  <c r="N26" i="8"/>
  <c r="I45" i="10"/>
  <c r="N23" i="8"/>
  <c r="P24" i="8"/>
  <c r="M43" i="10"/>
  <c r="J45" i="10"/>
  <c r="G45" i="10"/>
  <c r="O22" i="8"/>
  <c r="O43" i="10"/>
  <c r="C45" i="10"/>
  <c r="M18" i="8"/>
  <c r="D45" i="10"/>
  <c r="M15" i="8"/>
  <c r="O13" i="8"/>
  <c r="Q14" i="8"/>
  <c r="N44" i="10"/>
  <c r="P44" i="10"/>
  <c r="Q43" i="10"/>
  <c r="F45" i="10"/>
  <c r="P43" i="10"/>
  <c r="K45" i="10"/>
  <c r="O44" i="10"/>
  <c r="N43" i="10"/>
  <c r="E45" i="10"/>
  <c r="N41" i="8"/>
  <c r="M42" i="8"/>
  <c r="Q42" i="8"/>
  <c r="Q35" i="8"/>
  <c r="J45" i="9"/>
  <c r="Q37" i="8"/>
  <c r="O38" i="8"/>
  <c r="K45" i="9"/>
  <c r="P45" i="9"/>
  <c r="M39" i="8"/>
  <c r="Q39" i="8"/>
  <c r="O40" i="8"/>
  <c r="P44" i="9"/>
  <c r="O39" i="8"/>
  <c r="Q40" i="8"/>
  <c r="Q43" i="9"/>
  <c r="P37" i="8"/>
  <c r="N38" i="8"/>
  <c r="Q33" i="8"/>
  <c r="O31" i="8"/>
  <c r="Q32" i="8"/>
  <c r="O29" i="8"/>
  <c r="O30" i="8"/>
  <c r="Q26" i="8"/>
  <c r="P26" i="8"/>
  <c r="M23" i="8"/>
  <c r="J44" i="8"/>
  <c r="J51" i="8"/>
  <c r="Q21" i="8"/>
  <c r="F44" i="8"/>
  <c r="F51" i="8"/>
  <c r="N21" i="8"/>
  <c r="Q19" i="8"/>
  <c r="M17" i="8"/>
  <c r="N17" i="8"/>
  <c r="P18" i="8"/>
  <c r="O44" i="9"/>
  <c r="O15" i="8"/>
  <c r="M16" i="8"/>
  <c r="Q16" i="8"/>
  <c r="N44" i="9"/>
  <c r="I45" i="9"/>
  <c r="N16" i="8"/>
  <c r="N13" i="8"/>
  <c r="D44" i="8"/>
  <c r="D51" i="8"/>
  <c r="O14" i="8"/>
  <c r="H45" i="9"/>
  <c r="D45" i="9"/>
  <c r="L45" i="9"/>
  <c r="P43" i="9"/>
  <c r="M43" i="9"/>
  <c r="N43" i="9"/>
  <c r="N9" i="8"/>
  <c r="Q10" i="8"/>
  <c r="M44" i="9"/>
  <c r="F43" i="8"/>
  <c r="F50" i="8"/>
  <c r="Q44" i="9"/>
  <c r="M9" i="8"/>
  <c r="Q9" i="8"/>
  <c r="P10" i="8"/>
  <c r="G45" i="9"/>
  <c r="O7" i="8"/>
  <c r="M8" i="8"/>
  <c r="E45" i="9"/>
  <c r="O45" i="9"/>
  <c r="P8" i="8"/>
  <c r="C45" i="9"/>
  <c r="L43" i="8"/>
  <c r="G43" i="8"/>
  <c r="G50" i="8"/>
  <c r="O44" i="12"/>
  <c r="I45" i="12"/>
  <c r="K44" i="8"/>
  <c r="K51" i="8"/>
  <c r="Q28" i="8"/>
  <c r="M19" i="8"/>
  <c r="D45" i="12"/>
  <c r="I44" i="8"/>
  <c r="I51" i="8"/>
  <c r="O8" i="8"/>
  <c r="H44" i="8"/>
  <c r="H51" i="8"/>
  <c r="L44" i="8"/>
  <c r="L51" i="8"/>
  <c r="Q11" i="8"/>
  <c r="K43" i="8"/>
  <c r="K50" i="8"/>
  <c r="M14" i="8"/>
  <c r="M24" i="8"/>
  <c r="P27" i="8"/>
  <c r="P29" i="8"/>
  <c r="M30" i="8"/>
  <c r="Q30" i="8"/>
  <c r="M32" i="8"/>
  <c r="O42" i="8"/>
  <c r="C43" i="8"/>
  <c r="C50" i="8"/>
  <c r="C44" i="8"/>
  <c r="J43" i="8"/>
  <c r="J50" i="8"/>
  <c r="I43" i="8"/>
  <c r="I50" i="8"/>
  <c r="M28" i="8"/>
  <c r="O36" i="8"/>
  <c r="N8" i="8"/>
  <c r="O12" i="8"/>
  <c r="N12" i="8"/>
  <c r="H43" i="8"/>
  <c r="H50" i="8"/>
  <c r="Q15" i="8"/>
  <c r="P17" i="8"/>
  <c r="O17" i="8"/>
  <c r="Q18" i="8"/>
  <c r="O19" i="8"/>
  <c r="P22" i="8"/>
  <c r="Q23" i="8"/>
  <c r="O24" i="8"/>
  <c r="M25" i="8"/>
  <c r="M26" i="8"/>
  <c r="N29" i="8"/>
  <c r="M31" i="8"/>
  <c r="Q31" i="8"/>
  <c r="O32" i="8"/>
  <c r="M33" i="8"/>
  <c r="O34" i="8"/>
  <c r="M35" i="8"/>
  <c r="N36" i="8"/>
  <c r="Q36" i="8"/>
  <c r="N39" i="8"/>
  <c r="M40" i="8"/>
  <c r="Q41" i="8"/>
  <c r="N10" i="8"/>
  <c r="E44" i="8"/>
  <c r="E43" i="8"/>
  <c r="G44" i="8"/>
  <c r="C45" i="11"/>
  <c r="M13" i="8"/>
  <c r="P14" i="8"/>
  <c r="D43" i="8"/>
  <c r="Q8" i="8"/>
  <c r="N14" i="6"/>
  <c r="I14" i="3"/>
  <c r="N59" i="6"/>
  <c r="I59" i="3"/>
  <c r="F59" i="6"/>
  <c r="H59" i="6"/>
  <c r="H59" i="3"/>
  <c r="N50" i="6"/>
  <c r="I50" i="3"/>
  <c r="F50" i="6"/>
  <c r="N53" i="6"/>
  <c r="I53" i="3"/>
  <c r="F53" i="6"/>
  <c r="H53" i="6"/>
  <c r="H53" i="3"/>
  <c r="N56" i="6"/>
  <c r="I56" i="3"/>
  <c r="N44" i="6"/>
  <c r="I44" i="3"/>
  <c r="F35" i="6"/>
  <c r="H35" i="6"/>
  <c r="H35" i="3"/>
  <c r="N32" i="6"/>
  <c r="I32" i="3"/>
  <c r="F32" i="6"/>
  <c r="F26" i="6"/>
  <c r="F23" i="6"/>
  <c r="H23" i="6"/>
  <c r="H23" i="3"/>
  <c r="N20" i="6"/>
  <c r="I20" i="3"/>
  <c r="N60" i="6"/>
  <c r="G60" i="4"/>
  <c r="N17" i="6"/>
  <c r="I17" i="3"/>
  <c r="F61" i="6"/>
  <c r="F61" i="4"/>
  <c r="N11" i="6"/>
  <c r="I11" i="3"/>
  <c r="N61" i="6"/>
  <c r="G61" i="4"/>
  <c r="F8" i="6"/>
  <c r="H8" i="6"/>
  <c r="H8" i="3"/>
  <c r="F60" i="6"/>
  <c r="H59" i="5"/>
  <c r="C59" i="3"/>
  <c r="F62" i="5"/>
  <c r="I47" i="5"/>
  <c r="D47" i="3"/>
  <c r="H60" i="5"/>
  <c r="C60" i="3"/>
  <c r="H35" i="5"/>
  <c r="C35" i="3"/>
  <c r="H23" i="5"/>
  <c r="C23" i="3"/>
  <c r="I14" i="5"/>
  <c r="D14" i="3"/>
  <c r="I60" i="5"/>
  <c r="D60" i="3"/>
  <c r="I61" i="5"/>
  <c r="D61" i="3"/>
  <c r="E62" i="5"/>
  <c r="C62" i="5"/>
  <c r="H8" i="5"/>
  <c r="C8" i="3"/>
  <c r="O45" i="13"/>
  <c r="N45" i="13"/>
  <c r="N45" i="12"/>
  <c r="M45" i="12"/>
  <c r="Q45" i="12"/>
  <c r="M45" i="11"/>
  <c r="O45" i="11"/>
  <c r="P45" i="11"/>
  <c r="M45" i="10"/>
  <c r="Q45" i="10"/>
  <c r="O45" i="10"/>
  <c r="N45" i="10"/>
  <c r="P45" i="10"/>
  <c r="M45" i="9"/>
  <c r="N45" i="9"/>
  <c r="Q45" i="9"/>
  <c r="K45" i="8"/>
  <c r="K52" i="8"/>
  <c r="F45" i="8"/>
  <c r="J45" i="8"/>
  <c r="J52" i="8"/>
  <c r="P43" i="8"/>
  <c r="P50" i="8"/>
  <c r="Q43" i="8"/>
  <c r="Q50" i="8"/>
  <c r="N44" i="8"/>
  <c r="N51" i="8"/>
  <c r="L50" i="8"/>
  <c r="P44" i="8"/>
  <c r="P51" i="8"/>
  <c r="I45" i="8"/>
  <c r="I52" i="8"/>
  <c r="M43" i="8"/>
  <c r="M50" i="8"/>
  <c r="C45" i="8"/>
  <c r="C52" i="8"/>
  <c r="H45" i="8"/>
  <c r="H52" i="8"/>
  <c r="M44" i="8"/>
  <c r="M51" i="8"/>
  <c r="C51" i="8"/>
  <c r="L45" i="8"/>
  <c r="L52" i="8"/>
  <c r="E45" i="8"/>
  <c r="O43" i="8"/>
  <c r="O50" i="8"/>
  <c r="E50" i="8"/>
  <c r="D50" i="8"/>
  <c r="N43" i="8"/>
  <c r="N50" i="8"/>
  <c r="D45" i="8"/>
  <c r="E51" i="8"/>
  <c r="O44" i="8"/>
  <c r="O51" i="8"/>
  <c r="G51" i="8"/>
  <c r="Q44" i="8"/>
  <c r="Q51" i="8"/>
  <c r="G45" i="8"/>
  <c r="I60" i="3"/>
  <c r="H61" i="6"/>
  <c r="H61" i="3"/>
  <c r="N62" i="6"/>
  <c r="G62" i="4"/>
  <c r="I61" i="3"/>
  <c r="F62" i="6"/>
  <c r="F60" i="4"/>
  <c r="H60" i="6"/>
  <c r="H60" i="3"/>
  <c r="P45" i="8"/>
  <c r="P52" i="8"/>
  <c r="F52" i="8"/>
  <c r="M45" i="8"/>
  <c r="M52" i="8"/>
  <c r="Q45" i="8"/>
  <c r="Q52" i="8"/>
  <c r="G52" i="8"/>
  <c r="D52" i="8"/>
  <c r="N45" i="8"/>
  <c r="N52" i="8"/>
  <c r="E52" i="8"/>
  <c r="O45" i="8"/>
  <c r="O52" i="8"/>
  <c r="I62" i="3"/>
  <c r="F62" i="4"/>
  <c r="D62" i="5"/>
  <c r="I62" i="5"/>
  <c r="D62" i="3"/>
  <c r="C62" i="7"/>
  <c r="E18" i="2"/>
  <c r="L18" i="2"/>
  <c r="H14" i="6"/>
  <c r="H14" i="3"/>
  <c r="H12" i="6"/>
  <c r="H12" i="3"/>
  <c r="G44" i="6"/>
  <c r="H44" i="6"/>
  <c r="H44" i="3"/>
  <c r="H48" i="6"/>
  <c r="H48" i="3"/>
  <c r="G62" i="5"/>
  <c r="H62" i="5"/>
  <c r="C62" i="3"/>
  <c r="D18" i="2"/>
  <c r="D21" i="2"/>
  <c r="E62" i="3"/>
  <c r="G62" i="3"/>
  <c r="E21" i="2"/>
  <c r="J21" i="2"/>
  <c r="J18" i="2"/>
  <c r="L21" i="2"/>
  <c r="E32" i="2"/>
  <c r="L32" i="2"/>
  <c r="F18" i="2"/>
  <c r="H62" i="6"/>
  <c r="H62" i="3"/>
  <c r="J32" i="2"/>
  <c r="K18" i="2"/>
  <c r="F21" i="2"/>
  <c r="M18" i="2"/>
  <c r="K21" i="2"/>
  <c r="M21" i="2"/>
</calcChain>
</file>

<file path=xl/comments1.xml><?xml version="1.0" encoding="utf-8"?>
<comments xmlns="http://schemas.openxmlformats.org/spreadsheetml/2006/main">
  <authors>
    <author>Administrator</author>
    <author>ｍｏｒｉｋａｗａ</author>
    <author>Sugawara★+.</author>
  </authors>
  <commentList>
    <comment ref="C1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配分の数字は、配分のフォルダに格納されている
ｎ年度　税額調・各企業別昨年度比.xlsxの免点除外シートから転記する。
</t>
        </r>
      </text>
    </comment>
    <comment ref="F1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償却からの報告数値を入力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償却からの報告数値を入力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1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Sugawara★+.:</t>
        </r>
        <r>
          <rPr>
            <sz val="9"/>
            <color indexed="81"/>
            <rFont val="ＭＳ Ｐゴシック"/>
            <family val="3"/>
            <charset val="128"/>
          </rPr>
          <t xml:space="preserve">
こちらの数字が課税状況調に回答する数値になります。</t>
        </r>
      </text>
    </comment>
    <comment ref="I21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Sugawara★+.:</t>
        </r>
        <r>
          <rPr>
            <sz val="9"/>
            <color indexed="81"/>
            <rFont val="ＭＳ Ｐゴシック"/>
            <family val="3"/>
            <charset val="128"/>
          </rPr>
          <t xml:space="preserve">
こちらの数字が課税状況調に回答する数値になります。</t>
        </r>
      </text>
    </comment>
  </commentList>
</comments>
</file>

<file path=xl/comments2.xml><?xml version="1.0" encoding="utf-8"?>
<comments xmlns="http://schemas.openxmlformats.org/spreadsheetml/2006/main">
  <authors>
    <author>miwa</author>
  </authors>
  <commentList>
    <comment ref="I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土地家屋冊別集計表にある固定資産税（土地家屋）賦課額調べの「税額１期」「税額２、３，４期」の合計の数値をひろう。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A61" authorId="0" shapeId="0">
      <text>
        <r>
          <rPr>
            <sz val="10"/>
            <color indexed="81"/>
            <rFont val="MS P ゴシック"/>
            <family val="3"/>
            <charset val="128"/>
          </rPr>
          <t>各区の千円単位を積み上げるため、総計が「賦課額調べ」と一致しない。</t>
        </r>
      </text>
    </comment>
  </commentList>
</comments>
</file>

<file path=xl/comments4.xml><?xml version="1.0" encoding="utf-8"?>
<comments xmlns="http://schemas.openxmlformats.org/spreadsheetml/2006/main">
  <authors>
    <author>miwa</author>
  </authors>
  <commentList>
    <comment ref="G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概要調書支援リストの冊別集計表（概調）義務者数のケイの数値をひろう。:</t>
        </r>
        <r>
          <rPr>
            <sz val="9"/>
            <color indexed="81"/>
            <rFont val="ＭＳ Ｐゴシック"/>
            <family val="3"/>
            <charset val="128"/>
          </rPr>
          <t xml:space="preserve">
配分サインの誤りがあった場合は「償却資産冊別集計表＊＊＊」を使用する。
</t>
        </r>
      </text>
    </comment>
  </commentList>
</comments>
</file>

<file path=xl/sharedStrings.xml><?xml version="1.0" encoding="utf-8"?>
<sst xmlns="http://schemas.openxmlformats.org/spreadsheetml/2006/main" count="1201" uniqueCount="187">
  <si>
    <t>固定資産税・都市計画税</t>
    <rPh sb="0" eb="2">
      <t>コテイ</t>
    </rPh>
    <rPh sb="2" eb="5">
      <t>シサンゼイ</t>
    </rPh>
    <rPh sb="6" eb="8">
      <t>トシ</t>
    </rPh>
    <rPh sb="8" eb="10">
      <t>ケイカク</t>
    </rPh>
    <rPh sb="10" eb="11">
      <t>ゼイ</t>
    </rPh>
    <phoneticPr fontId="3"/>
  </si>
  <si>
    <t>固定資産税・都市計画税</t>
    <rPh sb="0" eb="2">
      <t>コテイ</t>
    </rPh>
    <rPh sb="2" eb="5">
      <t>シサンゼイ</t>
    </rPh>
    <rPh sb="6" eb="8">
      <t>トシ</t>
    </rPh>
    <rPh sb="8" eb="10">
      <t>ケイカク</t>
    </rPh>
    <rPh sb="10" eb="11">
      <t>ゼイ</t>
    </rPh>
    <phoneticPr fontId="7"/>
  </si>
  <si>
    <t>　第一表　総括表（対前年度比較）　</t>
    <rPh sb="1" eb="2">
      <t>ダイ</t>
    </rPh>
    <rPh sb="2" eb="3">
      <t>イチ</t>
    </rPh>
    <rPh sb="3" eb="4">
      <t>ヒョウ</t>
    </rPh>
    <rPh sb="5" eb="7">
      <t>ソウカツ</t>
    </rPh>
    <rPh sb="7" eb="8">
      <t>ヒョウ</t>
    </rPh>
    <rPh sb="9" eb="10">
      <t>タイ</t>
    </rPh>
    <rPh sb="10" eb="12">
      <t>ゼンネン</t>
    </rPh>
    <rPh sb="12" eb="13">
      <t>ド</t>
    </rPh>
    <rPh sb="13" eb="15">
      <t>ヒカク</t>
    </rPh>
    <phoneticPr fontId="7"/>
  </si>
  <si>
    <t>差引</t>
  </si>
  <si>
    <t>前年対比</t>
  </si>
  <si>
    <t>区分</t>
  </si>
  <si>
    <t>課税標準額</t>
  </si>
  <si>
    <t>年税額 (A)</t>
  </si>
  <si>
    <t>納税者数(B)</t>
  </si>
  <si>
    <t>年税額 (C)</t>
  </si>
  <si>
    <t>納税者数(D)</t>
  </si>
  <si>
    <t>年税額</t>
  </si>
  <si>
    <t>納税者数</t>
  </si>
  <si>
    <t>年税額(A)/(C)</t>
  </si>
  <si>
    <t>納税者数(B)/(D)</t>
  </si>
  <si>
    <t>千円</t>
  </si>
  <si>
    <t>円</t>
  </si>
  <si>
    <t>人</t>
  </si>
  <si>
    <t>％</t>
  </si>
  <si>
    <t>固</t>
  </si>
  <si>
    <t>土</t>
  </si>
  <si>
    <t>地</t>
  </si>
  <si>
    <t>土地</t>
  </si>
  <si>
    <t>定</t>
  </si>
  <si>
    <t>家</t>
  </si>
  <si>
    <t>屋</t>
  </si>
  <si>
    <t>家屋</t>
  </si>
  <si>
    <t>分</t>
    <rPh sb="0" eb="1">
      <t>ブン</t>
    </rPh>
    <phoneticPr fontId="7"/>
  </si>
  <si>
    <t>資</t>
  </si>
  <si>
    <t>小計</t>
  </si>
  <si>
    <t>産</t>
  </si>
  <si>
    <t>償却資産</t>
  </si>
  <si>
    <t>税</t>
  </si>
  <si>
    <t>計</t>
  </si>
  <si>
    <t xml:space="preserve">    </t>
  </si>
  <si>
    <t>都</t>
  </si>
  <si>
    <t xml:space="preserve"> </t>
  </si>
  <si>
    <t>市</t>
  </si>
  <si>
    <t>計</t>
    <rPh sb="0" eb="1">
      <t>ケイ</t>
    </rPh>
    <phoneticPr fontId="7"/>
  </si>
  <si>
    <t>画</t>
    <rPh sb="0" eb="1">
      <t>カク</t>
    </rPh>
    <phoneticPr fontId="7"/>
  </si>
  <si>
    <t>税</t>
    <rPh sb="0" eb="1">
      <t>ゼイ</t>
    </rPh>
    <phoneticPr fontId="7"/>
  </si>
  <si>
    <t xml:space="preserve">  </t>
  </si>
  <si>
    <t>合</t>
  </si>
  <si>
    <t xml:space="preserve">   ４　第二表以下には，配分資産に係るものは含まれていない。</t>
    <rPh sb="5" eb="6">
      <t>ダイ</t>
    </rPh>
    <rPh sb="6" eb="7">
      <t>ニ</t>
    </rPh>
    <rPh sb="7" eb="8">
      <t>ヒョウ</t>
    </rPh>
    <rPh sb="8" eb="10">
      <t>イカ</t>
    </rPh>
    <rPh sb="13" eb="15">
      <t>ハイブン</t>
    </rPh>
    <rPh sb="15" eb="17">
      <t>シサン</t>
    </rPh>
    <rPh sb="18" eb="19">
      <t>カカ</t>
    </rPh>
    <rPh sb="23" eb="24">
      <t>フク</t>
    </rPh>
    <phoneticPr fontId="7"/>
  </si>
  <si>
    <t>第五表</t>
  </si>
  <si>
    <t>納税者の内訳</t>
  </si>
  <si>
    <t xml:space="preserve">  第四表</t>
  </si>
  <si>
    <t>課税標準額の内訳</t>
  </si>
  <si>
    <t>第  三  表</t>
  </si>
  <si>
    <t>年税額の内訳</t>
  </si>
  <si>
    <t>第　二　表</t>
  </si>
  <si>
    <t xml:space="preserve">  総　　計</t>
  </si>
  <si>
    <t xml:space="preserve">   １　固定資産税</t>
  </si>
  <si>
    <t xml:space="preserve">   ２　都市計画税</t>
  </si>
  <si>
    <t xml:space="preserve">    １　土地・家屋に係る固定資産税・都市計画税</t>
  </si>
  <si>
    <t xml:space="preserve">  ２　償却資産に係る固定資産税</t>
  </si>
  <si>
    <t>　　区分</t>
  </si>
  <si>
    <t>土地のみに</t>
  </si>
  <si>
    <t>家屋のみに</t>
  </si>
  <si>
    <t>土地・家屋に</t>
  </si>
  <si>
    <t>小　　計</t>
  </si>
  <si>
    <t>償却資産に</t>
  </si>
  <si>
    <t>合    計</t>
  </si>
  <si>
    <t>合　　計</t>
  </si>
  <si>
    <t xml:space="preserve">       土</t>
  </si>
  <si>
    <t xml:space="preserve">  地   (千円）</t>
  </si>
  <si>
    <t xml:space="preserve">      家</t>
  </si>
  <si>
    <t xml:space="preserve">  屋   (千円）</t>
    <rPh sb="2" eb="3">
      <t>オク</t>
    </rPh>
    <phoneticPr fontId="10"/>
  </si>
  <si>
    <t>償却資産(千円)</t>
  </si>
  <si>
    <t xml:space="preserve">      (円）</t>
  </si>
  <si>
    <t xml:space="preserve">   納 税 者 数 (人）</t>
  </si>
  <si>
    <t>　　期　別　税　額   （円）</t>
  </si>
  <si>
    <t xml:space="preserve">  年　税　額</t>
  </si>
  <si>
    <t xml:space="preserve"> 　課   税   標   準    額   (千円)</t>
  </si>
  <si>
    <t>課税される者</t>
  </si>
  <si>
    <t>固定資産税</t>
  </si>
  <si>
    <t>都市計画税</t>
  </si>
  <si>
    <t xml:space="preserve">    計</t>
  </si>
  <si>
    <t xml:space="preserve">  １　期　分</t>
  </si>
  <si>
    <t xml:space="preserve">  ２　期　分</t>
  </si>
  <si>
    <t xml:space="preserve">          （円）</t>
  </si>
  <si>
    <t xml:space="preserve">  （人）</t>
  </si>
  <si>
    <t>法人</t>
  </si>
  <si>
    <t>鶴 見 区</t>
  </si>
  <si>
    <t>個人</t>
  </si>
  <si>
    <t>神奈川区</t>
  </si>
  <si>
    <t>西   区</t>
  </si>
  <si>
    <t>中   区</t>
  </si>
  <si>
    <t>南　 区</t>
  </si>
  <si>
    <t>港 南 区</t>
  </si>
  <si>
    <t>保土ケ谷区</t>
  </si>
  <si>
    <t>旭 　 区</t>
  </si>
  <si>
    <t>磯 子 区</t>
  </si>
  <si>
    <t>金 沢 区</t>
  </si>
  <si>
    <t>港 北 区</t>
  </si>
  <si>
    <t>緑 　 区</t>
  </si>
  <si>
    <t>青 葉 区</t>
  </si>
  <si>
    <t>都 筑 区</t>
  </si>
  <si>
    <t>戸 塚 区</t>
  </si>
  <si>
    <t>栄 　 区</t>
  </si>
  <si>
    <t>泉 　 区</t>
  </si>
  <si>
    <t>瀬 谷 区</t>
  </si>
  <si>
    <t>合 　 計</t>
  </si>
  <si>
    <t xml:space="preserve">      年税額</t>
    <rPh sb="7" eb="9">
      <t>ゼイガク</t>
    </rPh>
    <phoneticPr fontId="6"/>
  </si>
  <si>
    <t>計</t>
    <phoneticPr fontId="10"/>
  </si>
  <si>
    <t>法人</t>
    <phoneticPr fontId="10"/>
  </si>
  <si>
    <t>第 六 表　　減額関係</t>
  </si>
  <si>
    <t xml:space="preserve">   １ 総計</t>
  </si>
  <si>
    <t>構造</t>
  </si>
  <si>
    <t>木造</t>
  </si>
  <si>
    <t>非木造</t>
  </si>
  <si>
    <t>合計</t>
  </si>
  <si>
    <t>　　項目</t>
  </si>
  <si>
    <t>調査表</t>
  </si>
  <si>
    <t>延床面積</t>
  </si>
  <si>
    <t>適用面積</t>
  </si>
  <si>
    <t>評価額</t>
  </si>
  <si>
    <t>枚数</t>
  </si>
  <si>
    <t>　区　名</t>
  </si>
  <si>
    <t>建築年次</t>
  </si>
  <si>
    <t>㎡</t>
  </si>
  <si>
    <t>鶴見区</t>
  </si>
  <si>
    <t>西区</t>
  </si>
  <si>
    <t>中区</t>
  </si>
  <si>
    <t>南区</t>
  </si>
  <si>
    <t>港南区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</si>
  <si>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</si>
  <si>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</si>
  <si>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</si>
  <si>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</si>
  <si>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</si>
  <si>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</si>
  <si>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</si>
  <si>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</si>
  <si>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</si>
  <si>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</si>
  <si>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</si>
  <si>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 xml:space="preserve">   4　新築認定長期優良住宅に関する調（本法附則第15条の7第１項）　</t>
    <rPh sb="7" eb="9">
      <t>ニンテイ</t>
    </rPh>
    <rPh sb="9" eb="11">
      <t>チョウキ</t>
    </rPh>
    <rPh sb="11" eb="13">
      <t>ユウリョウ</t>
    </rPh>
    <phoneticPr fontId="3"/>
  </si>
  <si>
    <t xml:space="preserve">   5　新築認定長期優良中高層住宅に関する調（本法附則第15条の7第２項）　</t>
    <rPh sb="7" eb="9">
      <t>ニンテイ</t>
    </rPh>
    <rPh sb="9" eb="11">
      <t>チョウキ</t>
    </rPh>
    <rPh sb="11" eb="13">
      <t>ユウリョウ</t>
    </rPh>
    <phoneticPr fontId="3"/>
  </si>
  <si>
    <t>・</t>
    <phoneticPr fontId="7"/>
  </si>
  <si>
    <r>
      <rPr>
        <sz val="11"/>
        <color indexed="9"/>
        <rFont val="ＭＳ Ｐ明朝"/>
        <family val="1"/>
        <charset val="128"/>
      </rPr>
      <t>注１　</t>
    </r>
    <r>
      <rPr>
        <sz val="11"/>
        <rFont val="ＭＳ Ｐ明朝"/>
        <family val="1"/>
        <charset val="128"/>
      </rPr>
      <t>は，当初課税分のものである。</t>
    </r>
    <phoneticPr fontId="6"/>
  </si>
  <si>
    <t>　 ２　土地家屋年税額( )書数値は，土地家屋課税標準額に対応する年税額である。</t>
    <phoneticPr fontId="7"/>
  </si>
  <si>
    <t>　 ３　課税標準額に税率を掛けた数値は，端数処理の関係で年税額とは一致しない。</t>
    <phoneticPr fontId="7"/>
  </si>
  <si>
    <t>-９４-</t>
    <phoneticPr fontId="6"/>
  </si>
  <si>
    <t>-９５-</t>
    <phoneticPr fontId="6"/>
  </si>
  <si>
    <t>-９６-</t>
    <phoneticPr fontId="6"/>
  </si>
  <si>
    <t>-９７-</t>
    <phoneticPr fontId="6"/>
  </si>
  <si>
    <t>-９８-</t>
    <phoneticPr fontId="6"/>
  </si>
  <si>
    <t>-９９-</t>
    <phoneticPr fontId="6"/>
  </si>
  <si>
    <t>-１０１-</t>
    <phoneticPr fontId="6"/>
  </si>
  <si>
    <t>-１００-</t>
    <phoneticPr fontId="6"/>
  </si>
  <si>
    <t>-１０２-</t>
    <phoneticPr fontId="6"/>
  </si>
  <si>
    <t>-１０３-</t>
    <phoneticPr fontId="6"/>
  </si>
  <si>
    <t>-１０４-</t>
    <phoneticPr fontId="3"/>
  </si>
  <si>
    <t>-１０５-</t>
    <phoneticPr fontId="3"/>
  </si>
  <si>
    <t>-１１４-</t>
    <phoneticPr fontId="3"/>
  </si>
  <si>
    <t>-１１５-</t>
    <phoneticPr fontId="3"/>
  </si>
  <si>
    <t>-１１２-</t>
    <phoneticPr fontId="3"/>
  </si>
  <si>
    <t>-１１３-</t>
    <phoneticPr fontId="3"/>
  </si>
  <si>
    <t>-１１０-</t>
    <phoneticPr fontId="3"/>
  </si>
  <si>
    <t>-１１１-</t>
    <phoneticPr fontId="3"/>
  </si>
  <si>
    <t>-１０８-</t>
    <phoneticPr fontId="3"/>
  </si>
  <si>
    <t>-１０９-</t>
    <phoneticPr fontId="3"/>
  </si>
  <si>
    <t>-１０６-</t>
    <phoneticPr fontId="3"/>
  </si>
  <si>
    <t>-１０７-</t>
    <phoneticPr fontId="3"/>
  </si>
  <si>
    <t xml:space="preserve">   3　新築中高層住宅に関する調（本法附則第15条の6第2項）　</t>
    <phoneticPr fontId="3"/>
  </si>
  <si>
    <t xml:space="preserve">   ２　新築住宅に関する調（本法附則第15条の6第１項）</t>
    <phoneticPr fontId="3"/>
  </si>
  <si>
    <t>合計</t>
    <rPh sb="0" eb="2">
      <t>ゴウケイ</t>
    </rPh>
    <phoneticPr fontId="6"/>
  </si>
  <si>
    <t>固定</t>
    <rPh sb="0" eb="2">
      <t>コテイ</t>
    </rPh>
    <phoneticPr fontId="6"/>
  </si>
  <si>
    <t>都計</t>
    <rPh sb="0" eb="1">
      <t>ト</t>
    </rPh>
    <rPh sb="1" eb="2">
      <t>ケイ</t>
    </rPh>
    <phoneticPr fontId="6"/>
  </si>
  <si>
    <t>6　その他の減額に関する調</t>
    <phoneticPr fontId="3"/>
  </si>
  <si>
    <t>枚数</t>
    <phoneticPr fontId="3"/>
  </si>
  <si>
    <t xml:space="preserve">      年</t>
    <phoneticPr fontId="6"/>
  </si>
  <si>
    <t>税　　　　　　　　　額</t>
    <phoneticPr fontId="6"/>
  </si>
  <si>
    <t>枚数</t>
    <phoneticPr fontId="3"/>
  </si>
  <si>
    <t>横浜市合計</t>
    <rPh sb="0" eb="3">
      <t>ヨコハマシ</t>
    </rPh>
    <rPh sb="3" eb="5">
      <t>ゴウケイ</t>
    </rPh>
    <phoneticPr fontId="3"/>
  </si>
  <si>
    <t>保土ケ谷区</t>
    <phoneticPr fontId="2"/>
  </si>
  <si>
    <t>R3年度</t>
    <phoneticPr fontId="7"/>
  </si>
  <si>
    <t>（本法附則第15条の8第3項・4項、第15条の9第1項・4項・5項・9項・10項、第15条の10、第56条第11項・14項、Ｈ21　附則第8条第13項、Ｈ27附則第17条第10項・第12項、H30附則第20条第８項）</t>
    <rPh sb="11" eb="12">
      <t>ダイ</t>
    </rPh>
    <rPh sb="41" eb="42">
      <t>ダイ</t>
    </rPh>
    <rPh sb="44" eb="45">
      <t>ジョウ</t>
    </rPh>
    <rPh sb="98" eb="100">
      <t>フソク</t>
    </rPh>
    <rPh sb="100" eb="101">
      <t>ダイ</t>
    </rPh>
    <rPh sb="103" eb="104">
      <t>ジョウ</t>
    </rPh>
    <rPh sb="104" eb="105">
      <t>ダイ</t>
    </rPh>
    <rPh sb="106" eb="107">
      <t>コウ</t>
    </rPh>
    <phoneticPr fontId="3"/>
  </si>
  <si>
    <t>２年以前</t>
  </si>
  <si>
    <t>２年以前</t>
    <phoneticPr fontId="3"/>
  </si>
  <si>
    <t>３   年</t>
  </si>
  <si>
    <t>３   年</t>
    <phoneticPr fontId="3"/>
  </si>
  <si>
    <t>３    年</t>
    <phoneticPr fontId="3"/>
  </si>
  <si>
    <t>３  年</t>
    <phoneticPr fontId="3"/>
  </si>
  <si>
    <t>R4年度</t>
    <phoneticPr fontId="7"/>
  </si>
  <si>
    <t>注１　償却資産欄( )書数値は，配分資産に係るものを内書で示す。なお，令和4年度の（　）書数値</t>
    <rPh sb="35" eb="37">
      <t>レイワ</t>
    </rPh>
    <rPh sb="38" eb="40">
      <t>ネンド</t>
    </rPh>
    <rPh sb="40" eb="42">
      <t>ヘイネンド</t>
    </rPh>
    <rPh sb="44" eb="45">
      <t>カ</t>
    </rPh>
    <rPh sb="45" eb="47">
      <t>スウチ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</si>
</sst>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85" formatCode="0.0"/>
    <numFmt numFmtId="188" formatCode="\(#,##0\)"/>
    <numFmt numFmtId="190" formatCode="\(#,##0.0\)"/>
    <numFmt numFmtId="200" formatCode="#,##0;&quot;▲ &quot;#,##0"/>
    <numFmt numFmtId="204" formatCode="\(0.0\)"/>
    <numFmt numFmtId="206" formatCode="\ #,##0,"/>
    <numFmt numFmtId="207" formatCode="#,##0,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sz val="6"/>
      <name val="ＭＳ Ｐゴシック"/>
      <family val="3"/>
      <charset val="128"/>
    </font>
    <font>
      <sz val="40"/>
      <name val="ＭＳ Ｐ明朝"/>
      <family val="1"/>
      <charset val="128"/>
    </font>
    <font>
      <sz val="4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1"/>
      <color indexed="10"/>
      <name val="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color indexed="81"/>
      <name val="MS P ゴシック"/>
      <family val="3"/>
      <charset val="128"/>
    </font>
    <font>
      <sz val="11"/>
      <name val="明朝"/>
      <family val="1"/>
      <charset val="128"/>
    </font>
    <font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1">
    <xf numFmtId="0" fontId="0" fillId="0" borderId="0" xfId="0"/>
    <xf numFmtId="0" fontId="9" fillId="0" borderId="0" xfId="0" applyFont="1" applyBorder="1"/>
    <xf numFmtId="0" fontId="9" fillId="0" borderId="0" xfId="0" applyFont="1"/>
    <xf numFmtId="0" fontId="12" fillId="0" borderId="0" xfId="0" applyFont="1"/>
    <xf numFmtId="0" fontId="8" fillId="0" borderId="0" xfId="0" applyFont="1" applyFill="1" applyBorder="1" applyAlignment="1">
      <alignment horizontal="center"/>
    </xf>
    <xf numFmtId="3" fontId="8" fillId="0" borderId="0" xfId="0" applyNumberFormat="1" applyFont="1" applyFill="1" applyBorder="1"/>
    <xf numFmtId="0" fontId="8" fillId="0" borderId="0" xfId="0" applyFont="1" applyFill="1" applyBorder="1"/>
    <xf numFmtId="0" fontId="8" fillId="0" borderId="0" xfId="0" applyFont="1" applyBorder="1" applyAlignment="1">
      <alignment horizontal="center"/>
    </xf>
    <xf numFmtId="3" fontId="8" fillId="0" borderId="1" xfId="0" applyNumberFormat="1" applyFont="1" applyFill="1" applyBorder="1"/>
    <xf numFmtId="0" fontId="13" fillId="0" borderId="0" xfId="0" applyFont="1"/>
    <xf numFmtId="0" fontId="13" fillId="0" borderId="0" xfId="0" applyFont="1" applyBorder="1"/>
    <xf numFmtId="0" fontId="13" fillId="0" borderId="2" xfId="0" applyFont="1" applyBorder="1"/>
    <xf numFmtId="0" fontId="13" fillId="0" borderId="1" xfId="0" applyFont="1" applyBorder="1"/>
    <xf numFmtId="0" fontId="13" fillId="0" borderId="3" xfId="0" applyFont="1" applyBorder="1"/>
    <xf numFmtId="0" fontId="13" fillId="0" borderId="4" xfId="0" applyFont="1" applyBorder="1"/>
    <xf numFmtId="0" fontId="13" fillId="0" borderId="5" xfId="0" applyFont="1" applyBorder="1"/>
    <xf numFmtId="0" fontId="13" fillId="0" borderId="6" xfId="0" applyFont="1" applyBorder="1"/>
    <xf numFmtId="0" fontId="13" fillId="0" borderId="7" xfId="0" applyFont="1" applyBorder="1"/>
    <xf numFmtId="0" fontId="13" fillId="0" borderId="8" xfId="0" applyFont="1" applyBorder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/>
    <xf numFmtId="0" fontId="13" fillId="0" borderId="11" xfId="0" applyFont="1" applyBorder="1"/>
    <xf numFmtId="0" fontId="13" fillId="0" borderId="13" xfId="0" applyFont="1" applyBorder="1"/>
    <xf numFmtId="0" fontId="13" fillId="0" borderId="14" xfId="0" applyFont="1" applyBorder="1"/>
    <xf numFmtId="0" fontId="13" fillId="0" borderId="14" xfId="0" applyFont="1" applyBorder="1" applyAlignment="1">
      <alignment horizontal="right"/>
    </xf>
    <xf numFmtId="0" fontId="13" fillId="0" borderId="15" xfId="0" applyFont="1" applyBorder="1" applyAlignment="1">
      <alignment horizontal="right"/>
    </xf>
    <xf numFmtId="0" fontId="13" fillId="0" borderId="16" xfId="0" applyFont="1" applyBorder="1"/>
    <xf numFmtId="0" fontId="13" fillId="0" borderId="17" xfId="0" applyFont="1" applyBorder="1"/>
    <xf numFmtId="0" fontId="15" fillId="0" borderId="16" xfId="0" applyFont="1" applyBorder="1"/>
    <xf numFmtId="0" fontId="13" fillId="0" borderId="18" xfId="0" applyFont="1" applyBorder="1"/>
    <xf numFmtId="0" fontId="13" fillId="0" borderId="19" xfId="0" applyFont="1" applyBorder="1"/>
    <xf numFmtId="190" fontId="13" fillId="0" borderId="18" xfId="0" applyNumberFormat="1" applyFont="1" applyBorder="1"/>
    <xf numFmtId="0" fontId="13" fillId="0" borderId="20" xfId="0" applyFont="1" applyBorder="1"/>
    <xf numFmtId="38" fontId="13" fillId="0" borderId="0" xfId="1" applyFont="1" applyFill="1" applyBorder="1"/>
    <xf numFmtId="3" fontId="13" fillId="0" borderId="19" xfId="0" applyNumberFormat="1" applyFont="1" applyBorder="1"/>
    <xf numFmtId="185" fontId="13" fillId="0" borderId="21" xfId="0" applyNumberFormat="1" applyFont="1" applyBorder="1"/>
    <xf numFmtId="185" fontId="13" fillId="0" borderId="19" xfId="0" applyNumberFormat="1" applyFont="1" applyBorder="1"/>
    <xf numFmtId="0" fontId="13" fillId="0" borderId="22" xfId="0" applyFont="1" applyBorder="1"/>
    <xf numFmtId="0" fontId="13" fillId="0" borderId="23" xfId="0" applyFont="1" applyBorder="1"/>
    <xf numFmtId="185" fontId="13" fillId="0" borderId="24" xfId="0" applyNumberFormat="1" applyFont="1" applyBorder="1"/>
    <xf numFmtId="185" fontId="13" fillId="0" borderId="25" xfId="0" applyNumberFormat="1" applyFont="1" applyBorder="1"/>
    <xf numFmtId="185" fontId="13" fillId="0" borderId="0" xfId="0" applyNumberFormat="1" applyFont="1" applyBorder="1"/>
    <xf numFmtId="185" fontId="13" fillId="0" borderId="18" xfId="0" applyNumberFormat="1" applyFont="1" applyBorder="1"/>
    <xf numFmtId="185" fontId="13" fillId="0" borderId="17" xfId="0" applyNumberFormat="1" applyFont="1" applyBorder="1"/>
    <xf numFmtId="185" fontId="13" fillId="0" borderId="1" xfId="0" applyNumberFormat="1" applyFont="1" applyBorder="1"/>
    <xf numFmtId="0" fontId="13" fillId="0" borderId="0" xfId="0" applyFont="1" applyBorder="1" applyAlignment="1">
      <alignment horizontal="right"/>
    </xf>
    <xf numFmtId="0" fontId="13" fillId="0" borderId="25" xfId="0" applyFont="1" applyBorder="1"/>
    <xf numFmtId="0" fontId="15" fillId="0" borderId="23" xfId="0" applyFont="1" applyBorder="1"/>
    <xf numFmtId="0" fontId="13" fillId="0" borderId="24" xfId="0" applyFont="1" applyBorder="1"/>
    <xf numFmtId="0" fontId="0" fillId="0" borderId="0" xfId="0" applyFont="1"/>
    <xf numFmtId="0" fontId="0" fillId="0" borderId="0" xfId="0" applyFont="1" applyFill="1"/>
    <xf numFmtId="0" fontId="0" fillId="0" borderId="0" xfId="0" applyFont="1" applyBorder="1"/>
    <xf numFmtId="0" fontId="13" fillId="0" borderId="26" xfId="0" applyFont="1" applyBorder="1" applyAlignment="1">
      <alignment horizontal="left"/>
    </xf>
    <xf numFmtId="0" fontId="13" fillId="0" borderId="27" xfId="0" applyFont="1" applyBorder="1"/>
    <xf numFmtId="3" fontId="13" fillId="0" borderId="28" xfId="0" applyNumberFormat="1" applyFont="1" applyBorder="1"/>
    <xf numFmtId="3" fontId="13" fillId="0" borderId="27" xfId="0" applyNumberFormat="1" applyFont="1" applyBorder="1"/>
    <xf numFmtId="3" fontId="13" fillId="0" borderId="29" xfId="0" applyNumberFormat="1" applyFont="1" applyBorder="1"/>
    <xf numFmtId="3" fontId="13" fillId="0" borderId="30" xfId="0" applyNumberFormat="1" applyFont="1" applyBorder="1"/>
    <xf numFmtId="0" fontId="13" fillId="0" borderId="16" xfId="0" applyFont="1" applyBorder="1" applyAlignment="1">
      <alignment horizontal="center"/>
    </xf>
    <xf numFmtId="0" fontId="13" fillId="0" borderId="31" xfId="0" applyFont="1" applyBorder="1"/>
    <xf numFmtId="3" fontId="13" fillId="0" borderId="32" xfId="0" applyNumberFormat="1" applyFont="1" applyBorder="1"/>
    <xf numFmtId="3" fontId="13" fillId="0" borderId="31" xfId="0" applyNumberFormat="1" applyFont="1" applyBorder="1"/>
    <xf numFmtId="3" fontId="13" fillId="0" borderId="33" xfId="0" applyNumberFormat="1" applyFont="1" applyBorder="1"/>
    <xf numFmtId="3" fontId="13" fillId="0" borderId="34" xfId="0" applyNumberFormat="1" applyFont="1" applyBorder="1"/>
    <xf numFmtId="3" fontId="13" fillId="0" borderId="9" xfId="0" applyNumberFormat="1" applyFont="1" applyBorder="1"/>
    <xf numFmtId="3" fontId="13" fillId="0" borderId="11" xfId="0" applyNumberFormat="1" applyFont="1" applyBorder="1"/>
    <xf numFmtId="3" fontId="13" fillId="0" borderId="10" xfId="0" applyNumberFormat="1" applyFont="1" applyBorder="1"/>
    <xf numFmtId="3" fontId="13" fillId="0" borderId="12" xfId="0" applyNumberFormat="1" applyFont="1" applyBorder="1"/>
    <xf numFmtId="0" fontId="15" fillId="0" borderId="0" xfId="0" applyFont="1" applyBorder="1"/>
    <xf numFmtId="0" fontId="15" fillId="0" borderId="0" xfId="0" applyFont="1"/>
    <xf numFmtId="0" fontId="14" fillId="0" borderId="13" xfId="0" applyFont="1" applyBorder="1"/>
    <xf numFmtId="0" fontId="14" fillId="0" borderId="0" xfId="0" applyFont="1" applyBorder="1"/>
    <xf numFmtId="0" fontId="14" fillId="0" borderId="0" xfId="0" applyFont="1"/>
    <xf numFmtId="3" fontId="13" fillId="0" borderId="35" xfId="0" applyNumberFormat="1" applyFont="1" applyBorder="1"/>
    <xf numFmtId="3" fontId="13" fillId="0" borderId="36" xfId="0" applyNumberFormat="1" applyFont="1" applyBorder="1"/>
    <xf numFmtId="0" fontId="13" fillId="0" borderId="20" xfId="0" applyFont="1" applyBorder="1" applyAlignment="1">
      <alignment horizontal="center"/>
    </xf>
    <xf numFmtId="3" fontId="13" fillId="0" borderId="37" xfId="0" applyNumberFormat="1" applyFont="1" applyBorder="1"/>
    <xf numFmtId="3" fontId="13" fillId="0" borderId="20" xfId="0" applyNumberFormat="1" applyFont="1" applyBorder="1"/>
    <xf numFmtId="3" fontId="13" fillId="0" borderId="38" xfId="0" applyNumberFormat="1" applyFont="1" applyBorder="1"/>
    <xf numFmtId="0" fontId="13" fillId="0" borderId="13" xfId="0" applyFont="1" applyFill="1" applyBorder="1"/>
    <xf numFmtId="0" fontId="13" fillId="0" borderId="39" xfId="0" applyFont="1" applyFill="1" applyBorder="1"/>
    <xf numFmtId="0" fontId="13" fillId="0" borderId="40" xfId="0" applyFont="1" applyFill="1" applyBorder="1"/>
    <xf numFmtId="0" fontId="13" fillId="0" borderId="26" xfId="0" applyFont="1" applyFill="1" applyBorder="1" applyAlignment="1">
      <alignment horizontal="center"/>
    </xf>
    <xf numFmtId="0" fontId="13" fillId="0" borderId="26" xfId="0" applyFont="1" applyFill="1" applyBorder="1"/>
    <xf numFmtId="0" fontId="13" fillId="0" borderId="4" xfId="0" applyFont="1" applyFill="1" applyBorder="1"/>
    <xf numFmtId="0" fontId="13" fillId="0" borderId="0" xfId="0" applyFont="1" applyFill="1" applyBorder="1"/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3" fillId="0" borderId="9" xfId="0" applyFont="1" applyFill="1" applyBorder="1"/>
    <xf numFmtId="0" fontId="13" fillId="0" borderId="11" xfId="0" applyFont="1" applyFill="1" applyBorder="1"/>
    <xf numFmtId="3" fontId="13" fillId="0" borderId="28" xfId="0" applyNumberFormat="1" applyFont="1" applyFill="1" applyBorder="1"/>
    <xf numFmtId="3" fontId="13" fillId="0" borderId="29" xfId="0" applyNumberFormat="1" applyFont="1" applyFill="1" applyBorder="1"/>
    <xf numFmtId="3" fontId="13" fillId="0" borderId="27" xfId="0" applyNumberFormat="1" applyFont="1" applyFill="1" applyBorder="1"/>
    <xf numFmtId="3" fontId="13" fillId="0" borderId="0" xfId="0" applyNumberFormat="1" applyFont="1" applyFill="1" applyBorder="1"/>
    <xf numFmtId="3" fontId="13" fillId="0" borderId="32" xfId="0" applyNumberFormat="1" applyFont="1" applyFill="1" applyBorder="1"/>
    <xf numFmtId="3" fontId="13" fillId="0" borderId="33" xfId="0" applyNumberFormat="1" applyFont="1" applyFill="1" applyBorder="1"/>
    <xf numFmtId="3" fontId="13" fillId="0" borderId="31" xfId="0" applyNumberFormat="1" applyFont="1" applyFill="1" applyBorder="1"/>
    <xf numFmtId="0" fontId="13" fillId="0" borderId="4" xfId="0" applyFont="1" applyFill="1" applyBorder="1" applyAlignment="1">
      <alignment horizontal="center"/>
    </xf>
    <xf numFmtId="3" fontId="13" fillId="0" borderId="9" xfId="0" applyNumberFormat="1" applyFont="1" applyFill="1" applyBorder="1"/>
    <xf numFmtId="3" fontId="13" fillId="0" borderId="10" xfId="0" applyNumberFormat="1" applyFont="1" applyFill="1" applyBorder="1"/>
    <xf numFmtId="3" fontId="13" fillId="0" borderId="11" xfId="0" applyNumberFormat="1" applyFont="1" applyFill="1" applyBorder="1"/>
    <xf numFmtId="0" fontId="13" fillId="0" borderId="0" xfId="0" applyFont="1" applyFill="1" applyBorder="1" applyAlignment="1">
      <alignment horizontal="center"/>
    </xf>
    <xf numFmtId="3" fontId="13" fillId="0" borderId="36" xfId="0" applyNumberFormat="1" applyFont="1" applyFill="1" applyBorder="1"/>
    <xf numFmtId="3" fontId="13" fillId="0" borderId="26" xfId="0" applyNumberFormat="1" applyFont="1" applyFill="1" applyBorder="1"/>
    <xf numFmtId="3" fontId="13" fillId="0" borderId="41" xfId="0" applyNumberFormat="1" applyFont="1" applyFill="1" applyBorder="1"/>
    <xf numFmtId="3" fontId="13" fillId="0" borderId="42" xfId="0" applyNumberFormat="1" applyFont="1" applyFill="1" applyBorder="1"/>
    <xf numFmtId="3" fontId="13" fillId="0" borderId="43" xfId="0" applyNumberFormat="1" applyFont="1" applyFill="1" applyBorder="1"/>
    <xf numFmtId="0" fontId="13" fillId="0" borderId="2" xfId="0" applyFont="1" applyFill="1" applyBorder="1"/>
    <xf numFmtId="0" fontId="13" fillId="0" borderId="3" xfId="0" applyFont="1" applyFill="1" applyBorder="1"/>
    <xf numFmtId="0" fontId="13" fillId="0" borderId="44" xfId="0" applyFont="1" applyFill="1" applyBorder="1"/>
    <xf numFmtId="0" fontId="13" fillId="0" borderId="6" xfId="0" applyFont="1" applyFill="1" applyBorder="1"/>
    <xf numFmtId="0" fontId="13" fillId="0" borderId="8" xfId="0" applyFont="1" applyFill="1" applyBorder="1"/>
    <xf numFmtId="0" fontId="13" fillId="0" borderId="45" xfId="0" applyFont="1" applyFill="1" applyBorder="1"/>
    <xf numFmtId="0" fontId="13" fillId="0" borderId="12" xfId="0" applyFont="1" applyFill="1" applyBorder="1"/>
    <xf numFmtId="0" fontId="13" fillId="0" borderId="27" xfId="0" applyFont="1" applyFill="1" applyBorder="1"/>
    <xf numFmtId="3" fontId="13" fillId="0" borderId="46" xfId="0" applyNumberFormat="1" applyFont="1" applyFill="1" applyBorder="1"/>
    <xf numFmtId="0" fontId="13" fillId="0" borderId="16" xfId="0" applyFont="1" applyFill="1" applyBorder="1" applyAlignment="1">
      <alignment horizontal="center"/>
    </xf>
    <xf numFmtId="0" fontId="13" fillId="0" borderId="31" xfId="0" applyFont="1" applyFill="1" applyBorder="1"/>
    <xf numFmtId="3" fontId="13" fillId="0" borderId="47" xfId="0" applyNumberFormat="1" applyFont="1" applyFill="1" applyBorder="1"/>
    <xf numFmtId="0" fontId="13" fillId="0" borderId="23" xfId="0" applyFont="1" applyFill="1" applyBorder="1"/>
    <xf numFmtId="3" fontId="13" fillId="0" borderId="48" xfId="0" applyNumberFormat="1" applyFont="1" applyFill="1" applyBorder="1"/>
    <xf numFmtId="3" fontId="13" fillId="0" borderId="49" xfId="0" applyNumberFormat="1" applyFont="1" applyFill="1" applyBorder="1"/>
    <xf numFmtId="0" fontId="13" fillId="0" borderId="16" xfId="0" applyFont="1" applyFill="1" applyBorder="1"/>
    <xf numFmtId="0" fontId="13" fillId="0" borderId="19" xfId="0" applyFont="1" applyFill="1" applyBorder="1"/>
    <xf numFmtId="0" fontId="13" fillId="0" borderId="20" xfId="0" applyFont="1" applyFill="1" applyBorder="1" applyAlignment="1">
      <alignment horizontal="center"/>
    </xf>
    <xf numFmtId="3" fontId="13" fillId="0" borderId="50" xfId="0" applyNumberFormat="1" applyFont="1" applyFill="1" applyBorder="1"/>
    <xf numFmtId="49" fontId="13" fillId="0" borderId="0" xfId="0" applyNumberFormat="1" applyFont="1" applyAlignment="1"/>
    <xf numFmtId="0" fontId="13" fillId="0" borderId="0" xfId="0" applyFont="1" applyFill="1"/>
    <xf numFmtId="0" fontId="13" fillId="0" borderId="51" xfId="0" applyFont="1" applyFill="1" applyBorder="1"/>
    <xf numFmtId="0" fontId="13" fillId="0" borderId="44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5" xfId="0" applyFont="1" applyFill="1" applyBorder="1"/>
    <xf numFmtId="0" fontId="13" fillId="0" borderId="52" xfId="0" applyFont="1" applyFill="1" applyBorder="1"/>
    <xf numFmtId="0" fontId="13" fillId="0" borderId="53" xfId="0" applyFont="1" applyFill="1" applyBorder="1"/>
    <xf numFmtId="0" fontId="13" fillId="0" borderId="54" xfId="0" applyFont="1" applyFill="1" applyBorder="1"/>
    <xf numFmtId="3" fontId="13" fillId="0" borderId="55" xfId="0" applyNumberFormat="1" applyFont="1" applyFill="1" applyBorder="1"/>
    <xf numFmtId="0" fontId="13" fillId="0" borderId="40" xfId="0" applyFont="1" applyFill="1" applyBorder="1" applyAlignment="1">
      <alignment horizontal="distributed"/>
    </xf>
    <xf numFmtId="0" fontId="19" fillId="0" borderId="26" xfId="0" applyFont="1" applyFill="1" applyBorder="1"/>
    <xf numFmtId="0" fontId="18" fillId="0" borderId="0" xfId="0" applyFont="1" applyFill="1" applyBorder="1"/>
    <xf numFmtId="0" fontId="13" fillId="0" borderId="4" xfId="0" applyFont="1" applyFill="1" applyBorder="1" applyAlignment="1">
      <alignment horizontal="distributed"/>
    </xf>
    <xf numFmtId="0" fontId="13" fillId="0" borderId="56" xfId="0" applyFont="1" applyFill="1" applyBorder="1" applyAlignment="1">
      <alignment horizontal="distributed"/>
    </xf>
    <xf numFmtId="0" fontId="13" fillId="0" borderId="17" xfId="0" applyFont="1" applyFill="1" applyBorder="1" applyAlignment="1">
      <alignment horizontal="distributed"/>
    </xf>
    <xf numFmtId="0" fontId="13" fillId="0" borderId="56" xfId="0" applyFont="1" applyFill="1" applyBorder="1"/>
    <xf numFmtId="0" fontId="13" fillId="0" borderId="17" xfId="0" applyFont="1" applyFill="1" applyBorder="1"/>
    <xf numFmtId="0" fontId="20" fillId="0" borderId="6" xfId="0" applyFont="1" applyFill="1" applyBorder="1" applyAlignment="1">
      <alignment horizontal="right"/>
    </xf>
    <xf numFmtId="0" fontId="20" fillId="0" borderId="57" xfId="0" applyFont="1" applyFill="1" applyBorder="1" applyAlignment="1">
      <alignment horizontal="right"/>
    </xf>
    <xf numFmtId="0" fontId="20" fillId="0" borderId="25" xfId="0" applyFont="1" applyFill="1" applyBorder="1" applyAlignment="1">
      <alignment horizontal="right"/>
    </xf>
    <xf numFmtId="38" fontId="13" fillId="0" borderId="28" xfId="1" applyFont="1" applyFill="1" applyBorder="1"/>
    <xf numFmtId="38" fontId="13" fillId="0" borderId="29" xfId="1" applyFont="1" applyFill="1" applyBorder="1"/>
    <xf numFmtId="38" fontId="13" fillId="0" borderId="27" xfId="1" applyFont="1" applyFill="1" applyBorder="1"/>
    <xf numFmtId="0" fontId="13" fillId="0" borderId="23" xfId="0" applyFont="1" applyFill="1" applyBorder="1" applyAlignment="1">
      <alignment horizontal="distributed"/>
    </xf>
    <xf numFmtId="38" fontId="13" fillId="0" borderId="9" xfId="1" applyFont="1" applyFill="1" applyBorder="1"/>
    <xf numFmtId="38" fontId="13" fillId="0" borderId="10" xfId="1" applyFont="1" applyFill="1" applyBorder="1"/>
    <xf numFmtId="38" fontId="13" fillId="0" borderId="11" xfId="1" applyFont="1" applyFill="1" applyBorder="1"/>
    <xf numFmtId="0" fontId="13" fillId="0" borderId="13" xfId="0" applyFont="1" applyFill="1" applyBorder="1" applyAlignment="1">
      <alignment horizontal="justify"/>
    </xf>
    <xf numFmtId="0" fontId="13" fillId="0" borderId="13" xfId="0" applyFont="1" applyFill="1" applyBorder="1" applyAlignment="1">
      <alignment horizontal="distributed"/>
    </xf>
    <xf numFmtId="0" fontId="13" fillId="0" borderId="39" xfId="0" applyFont="1" applyFill="1" applyBorder="1" applyAlignment="1">
      <alignment horizontal="centerContinuous"/>
    </xf>
    <xf numFmtId="0" fontId="13" fillId="0" borderId="27" xfId="0" applyFont="1" applyFill="1" applyBorder="1" applyAlignment="1">
      <alignment horizontal="centerContinuous"/>
    </xf>
    <xf numFmtId="0" fontId="13" fillId="0" borderId="31" xfId="0" applyFont="1" applyFill="1" applyBorder="1" applyAlignment="1">
      <alignment horizontal="centerContinuous"/>
    </xf>
    <xf numFmtId="38" fontId="13" fillId="0" borderId="33" xfId="1" applyFont="1" applyFill="1" applyBorder="1"/>
    <xf numFmtId="38" fontId="13" fillId="0" borderId="31" xfId="1" applyFont="1" applyFill="1" applyBorder="1"/>
    <xf numFmtId="38" fontId="13" fillId="0" borderId="32" xfId="1" applyFont="1" applyFill="1" applyBorder="1"/>
    <xf numFmtId="0" fontId="13" fillId="0" borderId="55" xfId="0" applyFont="1" applyFill="1" applyBorder="1" applyAlignment="1">
      <alignment horizontal="centerContinuous"/>
    </xf>
    <xf numFmtId="0" fontId="13" fillId="0" borderId="11" xfId="0" applyFont="1" applyFill="1" applyBorder="1" applyAlignment="1">
      <alignment horizontal="centerContinuous"/>
    </xf>
    <xf numFmtId="0" fontId="18" fillId="0" borderId="1" xfId="0" applyFont="1" applyFill="1" applyBorder="1" applyAlignment="1">
      <alignment horizontal="right"/>
    </xf>
    <xf numFmtId="38" fontId="13" fillId="0" borderId="39" xfId="1" applyFont="1" applyFill="1" applyBorder="1"/>
    <xf numFmtId="38" fontId="13" fillId="0" borderId="23" xfId="1" applyFont="1" applyFill="1" applyBorder="1"/>
    <xf numFmtId="0" fontId="13" fillId="0" borderId="0" xfId="0" applyFont="1" applyFill="1" applyBorder="1" applyAlignment="1">
      <alignment horizontal="distributed"/>
    </xf>
    <xf numFmtId="0" fontId="13" fillId="0" borderId="0" xfId="0" applyFont="1" applyFill="1" applyBorder="1" applyAlignment="1">
      <alignment horizontal="centerContinuous"/>
    </xf>
    <xf numFmtId="38" fontId="13" fillId="0" borderId="40" xfId="1" applyFont="1" applyFill="1" applyBorder="1"/>
    <xf numFmtId="38" fontId="13" fillId="0" borderId="40" xfId="1" applyFont="1" applyFill="1" applyBorder="1" applyAlignment="1">
      <alignment horizontal="distributed"/>
    </xf>
    <xf numFmtId="38" fontId="13" fillId="0" borderId="4" xfId="1" applyFont="1" applyFill="1" applyBorder="1" applyAlignment="1">
      <alignment horizontal="distributed"/>
    </xf>
    <xf numFmtId="38" fontId="13" fillId="0" borderId="56" xfId="1" applyFont="1" applyFill="1" applyBorder="1"/>
    <xf numFmtId="38" fontId="20" fillId="0" borderId="6" xfId="1" applyFont="1" applyFill="1" applyBorder="1" applyAlignment="1">
      <alignment horizontal="right"/>
    </xf>
    <xf numFmtId="38" fontId="20" fillId="0" borderId="57" xfId="1" applyFont="1" applyFill="1" applyBorder="1" applyAlignment="1">
      <alignment horizontal="right"/>
    </xf>
    <xf numFmtId="38" fontId="20" fillId="0" borderId="25" xfId="1" applyFont="1" applyFill="1" applyBorder="1" applyAlignment="1">
      <alignment horizontal="right"/>
    </xf>
    <xf numFmtId="0" fontId="17" fillId="0" borderId="0" xfId="0" applyFont="1" applyFill="1"/>
    <xf numFmtId="0" fontId="13" fillId="0" borderId="38" xfId="0" applyFont="1" applyFill="1" applyBorder="1" applyAlignment="1">
      <alignment horizontal="distributed"/>
    </xf>
    <xf numFmtId="0" fontId="13" fillId="0" borderId="52" xfId="0" applyFont="1" applyFill="1" applyBorder="1" applyAlignment="1">
      <alignment horizontal="distributed"/>
    </xf>
    <xf numFmtId="0" fontId="20" fillId="0" borderId="54" xfId="0" applyFont="1" applyFill="1" applyBorder="1" applyAlignment="1">
      <alignment horizontal="right"/>
    </xf>
    <xf numFmtId="38" fontId="20" fillId="0" borderId="54" xfId="1" applyFont="1" applyFill="1" applyBorder="1" applyAlignment="1">
      <alignment horizontal="right"/>
    </xf>
    <xf numFmtId="176" fontId="13" fillId="0" borderId="0" xfId="0" applyNumberFormat="1" applyFont="1" applyFill="1"/>
    <xf numFmtId="38" fontId="13" fillId="0" borderId="0" xfId="1" applyFont="1" applyFill="1"/>
    <xf numFmtId="0" fontId="18" fillId="0" borderId="6" xfId="0" applyFont="1" applyFill="1" applyBorder="1"/>
    <xf numFmtId="14" fontId="0" fillId="0" borderId="0" xfId="0" applyNumberFormat="1" applyFont="1" applyBorder="1"/>
    <xf numFmtId="14" fontId="0" fillId="0" borderId="0" xfId="0" applyNumberFormat="1" applyFont="1"/>
    <xf numFmtId="0" fontId="13" fillId="0" borderId="33" xfId="0" applyFont="1" applyBorder="1"/>
    <xf numFmtId="3" fontId="0" fillId="0" borderId="0" xfId="0" applyNumberFormat="1" applyFont="1" applyBorder="1"/>
    <xf numFmtId="3" fontId="13" fillId="0" borderId="4" xfId="0" applyNumberFormat="1" applyFont="1" applyFill="1" applyBorder="1"/>
    <xf numFmtId="204" fontId="13" fillId="0" borderId="18" xfId="0" applyNumberFormat="1" applyFont="1" applyBorder="1"/>
    <xf numFmtId="49" fontId="13" fillId="0" borderId="0" xfId="0" applyNumberFormat="1" applyFont="1" applyAlignment="1">
      <alignment horizontal="center"/>
    </xf>
    <xf numFmtId="0" fontId="13" fillId="0" borderId="34" xfId="0" applyFont="1" applyBorder="1"/>
    <xf numFmtId="14" fontId="0" fillId="0" borderId="0" xfId="0" applyNumberFormat="1" applyFont="1" applyFill="1"/>
    <xf numFmtId="38" fontId="18" fillId="0" borderId="29" xfId="1" applyFont="1" applyFill="1" applyBorder="1"/>
    <xf numFmtId="38" fontId="18" fillId="0" borderId="33" xfId="1" applyFont="1" applyFill="1" applyBorder="1"/>
    <xf numFmtId="38" fontId="18" fillId="0" borderId="10" xfId="1" applyFont="1" applyFill="1" applyBorder="1"/>
    <xf numFmtId="38" fontId="13" fillId="0" borderId="35" xfId="1" applyFont="1" applyFill="1" applyBorder="1"/>
    <xf numFmtId="0" fontId="13" fillId="0" borderId="14" xfId="0" applyFont="1" applyFill="1" applyBorder="1" applyAlignment="1">
      <alignment horizontal="right"/>
    </xf>
    <xf numFmtId="0" fontId="13" fillId="0" borderId="13" xfId="0" applyFont="1" applyFill="1" applyBorder="1" applyAlignment="1">
      <alignment horizontal="right"/>
    </xf>
    <xf numFmtId="188" fontId="13" fillId="0" borderId="16" xfId="0" applyNumberFormat="1" applyFont="1" applyFill="1" applyBorder="1"/>
    <xf numFmtId="3" fontId="13" fillId="0" borderId="19" xfId="0" applyNumberFormat="1" applyFont="1" applyFill="1" applyBorder="1"/>
    <xf numFmtId="200" fontId="13" fillId="0" borderId="35" xfId="0" applyNumberFormat="1" applyFont="1" applyFill="1" applyBorder="1"/>
    <xf numFmtId="200" fontId="13" fillId="0" borderId="19" xfId="0" applyNumberFormat="1" applyFont="1" applyFill="1" applyBorder="1"/>
    <xf numFmtId="200" fontId="13" fillId="0" borderId="37" xfId="0" applyNumberFormat="1" applyFont="1" applyFill="1" applyBorder="1"/>
    <xf numFmtId="200" fontId="13" fillId="0" borderId="20" xfId="0" applyNumberFormat="1" applyFont="1" applyFill="1" applyBorder="1"/>
    <xf numFmtId="200" fontId="13" fillId="0" borderId="16" xfId="0" applyNumberFormat="1" applyFont="1" applyFill="1" applyBorder="1"/>
    <xf numFmtId="200" fontId="13" fillId="0" borderId="17" xfId="0" applyNumberFormat="1" applyFont="1" applyFill="1" applyBorder="1"/>
    <xf numFmtId="200" fontId="13" fillId="0" borderId="23" xfId="0" applyNumberFormat="1" applyFont="1" applyFill="1" applyBorder="1"/>
    <xf numFmtId="200" fontId="13" fillId="0" borderId="25" xfId="0" applyNumberFormat="1" applyFont="1" applyFill="1" applyBorder="1"/>
    <xf numFmtId="0" fontId="13" fillId="0" borderId="14" xfId="0" applyFont="1" applyFill="1" applyBorder="1"/>
    <xf numFmtId="200" fontId="13" fillId="0" borderId="13" xfId="0" applyNumberFormat="1" applyFont="1" applyFill="1" applyBorder="1"/>
    <xf numFmtId="0" fontId="13" fillId="0" borderId="25" xfId="0" applyFont="1" applyFill="1" applyBorder="1"/>
    <xf numFmtId="0" fontId="8" fillId="0" borderId="1" xfId="0" applyFont="1" applyFill="1" applyBorder="1" applyAlignment="1">
      <alignment horizontal="center"/>
    </xf>
    <xf numFmtId="0" fontId="23" fillId="0" borderId="1" xfId="0" applyFont="1" applyFill="1" applyBorder="1"/>
    <xf numFmtId="0" fontId="13" fillId="0" borderId="29" xfId="0" quotePrefix="1" applyFont="1" applyFill="1" applyBorder="1" applyAlignment="1">
      <alignment horizontal="center"/>
    </xf>
    <xf numFmtId="0" fontId="13" fillId="0" borderId="10" xfId="0" quotePrefix="1" applyFont="1" applyFill="1" applyBorder="1" applyAlignment="1">
      <alignment horizontal="center"/>
    </xf>
    <xf numFmtId="0" fontId="20" fillId="0" borderId="7" xfId="0" applyFont="1" applyFill="1" applyBorder="1"/>
    <xf numFmtId="0" fontId="21" fillId="0" borderId="0" xfId="0" applyFont="1" applyFill="1"/>
    <xf numFmtId="38" fontId="0" fillId="0" borderId="0" xfId="1" applyFont="1" applyFill="1"/>
    <xf numFmtId="38" fontId="13" fillId="0" borderId="26" xfId="1" applyFont="1" applyFill="1" applyBorder="1"/>
    <xf numFmtId="38" fontId="19" fillId="0" borderId="26" xfId="1" applyFont="1" applyFill="1" applyBorder="1"/>
    <xf numFmtId="0" fontId="25" fillId="0" borderId="0" xfId="0" applyFont="1"/>
    <xf numFmtId="38" fontId="25" fillId="0" borderId="0" xfId="1" applyFont="1" applyFill="1"/>
    <xf numFmtId="38" fontId="26" fillId="0" borderId="56" xfId="1" applyFont="1" applyFill="1" applyBorder="1" applyAlignment="1">
      <alignment horizontal="distributed"/>
    </xf>
    <xf numFmtId="38" fontId="26" fillId="0" borderId="17" xfId="1" applyFont="1" applyFill="1" applyBorder="1" applyAlignment="1">
      <alignment horizontal="distributed"/>
    </xf>
    <xf numFmtId="3" fontId="27" fillId="0" borderId="28" xfId="0" applyNumberFormat="1" applyFont="1" applyFill="1" applyBorder="1"/>
    <xf numFmtId="3" fontId="27" fillId="0" borderId="29" xfId="0" applyNumberFormat="1" applyFont="1" applyFill="1" applyBorder="1"/>
    <xf numFmtId="3" fontId="27" fillId="0" borderId="27" xfId="0" applyNumberFormat="1" applyFont="1" applyFill="1" applyBorder="1"/>
    <xf numFmtId="3" fontId="27" fillId="0" borderId="32" xfId="0" applyNumberFormat="1" applyFont="1" applyFill="1" applyBorder="1"/>
    <xf numFmtId="3" fontId="27" fillId="0" borderId="33" xfId="0" applyNumberFormat="1" applyFont="1" applyFill="1" applyBorder="1"/>
    <xf numFmtId="3" fontId="27" fillId="0" borderId="31" xfId="0" applyNumberFormat="1" applyFont="1" applyFill="1" applyBorder="1"/>
    <xf numFmtId="3" fontId="27" fillId="0" borderId="9" xfId="0" applyNumberFormat="1" applyFont="1" applyFill="1" applyBorder="1"/>
    <xf numFmtId="3" fontId="27" fillId="0" borderId="10" xfId="0" applyNumberFormat="1" applyFont="1" applyFill="1" applyBorder="1"/>
    <xf numFmtId="3" fontId="27" fillId="0" borderId="11" xfId="0" applyNumberFormat="1" applyFont="1" applyFill="1" applyBorder="1"/>
    <xf numFmtId="0" fontId="25" fillId="0" borderId="0" xfId="0" applyFont="1" applyFill="1"/>
    <xf numFmtId="38" fontId="26" fillId="0" borderId="0" xfId="1" applyFont="1" applyFill="1"/>
    <xf numFmtId="14" fontId="25" fillId="0" borderId="0" xfId="0" applyNumberFormat="1" applyFont="1" applyFill="1"/>
    <xf numFmtId="0" fontId="27" fillId="0" borderId="1" xfId="0" applyFont="1" applyBorder="1"/>
    <xf numFmtId="0" fontId="27" fillId="0" borderId="3" xfId="0" applyFont="1" applyBorder="1"/>
    <xf numFmtId="0" fontId="27" fillId="0" borderId="0" xfId="0" applyFont="1" applyBorder="1"/>
    <xf numFmtId="0" fontId="27" fillId="0" borderId="5" xfId="0" applyFont="1" applyBorder="1"/>
    <xf numFmtId="0" fontId="27" fillId="0" borderId="7" xfId="0" applyFont="1" applyBorder="1"/>
    <xf numFmtId="0" fontId="27" fillId="0" borderId="8" xfId="0" applyFont="1" applyBorder="1"/>
    <xf numFmtId="0" fontId="27" fillId="0" borderId="51" xfId="0" applyFont="1" applyBorder="1"/>
    <xf numFmtId="0" fontId="27" fillId="0" borderId="14" xfId="0" applyFont="1" applyBorder="1"/>
    <xf numFmtId="0" fontId="27" fillId="0" borderId="52" xfId="0" applyFont="1" applyBorder="1" applyAlignment="1">
      <alignment horizontal="center"/>
    </xf>
    <xf numFmtId="0" fontId="27" fillId="0" borderId="17" xfId="0" applyFont="1" applyBorder="1"/>
    <xf numFmtId="0" fontId="27" fillId="0" borderId="19" xfId="0" applyFont="1" applyBorder="1"/>
    <xf numFmtId="0" fontId="27" fillId="0" borderId="20" xfId="0" applyFont="1" applyBorder="1"/>
    <xf numFmtId="0" fontId="27" fillId="0" borderId="52" xfId="0" applyFont="1" applyBorder="1"/>
    <xf numFmtId="0" fontId="27" fillId="0" borderId="36" xfId="0" applyFont="1" applyBorder="1"/>
    <xf numFmtId="3" fontId="27" fillId="0" borderId="19" xfId="0" applyNumberFormat="1" applyFont="1" applyFill="1" applyBorder="1"/>
    <xf numFmtId="0" fontId="27" fillId="0" borderId="58" xfId="0" applyFont="1" applyFill="1" applyBorder="1"/>
    <xf numFmtId="0" fontId="27" fillId="0" borderId="59" xfId="0" applyFont="1" applyFill="1" applyBorder="1"/>
    <xf numFmtId="0" fontId="27" fillId="0" borderId="56" xfId="0" applyFont="1" applyFill="1" applyBorder="1"/>
    <xf numFmtId="0" fontId="27" fillId="0" borderId="5" xfId="0" applyFont="1" applyFill="1" applyBorder="1"/>
    <xf numFmtId="0" fontId="27" fillId="0" borderId="58" xfId="0" applyFont="1" applyBorder="1"/>
    <xf numFmtId="0" fontId="27" fillId="0" borderId="59" xfId="0" applyFont="1" applyBorder="1"/>
    <xf numFmtId="0" fontId="27" fillId="0" borderId="56" xfId="0" applyFont="1" applyBorder="1"/>
    <xf numFmtId="0" fontId="27" fillId="0" borderId="60" xfId="0" applyFont="1" applyBorder="1" applyAlignment="1">
      <alignment horizontal="right"/>
    </xf>
    <xf numFmtId="0" fontId="27" fillId="0" borderId="43" xfId="0" applyFont="1" applyBorder="1"/>
    <xf numFmtId="0" fontId="27" fillId="0" borderId="56" xfId="0" applyFont="1" applyBorder="1" applyAlignment="1">
      <alignment horizontal="right"/>
    </xf>
    <xf numFmtId="3" fontId="27" fillId="0" borderId="35" xfId="0" applyNumberFormat="1" applyFont="1" applyFill="1" applyBorder="1"/>
    <xf numFmtId="3" fontId="27" fillId="0" borderId="37" xfId="0" applyNumberFormat="1" applyFont="1" applyFill="1" applyBorder="1"/>
    <xf numFmtId="3" fontId="27" fillId="0" borderId="20" xfId="0" applyNumberFormat="1" applyFont="1" applyFill="1" applyBorder="1"/>
    <xf numFmtId="3" fontId="27" fillId="0" borderId="26" xfId="0" applyNumberFormat="1" applyFont="1" applyFill="1" applyBorder="1"/>
    <xf numFmtId="3" fontId="27" fillId="0" borderId="41" xfId="0" applyNumberFormat="1" applyFont="1" applyFill="1" applyBorder="1"/>
    <xf numFmtId="3" fontId="27" fillId="0" borderId="42" xfId="0" applyNumberFormat="1" applyFont="1" applyFill="1" applyBorder="1"/>
    <xf numFmtId="3" fontId="27" fillId="0" borderId="39" xfId="0" applyNumberFormat="1" applyFont="1" applyFill="1" applyBorder="1"/>
    <xf numFmtId="3" fontId="27" fillId="0" borderId="61" xfId="0" applyNumberFormat="1" applyFont="1" applyFill="1" applyBorder="1"/>
    <xf numFmtId="3" fontId="27" fillId="0" borderId="55" xfId="0" applyNumberFormat="1" applyFont="1" applyFill="1" applyBorder="1"/>
    <xf numFmtId="0" fontId="27" fillId="0" borderId="29" xfId="0" quotePrefix="1" applyFont="1" applyFill="1" applyBorder="1" applyAlignment="1">
      <alignment horizontal="center"/>
    </xf>
    <xf numFmtId="0" fontId="27" fillId="0" borderId="10" xfId="0" quotePrefix="1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Continuous"/>
    </xf>
    <xf numFmtId="0" fontId="13" fillId="0" borderId="42" xfId="0" applyFont="1" applyFill="1" applyBorder="1" applyAlignment="1">
      <alignment horizontal="center"/>
    </xf>
    <xf numFmtId="3" fontId="27" fillId="0" borderId="36" xfId="0" applyNumberFormat="1" applyFont="1" applyFill="1" applyBorder="1"/>
    <xf numFmtId="3" fontId="27" fillId="0" borderId="38" xfId="0" applyNumberFormat="1" applyFont="1" applyFill="1" applyBorder="1"/>
    <xf numFmtId="38" fontId="13" fillId="0" borderId="55" xfId="1" applyFont="1" applyFill="1" applyBorder="1"/>
    <xf numFmtId="38" fontId="13" fillId="0" borderId="62" xfId="1" applyFont="1" applyFill="1" applyBorder="1"/>
    <xf numFmtId="38" fontId="13" fillId="0" borderId="63" xfId="1" applyFont="1" applyFill="1" applyBorder="1"/>
    <xf numFmtId="38" fontId="13" fillId="0" borderId="30" xfId="1" applyFont="1" applyFill="1" applyBorder="1"/>
    <xf numFmtId="38" fontId="13" fillId="0" borderId="12" xfId="1" applyFont="1" applyFill="1" applyBorder="1"/>
    <xf numFmtId="38" fontId="13" fillId="0" borderId="37" xfId="1" applyFont="1" applyFill="1" applyBorder="1"/>
    <xf numFmtId="38" fontId="13" fillId="0" borderId="38" xfId="1" applyFont="1" applyFill="1" applyBorder="1"/>
    <xf numFmtId="38" fontId="13" fillId="0" borderId="20" xfId="1" applyFont="1" applyFill="1" applyBorder="1"/>
    <xf numFmtId="38" fontId="13" fillId="0" borderId="36" xfId="1" applyFont="1" applyFill="1" applyBorder="1"/>
    <xf numFmtId="38" fontId="13" fillId="0" borderId="19" xfId="1" applyFont="1" applyFill="1" applyBorder="1"/>
    <xf numFmtId="0" fontId="27" fillId="0" borderId="61" xfId="0" quotePrefix="1" applyFont="1" applyFill="1" applyBorder="1" applyAlignment="1">
      <alignment horizontal="centerContinuous"/>
    </xf>
    <xf numFmtId="0" fontId="13" fillId="0" borderId="61" xfId="0" quotePrefix="1" applyFont="1" applyFill="1" applyBorder="1" applyAlignment="1">
      <alignment horizontal="centerContinuous"/>
    </xf>
    <xf numFmtId="206" fontId="27" fillId="0" borderId="28" xfId="0" applyNumberFormat="1" applyFont="1" applyFill="1" applyBorder="1"/>
    <xf numFmtId="206" fontId="27" fillId="0" borderId="27" xfId="0" applyNumberFormat="1" applyFont="1" applyFill="1" applyBorder="1"/>
    <xf numFmtId="206" fontId="27" fillId="0" borderId="32" xfId="0" applyNumberFormat="1" applyFont="1" applyFill="1" applyBorder="1"/>
    <xf numFmtId="206" fontId="27" fillId="0" borderId="31" xfId="0" applyNumberFormat="1" applyFont="1" applyFill="1" applyBorder="1"/>
    <xf numFmtId="206" fontId="27" fillId="0" borderId="9" xfId="0" applyNumberFormat="1" applyFont="1" applyFill="1" applyBorder="1"/>
    <xf numFmtId="206" fontId="27" fillId="0" borderId="11" xfId="0" applyNumberFormat="1" applyFont="1" applyFill="1" applyBorder="1"/>
    <xf numFmtId="207" fontId="27" fillId="0" borderId="28" xfId="0" applyNumberFormat="1" applyFont="1" applyFill="1" applyBorder="1"/>
    <xf numFmtId="207" fontId="27" fillId="0" borderId="27" xfId="0" applyNumberFormat="1" applyFont="1" applyFill="1" applyBorder="1"/>
    <xf numFmtId="207" fontId="27" fillId="0" borderId="32" xfId="0" applyNumberFormat="1" applyFont="1" applyFill="1" applyBorder="1"/>
    <xf numFmtId="207" fontId="27" fillId="0" borderId="31" xfId="0" applyNumberFormat="1" applyFont="1" applyFill="1" applyBorder="1"/>
    <xf numFmtId="207" fontId="27" fillId="0" borderId="9" xfId="0" applyNumberFormat="1" applyFont="1" applyFill="1" applyBorder="1"/>
    <xf numFmtId="207" fontId="27" fillId="0" borderId="11" xfId="0" applyNumberFormat="1" applyFont="1" applyFill="1" applyBorder="1"/>
    <xf numFmtId="207" fontId="13" fillId="0" borderId="34" xfId="0" applyNumberFormat="1" applyFont="1" applyBorder="1"/>
    <xf numFmtId="207" fontId="13" fillId="0" borderId="33" xfId="0" applyNumberFormat="1" applyFont="1" applyBorder="1"/>
    <xf numFmtId="207" fontId="13" fillId="0" borderId="28" xfId="0" applyNumberFormat="1" applyFont="1" applyFill="1" applyBorder="1"/>
    <xf numFmtId="207" fontId="13" fillId="0" borderId="27" xfId="0" applyNumberFormat="1" applyFont="1" applyFill="1" applyBorder="1"/>
    <xf numFmtId="207" fontId="13" fillId="0" borderId="32" xfId="0" applyNumberFormat="1" applyFont="1" applyFill="1" applyBorder="1"/>
    <xf numFmtId="207" fontId="13" fillId="0" borderId="31" xfId="0" applyNumberFormat="1" applyFont="1" applyFill="1" applyBorder="1"/>
    <xf numFmtId="207" fontId="13" fillId="0" borderId="9" xfId="0" applyNumberFormat="1" applyFont="1" applyFill="1" applyBorder="1"/>
    <xf numFmtId="207" fontId="13" fillId="0" borderId="11" xfId="0" applyNumberFormat="1" applyFont="1" applyFill="1" applyBorder="1"/>
    <xf numFmtId="207" fontId="27" fillId="0" borderId="35" xfId="0" applyNumberFormat="1" applyFont="1" applyFill="1" applyBorder="1"/>
    <xf numFmtId="207" fontId="27" fillId="0" borderId="19" xfId="0" applyNumberFormat="1" applyFont="1" applyFill="1" applyBorder="1"/>
    <xf numFmtId="207" fontId="27" fillId="0" borderId="37" xfId="0" applyNumberFormat="1" applyFont="1" applyFill="1" applyBorder="1"/>
    <xf numFmtId="207" fontId="27" fillId="0" borderId="20" xfId="0" applyNumberFormat="1" applyFont="1" applyFill="1" applyBorder="1"/>
    <xf numFmtId="206" fontId="13" fillId="0" borderId="28" xfId="0" applyNumberFormat="1" applyFont="1" applyBorder="1"/>
    <xf numFmtId="206" fontId="13" fillId="0" borderId="27" xfId="0" applyNumberFormat="1" applyFont="1" applyBorder="1"/>
    <xf numFmtId="206" fontId="13" fillId="0" borderId="32" xfId="0" applyNumberFormat="1" applyFont="1" applyBorder="1"/>
    <xf numFmtId="206" fontId="13" fillId="0" borderId="31" xfId="0" applyNumberFormat="1" applyFont="1" applyBorder="1"/>
    <xf numFmtId="206" fontId="13" fillId="0" borderId="9" xfId="0" applyNumberFormat="1" applyFont="1" applyBorder="1"/>
    <xf numFmtId="206" fontId="13" fillId="0" borderId="11" xfId="0" applyNumberFormat="1" applyFont="1" applyBorder="1"/>
    <xf numFmtId="206" fontId="13" fillId="0" borderId="35" xfId="0" applyNumberFormat="1" applyFont="1" applyBorder="1"/>
    <xf numFmtId="206" fontId="13" fillId="0" borderId="19" xfId="0" applyNumberFormat="1" applyFont="1" applyBorder="1"/>
    <xf numFmtId="206" fontId="13" fillId="0" borderId="37" xfId="0" applyNumberFormat="1" applyFont="1" applyBorder="1"/>
    <xf numFmtId="206" fontId="13" fillId="0" borderId="20" xfId="0" applyNumberFormat="1" applyFont="1" applyBorder="1"/>
    <xf numFmtId="3" fontId="13" fillId="0" borderId="30" xfId="0" applyNumberFormat="1" applyFont="1" applyFill="1" applyBorder="1"/>
    <xf numFmtId="3" fontId="13" fillId="0" borderId="34" xfId="0" applyNumberFormat="1" applyFont="1" applyFill="1" applyBorder="1"/>
    <xf numFmtId="3" fontId="13" fillId="0" borderId="53" xfId="0" applyNumberFormat="1" applyFont="1" applyFill="1" applyBorder="1"/>
    <xf numFmtId="3" fontId="13" fillId="0" borderId="12" xfId="0" applyNumberFormat="1" applyFont="1" applyFill="1" applyBorder="1"/>
    <xf numFmtId="3" fontId="13" fillId="0" borderId="21" xfId="0" applyNumberFormat="1" applyFont="1" applyFill="1" applyBorder="1"/>
    <xf numFmtId="3" fontId="13" fillId="0" borderId="22" xfId="0" applyNumberFormat="1" applyFont="1" applyFill="1" applyBorder="1"/>
    <xf numFmtId="3" fontId="13" fillId="0" borderId="20" xfId="0" applyNumberFormat="1" applyFont="1" applyFill="1" applyBorder="1"/>
    <xf numFmtId="3" fontId="13" fillId="0" borderId="45" xfId="0" applyNumberFormat="1" applyFont="1" applyFill="1" applyBorder="1"/>
    <xf numFmtId="38" fontId="26" fillId="0" borderId="52" xfId="1" applyFont="1" applyFill="1" applyBorder="1" applyAlignment="1">
      <alignment horizontal="distributed"/>
    </xf>
    <xf numFmtId="0" fontId="27" fillId="0" borderId="9" xfId="0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38" fontId="13" fillId="0" borderId="13" xfId="1" applyFont="1" applyFill="1" applyBorder="1" applyAlignment="1">
      <alignment horizontal="right"/>
    </xf>
    <xf numFmtId="38" fontId="13" fillId="0" borderId="51" xfId="1" applyFont="1" applyFill="1" applyBorder="1" applyAlignment="1">
      <alignment horizontal="right"/>
    </xf>
    <xf numFmtId="38" fontId="13" fillId="0" borderId="16" xfId="1" applyFont="1" applyFill="1" applyBorder="1"/>
    <xf numFmtId="38" fontId="13" fillId="0" borderId="52" xfId="1" applyFont="1" applyFill="1" applyBorder="1"/>
    <xf numFmtId="206" fontId="13" fillId="0" borderId="35" xfId="1" applyNumberFormat="1" applyFont="1" applyFill="1" applyBorder="1"/>
    <xf numFmtId="188" fontId="13" fillId="0" borderId="18" xfId="1" applyNumberFormat="1" applyFont="1" applyFill="1" applyBorder="1"/>
    <xf numFmtId="188" fontId="13" fillId="0" borderId="52" xfId="1" applyNumberFormat="1" applyFont="1" applyFill="1" applyBorder="1"/>
    <xf numFmtId="188" fontId="13" fillId="0" borderId="0" xfId="1" applyNumberFormat="1" applyFont="1" applyFill="1" applyBorder="1"/>
    <xf numFmtId="38" fontId="13" fillId="0" borderId="64" xfId="1" applyFont="1" applyFill="1" applyBorder="1"/>
    <xf numFmtId="0" fontId="13" fillId="0" borderId="20" xfId="0" applyFont="1" applyFill="1" applyBorder="1"/>
    <xf numFmtId="188" fontId="13" fillId="0" borderId="16" xfId="1" applyNumberFormat="1" applyFont="1" applyFill="1" applyBorder="1"/>
    <xf numFmtId="188" fontId="13" fillId="0" borderId="5" xfId="1" applyNumberFormat="1" applyFont="1" applyFill="1" applyBorder="1"/>
    <xf numFmtId="38" fontId="13" fillId="0" borderId="7" xfId="1" applyFont="1" applyFill="1" applyBorder="1"/>
    <xf numFmtId="3" fontId="13" fillId="0" borderId="25" xfId="0" applyNumberFormat="1" applyFont="1" applyFill="1" applyBorder="1"/>
    <xf numFmtId="38" fontId="13" fillId="0" borderId="54" xfId="1" applyFont="1" applyFill="1" applyBorder="1"/>
    <xf numFmtId="0" fontId="13" fillId="0" borderId="17" xfId="0" applyFont="1" applyFill="1" applyBorder="1" applyAlignment="1">
      <alignment horizontal="right"/>
    </xf>
    <xf numFmtId="38" fontId="13" fillId="0" borderId="13" xfId="1" applyFont="1" applyFill="1" applyBorder="1"/>
    <xf numFmtId="38" fontId="13" fillId="0" borderId="1" xfId="1" applyFont="1" applyFill="1" applyBorder="1"/>
    <xf numFmtId="38" fontId="13" fillId="0" borderId="51" xfId="1" applyFont="1" applyFill="1" applyBorder="1"/>
    <xf numFmtId="38" fontId="13" fillId="0" borderId="17" xfId="1" applyFont="1" applyFill="1" applyBorder="1"/>
    <xf numFmtId="3" fontId="13" fillId="0" borderId="35" xfId="1" applyNumberFormat="1" applyFont="1" applyFill="1" applyBorder="1"/>
    <xf numFmtId="3" fontId="0" fillId="0" borderId="0" xfId="0" applyNumberFormat="1" applyFont="1"/>
    <xf numFmtId="206" fontId="13" fillId="0" borderId="23" xfId="1" applyNumberFormat="1" applyFont="1" applyFill="1" applyBorder="1"/>
    <xf numFmtId="3" fontId="13" fillId="0" borderId="65" xfId="0" applyNumberFormat="1" applyFont="1" applyFill="1" applyBorder="1"/>
    <xf numFmtId="38" fontId="13" fillId="0" borderId="35" xfId="1" applyFont="1" applyFill="1" applyBorder="1" applyAlignment="1">
      <alignment horizontal="right"/>
    </xf>
    <xf numFmtId="38" fontId="13" fillId="0" borderId="36" xfId="1" applyFont="1" applyFill="1" applyBorder="1" applyAlignment="1">
      <alignment horizontal="right"/>
    </xf>
    <xf numFmtId="38" fontId="13" fillId="0" borderId="19" xfId="1" applyFont="1" applyFill="1" applyBorder="1" applyAlignment="1">
      <alignment horizontal="right"/>
    </xf>
    <xf numFmtId="38" fontId="13" fillId="0" borderId="37" xfId="1" applyFont="1" applyFill="1" applyBorder="1" applyAlignment="1">
      <alignment horizontal="right"/>
    </xf>
    <xf numFmtId="38" fontId="13" fillId="0" borderId="38" xfId="1" applyFont="1" applyFill="1" applyBorder="1" applyAlignment="1">
      <alignment horizontal="right"/>
    </xf>
    <xf numFmtId="38" fontId="13" fillId="0" borderId="20" xfId="1" applyFont="1" applyFill="1" applyBorder="1" applyAlignment="1">
      <alignment horizontal="right"/>
    </xf>
    <xf numFmtId="206" fontId="13" fillId="0" borderId="27" xfId="0" applyNumberFormat="1" applyFont="1" applyFill="1" applyBorder="1"/>
    <xf numFmtId="38" fontId="13" fillId="0" borderId="21" xfId="1" applyFont="1" applyFill="1" applyBorder="1"/>
    <xf numFmtId="0" fontId="0" fillId="0" borderId="0" xfId="0" applyFont="1" applyFill="1" applyBorder="1"/>
    <xf numFmtId="3" fontId="13" fillId="0" borderId="59" xfId="0" applyNumberFormat="1" applyFont="1" applyFill="1" applyBorder="1"/>
    <xf numFmtId="14" fontId="0" fillId="0" borderId="0" xfId="0" applyNumberFormat="1" applyFont="1" applyFill="1" applyBorder="1"/>
    <xf numFmtId="3" fontId="27" fillId="0" borderId="46" xfId="0" applyNumberFormat="1" applyFont="1" applyFill="1" applyBorder="1"/>
    <xf numFmtId="3" fontId="27" fillId="0" borderId="47" xfId="0" applyNumberFormat="1" applyFont="1" applyFill="1" applyBorder="1"/>
    <xf numFmtId="3" fontId="27" fillId="0" borderId="48" xfId="0" applyNumberFormat="1" applyFont="1" applyFill="1" applyBorder="1"/>
    <xf numFmtId="0" fontId="4" fillId="0" borderId="0" xfId="0" applyFont="1" applyAlignment="1">
      <alignment horizontal="distributed" vertical="center"/>
    </xf>
    <xf numFmtId="0" fontId="5" fillId="0" borderId="0" xfId="0" applyFont="1" applyAlignment="1"/>
    <xf numFmtId="0" fontId="27" fillId="0" borderId="57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5" xfId="0" applyFont="1" applyFill="1" applyBorder="1" applyAlignment="1">
      <alignment horizontal="center" vertical="center"/>
    </xf>
    <xf numFmtId="0" fontId="13" fillId="0" borderId="64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27" fillId="0" borderId="60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39" xfId="0" applyFont="1" applyBorder="1" applyAlignment="1">
      <alignment horizontal="distributed" justifyLastLine="1"/>
    </xf>
    <xf numFmtId="0" fontId="13" fillId="0" borderId="40" xfId="0" applyFont="1" applyBorder="1" applyAlignment="1">
      <alignment horizontal="distributed" justifyLastLine="1"/>
    </xf>
    <xf numFmtId="49" fontId="13" fillId="0" borderId="0" xfId="0" applyNumberFormat="1" applyFont="1" applyFill="1" applyBorder="1" applyAlignment="1">
      <alignment horizontal="center"/>
    </xf>
    <xf numFmtId="49" fontId="13" fillId="0" borderId="0" xfId="0" applyNumberFormat="1" applyFont="1" applyFill="1" applyAlignment="1">
      <alignment horizontal="center"/>
    </xf>
    <xf numFmtId="49" fontId="13" fillId="0" borderId="0" xfId="1" applyNumberFormat="1" applyFont="1" applyFill="1" applyAlignment="1">
      <alignment horizontal="center"/>
    </xf>
    <xf numFmtId="0" fontId="0" fillId="0" borderId="7" xfId="0" applyFont="1" applyFill="1" applyBorder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4148" name="Line 2"/>
        <xdr:cNvSpPr>
          <a:spLocks noChangeShapeType="1"/>
        </xdr:cNvSpPr>
      </xdr:nvSpPr>
      <xdr:spPr bwMode="auto">
        <a:xfrm>
          <a:off x="9525" y="39052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4149" name="Line 3"/>
        <xdr:cNvSpPr>
          <a:spLocks noChangeShapeType="1"/>
        </xdr:cNvSpPr>
      </xdr:nvSpPr>
      <xdr:spPr bwMode="auto">
        <a:xfrm flipH="1" flipV="1">
          <a:off x="9525" y="390525"/>
          <a:ext cx="1495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74150" name="Line 4"/>
        <xdr:cNvSpPr>
          <a:spLocks noChangeShapeType="1"/>
        </xdr:cNvSpPr>
      </xdr:nvSpPr>
      <xdr:spPr bwMode="auto">
        <a:xfrm flipH="1" flipV="1">
          <a:off x="0" y="390525"/>
          <a:ext cx="8286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2</xdr:col>
      <xdr:colOff>0</xdr:colOff>
      <xdr:row>3</xdr:row>
      <xdr:rowOff>9525</xdr:rowOff>
    </xdr:to>
    <xdr:sp macro="" textlink="">
      <xdr:nvSpPr>
        <xdr:cNvPr id="74151" name="Line 9"/>
        <xdr:cNvSpPr>
          <a:spLocks noChangeShapeType="1"/>
        </xdr:cNvSpPr>
      </xdr:nvSpPr>
      <xdr:spPr bwMode="auto">
        <a:xfrm>
          <a:off x="9525" y="39052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4152" name="Line 10"/>
        <xdr:cNvSpPr>
          <a:spLocks noChangeShapeType="1"/>
        </xdr:cNvSpPr>
      </xdr:nvSpPr>
      <xdr:spPr bwMode="auto">
        <a:xfrm>
          <a:off x="9525" y="39052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4153" name="Line 11"/>
        <xdr:cNvSpPr>
          <a:spLocks noChangeShapeType="1"/>
        </xdr:cNvSpPr>
      </xdr:nvSpPr>
      <xdr:spPr bwMode="auto">
        <a:xfrm>
          <a:off x="9525" y="39052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4154" name="Line 12"/>
        <xdr:cNvSpPr>
          <a:spLocks noChangeShapeType="1"/>
        </xdr:cNvSpPr>
      </xdr:nvSpPr>
      <xdr:spPr bwMode="auto">
        <a:xfrm>
          <a:off x="9525" y="39052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0</xdr:colOff>
      <xdr:row>3</xdr:row>
      <xdr:rowOff>9525</xdr:rowOff>
    </xdr:to>
    <xdr:sp macro="" textlink="">
      <xdr:nvSpPr>
        <xdr:cNvPr id="75172" name="Line 2"/>
        <xdr:cNvSpPr>
          <a:spLocks noChangeShapeType="1"/>
        </xdr:cNvSpPr>
      </xdr:nvSpPr>
      <xdr:spPr bwMode="auto">
        <a:xfrm>
          <a:off x="9525" y="371475"/>
          <a:ext cx="14478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5173" name="Line 3"/>
        <xdr:cNvSpPr>
          <a:spLocks noChangeShapeType="1"/>
        </xdr:cNvSpPr>
      </xdr:nvSpPr>
      <xdr:spPr bwMode="auto">
        <a:xfrm flipH="1" flipV="1">
          <a:off x="9525" y="371475"/>
          <a:ext cx="1447800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1</xdr:col>
      <xdr:colOff>0</xdr:colOff>
      <xdr:row>6</xdr:row>
      <xdr:rowOff>19050</xdr:rowOff>
    </xdr:to>
    <xdr:sp macro="" textlink="">
      <xdr:nvSpPr>
        <xdr:cNvPr id="75174" name="Line 4"/>
        <xdr:cNvSpPr>
          <a:spLocks noChangeShapeType="1"/>
        </xdr:cNvSpPr>
      </xdr:nvSpPr>
      <xdr:spPr bwMode="auto">
        <a:xfrm flipH="1" flipV="1">
          <a:off x="0" y="390525"/>
          <a:ext cx="8001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5175" name="Line 11"/>
        <xdr:cNvSpPr>
          <a:spLocks noChangeShapeType="1"/>
        </xdr:cNvSpPr>
      </xdr:nvSpPr>
      <xdr:spPr bwMode="auto">
        <a:xfrm>
          <a:off x="9525" y="371475"/>
          <a:ext cx="14478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5176" name="Line 12"/>
        <xdr:cNvSpPr>
          <a:spLocks noChangeShapeType="1"/>
        </xdr:cNvSpPr>
      </xdr:nvSpPr>
      <xdr:spPr bwMode="auto">
        <a:xfrm flipH="1" flipV="1">
          <a:off x="9525" y="371475"/>
          <a:ext cx="1447800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5177" name="Line 13"/>
        <xdr:cNvSpPr>
          <a:spLocks noChangeShapeType="1"/>
        </xdr:cNvSpPr>
      </xdr:nvSpPr>
      <xdr:spPr bwMode="auto">
        <a:xfrm>
          <a:off x="9525" y="371475"/>
          <a:ext cx="14478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5178" name="Line 14"/>
        <xdr:cNvSpPr>
          <a:spLocks noChangeShapeType="1"/>
        </xdr:cNvSpPr>
      </xdr:nvSpPr>
      <xdr:spPr bwMode="auto">
        <a:xfrm>
          <a:off x="9525" y="371475"/>
          <a:ext cx="14478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6016" name="Line 2"/>
        <xdr:cNvSpPr>
          <a:spLocks noChangeShapeType="1"/>
        </xdr:cNvSpPr>
      </xdr:nvSpPr>
      <xdr:spPr bwMode="auto">
        <a:xfrm>
          <a:off x="9525" y="37147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6017" name="Line 3"/>
        <xdr:cNvSpPr>
          <a:spLocks noChangeShapeType="1"/>
        </xdr:cNvSpPr>
      </xdr:nvSpPr>
      <xdr:spPr bwMode="auto">
        <a:xfrm flipH="1" flipV="1">
          <a:off x="9525" y="371475"/>
          <a:ext cx="1495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76018" name="Line 4"/>
        <xdr:cNvSpPr>
          <a:spLocks noChangeShapeType="1"/>
        </xdr:cNvSpPr>
      </xdr:nvSpPr>
      <xdr:spPr bwMode="auto">
        <a:xfrm flipH="1" flipV="1">
          <a:off x="0" y="371475"/>
          <a:ext cx="8286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6019" name="Line 7"/>
        <xdr:cNvSpPr>
          <a:spLocks noChangeShapeType="1"/>
        </xdr:cNvSpPr>
      </xdr:nvSpPr>
      <xdr:spPr bwMode="auto">
        <a:xfrm>
          <a:off x="9525" y="37147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19050</xdr:rowOff>
    </xdr:to>
    <xdr:sp macro="" textlink="">
      <xdr:nvSpPr>
        <xdr:cNvPr id="77040" name="Line 1"/>
        <xdr:cNvSpPr>
          <a:spLocks noChangeShapeType="1"/>
        </xdr:cNvSpPr>
      </xdr:nvSpPr>
      <xdr:spPr bwMode="auto">
        <a:xfrm>
          <a:off x="9525" y="371475"/>
          <a:ext cx="150495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7041" name="Line 2"/>
        <xdr:cNvSpPr>
          <a:spLocks noChangeShapeType="1"/>
        </xdr:cNvSpPr>
      </xdr:nvSpPr>
      <xdr:spPr bwMode="auto">
        <a:xfrm flipH="1" flipV="1">
          <a:off x="9525" y="371475"/>
          <a:ext cx="1495425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77042" name="Line 3"/>
        <xdr:cNvSpPr>
          <a:spLocks noChangeShapeType="1"/>
        </xdr:cNvSpPr>
      </xdr:nvSpPr>
      <xdr:spPr bwMode="auto">
        <a:xfrm flipH="1" flipV="1">
          <a:off x="0" y="371475"/>
          <a:ext cx="828675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19050</xdr:rowOff>
    </xdr:to>
    <xdr:sp macro="" textlink="">
      <xdr:nvSpPr>
        <xdr:cNvPr id="77043" name="Line 4"/>
        <xdr:cNvSpPr>
          <a:spLocks noChangeShapeType="1"/>
        </xdr:cNvSpPr>
      </xdr:nvSpPr>
      <xdr:spPr bwMode="auto">
        <a:xfrm>
          <a:off x="9525" y="371475"/>
          <a:ext cx="150495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8064" name="Line 1"/>
        <xdr:cNvSpPr>
          <a:spLocks noChangeShapeType="1"/>
        </xdr:cNvSpPr>
      </xdr:nvSpPr>
      <xdr:spPr bwMode="auto">
        <a:xfrm>
          <a:off x="9525" y="37147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8065" name="Line 2"/>
        <xdr:cNvSpPr>
          <a:spLocks noChangeShapeType="1"/>
        </xdr:cNvSpPr>
      </xdr:nvSpPr>
      <xdr:spPr bwMode="auto">
        <a:xfrm flipH="1" flipV="1">
          <a:off x="9525" y="371475"/>
          <a:ext cx="1495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78066" name="Line 3"/>
        <xdr:cNvSpPr>
          <a:spLocks noChangeShapeType="1"/>
        </xdr:cNvSpPr>
      </xdr:nvSpPr>
      <xdr:spPr bwMode="auto">
        <a:xfrm flipH="1" flipV="1">
          <a:off x="0" y="371475"/>
          <a:ext cx="8286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8067" name="Line 4"/>
        <xdr:cNvSpPr>
          <a:spLocks noChangeShapeType="1"/>
        </xdr:cNvSpPr>
      </xdr:nvSpPr>
      <xdr:spPr bwMode="auto">
        <a:xfrm>
          <a:off x="9525" y="37147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80468" name="Line 2"/>
        <xdr:cNvSpPr>
          <a:spLocks noChangeShapeType="1"/>
        </xdr:cNvSpPr>
      </xdr:nvSpPr>
      <xdr:spPr bwMode="auto">
        <a:xfrm>
          <a:off x="9525" y="381000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80469" name="Line 3"/>
        <xdr:cNvSpPr>
          <a:spLocks noChangeShapeType="1"/>
        </xdr:cNvSpPr>
      </xdr:nvSpPr>
      <xdr:spPr bwMode="auto">
        <a:xfrm flipH="1" flipV="1">
          <a:off x="9525" y="381000"/>
          <a:ext cx="1495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80470" name="Line 4"/>
        <xdr:cNvSpPr>
          <a:spLocks noChangeShapeType="1"/>
        </xdr:cNvSpPr>
      </xdr:nvSpPr>
      <xdr:spPr bwMode="auto">
        <a:xfrm flipH="1" flipV="1">
          <a:off x="0" y="381000"/>
          <a:ext cx="8286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80471" name="Line 5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80472" name="Line 6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80473" name="Line 7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80474" name="Line 8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80475" name="Line 9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80476" name="Line 10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80477" name="Line 11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80478" name="Line 12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80479" name="Line 13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80480" name="Line 22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80481" name="Line 23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80482" name="Line 24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80483" name="Line 26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80484" name="Line 27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80485" name="Line 28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80486" name="Line 29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80487" name="Line 30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80488" name="Line 31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80489" name="Line 47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80490" name="Line 48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80491" name="Line 49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80492" name="Line 62"/>
        <xdr:cNvSpPr>
          <a:spLocks noChangeShapeType="1"/>
        </xdr:cNvSpPr>
      </xdr:nvSpPr>
      <xdr:spPr bwMode="auto">
        <a:xfrm>
          <a:off x="9525" y="381000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80493" name="Line 63"/>
        <xdr:cNvSpPr>
          <a:spLocks noChangeShapeType="1"/>
        </xdr:cNvSpPr>
      </xdr:nvSpPr>
      <xdr:spPr bwMode="auto">
        <a:xfrm flipH="1" flipV="1">
          <a:off x="9525" y="381000"/>
          <a:ext cx="1495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80494" name="Line 64"/>
        <xdr:cNvSpPr>
          <a:spLocks noChangeShapeType="1"/>
        </xdr:cNvSpPr>
      </xdr:nvSpPr>
      <xdr:spPr bwMode="auto">
        <a:xfrm flipH="1" flipV="1">
          <a:off x="0" y="381000"/>
          <a:ext cx="8286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/>
  </sheetPr>
  <dimension ref="B22:K25"/>
  <sheetViews>
    <sheetView tabSelected="1" view="pageBreakPreview" zoomScaleNormal="86" zoomScaleSheetLayoutView="100" workbookViewId="0">
      <selection activeCell="B22" sqref="B22:K25"/>
    </sheetView>
  </sheetViews>
  <sheetFormatPr defaultRowHeight="13.5"/>
  <cols>
    <col min="1" max="6" width="9.375" customWidth="1"/>
  </cols>
  <sheetData>
    <row r="22" spans="2:11">
      <c r="B22" s="376" t="s">
        <v>0</v>
      </c>
      <c r="C22" s="376"/>
      <c r="D22" s="376"/>
      <c r="E22" s="376"/>
      <c r="F22" s="376"/>
      <c r="G22" s="376"/>
      <c r="H22" s="377"/>
      <c r="I22" s="377"/>
      <c r="J22" s="377"/>
      <c r="K22" s="377"/>
    </row>
    <row r="23" spans="2:11">
      <c r="B23" s="376"/>
      <c r="C23" s="376"/>
      <c r="D23" s="376"/>
      <c r="E23" s="376"/>
      <c r="F23" s="376"/>
      <c r="G23" s="376"/>
      <c r="H23" s="377"/>
      <c r="I23" s="377"/>
      <c r="J23" s="377"/>
      <c r="K23" s="377"/>
    </row>
    <row r="24" spans="2:11">
      <c r="B24" s="376"/>
      <c r="C24" s="376"/>
      <c r="D24" s="376"/>
      <c r="E24" s="376"/>
      <c r="F24" s="376"/>
      <c r="G24" s="376"/>
      <c r="H24" s="377"/>
      <c r="I24" s="377"/>
      <c r="J24" s="377"/>
      <c r="K24" s="377"/>
    </row>
    <row r="25" spans="2:11">
      <c r="B25" s="376"/>
      <c r="C25" s="376"/>
      <c r="D25" s="376"/>
      <c r="E25" s="376"/>
      <c r="F25" s="376"/>
      <c r="G25" s="376"/>
      <c r="H25" s="377"/>
      <c r="I25" s="377"/>
      <c r="J25" s="377"/>
      <c r="K25" s="377"/>
    </row>
  </sheetData>
  <mergeCells count="1">
    <mergeCell ref="B22:K25"/>
  </mergeCells>
  <phoneticPr fontId="3"/>
  <printOptions horizontalCentered="1" verticalCentered="1"/>
  <pageMargins left="0" right="0" top="0" bottom="0" header="0" footer="0"/>
  <pageSetup paperSize="9" scale="9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/>
  </sheetPr>
  <dimension ref="A1:R109"/>
  <sheetViews>
    <sheetView view="pageBreakPreview" zoomScale="130" zoomScaleNormal="100" zoomScaleSheetLayoutView="130" workbookViewId="0">
      <pane xSplit="2" ySplit="5" topLeftCell="C42" activePane="bottomRight" state="frozen"/>
      <selection activeCell="J54" sqref="J54:Q54"/>
      <selection pane="topRight" activeCell="J54" sqref="J54:Q54"/>
      <selection pane="bottomLeft" activeCell="J54" sqref="J54:Q54"/>
      <selection pane="bottomRight" activeCell="D12" sqref="D12"/>
    </sheetView>
  </sheetViews>
  <sheetFormatPr defaultRowHeight="13.5"/>
  <cols>
    <col min="1" max="1" width="10.875" style="130" customWidth="1"/>
    <col min="2" max="2" width="9" style="130"/>
    <col min="3" max="3" width="8.625" style="130" customWidth="1"/>
    <col min="4" max="5" width="11.625" style="130" customWidth="1"/>
    <col min="6" max="6" width="13.625" style="130" customWidth="1"/>
    <col min="7" max="7" width="12.625" style="130" customWidth="1"/>
    <col min="8" max="8" width="8.625" style="130" customWidth="1"/>
    <col min="9" max="10" width="11.625" style="130" customWidth="1"/>
    <col min="11" max="11" width="13.625" style="130" customWidth="1"/>
    <col min="12" max="12" width="12.625" style="130" customWidth="1"/>
    <col min="13" max="13" width="8.625" style="130" customWidth="1"/>
    <col min="14" max="15" width="11.625" style="130" customWidth="1"/>
    <col min="16" max="16" width="13.625" style="130" customWidth="1"/>
    <col min="17" max="17" width="12.625" style="130" customWidth="1"/>
    <col min="18" max="18" width="5.125" style="130" customWidth="1"/>
    <col min="19" max="16384" width="9" style="130"/>
  </cols>
  <sheetData>
    <row r="1" spans="1:18" s="52" customFormat="1"/>
    <row r="2" spans="1:18" s="52" customFormat="1" ht="15" customHeight="1" thickBot="1">
      <c r="A2" s="179" t="s">
        <v>165</v>
      </c>
      <c r="F2" s="237"/>
    </row>
    <row r="3" spans="1:18" ht="13.5" customHeight="1">
      <c r="A3" s="110"/>
      <c r="B3" s="167" t="s">
        <v>108</v>
      </c>
      <c r="C3" s="82"/>
      <c r="D3" s="83"/>
      <c r="E3" s="139" t="s">
        <v>109</v>
      </c>
      <c r="F3" s="83"/>
      <c r="G3" s="85"/>
      <c r="H3" s="82"/>
      <c r="I3" s="83"/>
      <c r="J3" s="139" t="s">
        <v>110</v>
      </c>
      <c r="K3" s="83"/>
      <c r="L3" s="140"/>
      <c r="M3" s="82"/>
      <c r="N3" s="83"/>
      <c r="O3" s="139" t="s">
        <v>111</v>
      </c>
      <c r="P3" s="83"/>
      <c r="Q3" s="85"/>
    </row>
    <row r="4" spans="1:18">
      <c r="A4" s="86"/>
      <c r="B4" s="141" t="s">
        <v>112</v>
      </c>
      <c r="C4" s="142" t="s">
        <v>113</v>
      </c>
      <c r="D4" s="143" t="s">
        <v>114</v>
      </c>
      <c r="E4" s="143" t="s">
        <v>115</v>
      </c>
      <c r="F4" s="143" t="s">
        <v>116</v>
      </c>
      <c r="G4" s="144" t="s">
        <v>6</v>
      </c>
      <c r="H4" s="142" t="s">
        <v>113</v>
      </c>
      <c r="I4" s="180" t="s">
        <v>114</v>
      </c>
      <c r="J4" s="180" t="s">
        <v>115</v>
      </c>
      <c r="K4" s="143" t="s">
        <v>116</v>
      </c>
      <c r="L4" s="144" t="s">
        <v>6</v>
      </c>
      <c r="M4" s="142" t="s">
        <v>113</v>
      </c>
      <c r="N4" s="143" t="s">
        <v>114</v>
      </c>
      <c r="O4" s="143" t="s">
        <v>115</v>
      </c>
      <c r="P4" s="143" t="s">
        <v>116</v>
      </c>
      <c r="Q4" s="144" t="s">
        <v>6</v>
      </c>
      <c r="R4" s="86"/>
    </row>
    <row r="5" spans="1:18">
      <c r="A5" s="86"/>
      <c r="B5" s="87"/>
      <c r="C5" s="142" t="s">
        <v>117</v>
      </c>
      <c r="D5" s="226"/>
      <c r="E5" s="226"/>
      <c r="F5" s="226"/>
      <c r="G5" s="227"/>
      <c r="H5" s="142" t="s">
        <v>117</v>
      </c>
      <c r="I5" s="334"/>
      <c r="J5" s="334"/>
      <c r="K5" s="226"/>
      <c r="L5" s="227"/>
      <c r="M5" s="142" t="s">
        <v>117</v>
      </c>
      <c r="N5" s="145"/>
      <c r="O5" s="145"/>
      <c r="P5" s="145"/>
      <c r="Q5" s="146"/>
    </row>
    <row r="6" spans="1:18" ht="14.25" thickBot="1">
      <c r="A6" s="186" t="s">
        <v>118</v>
      </c>
      <c r="B6" s="219" t="s">
        <v>119</v>
      </c>
      <c r="C6" s="147"/>
      <c r="D6" s="148" t="s">
        <v>120</v>
      </c>
      <c r="E6" s="148" t="s">
        <v>120</v>
      </c>
      <c r="F6" s="148" t="s">
        <v>15</v>
      </c>
      <c r="G6" s="149" t="s">
        <v>15</v>
      </c>
      <c r="H6" s="147"/>
      <c r="I6" s="182" t="s">
        <v>120</v>
      </c>
      <c r="J6" s="148" t="s">
        <v>120</v>
      </c>
      <c r="K6" s="148" t="s">
        <v>15</v>
      </c>
      <c r="L6" s="149" t="s">
        <v>15</v>
      </c>
      <c r="M6" s="147"/>
      <c r="N6" s="148" t="s">
        <v>120</v>
      </c>
      <c r="O6" s="148" t="s">
        <v>120</v>
      </c>
      <c r="P6" s="148" t="s">
        <v>15</v>
      </c>
      <c r="Q6" s="149" t="s">
        <v>15</v>
      </c>
    </row>
    <row r="7" spans="1:18" ht="16.7" customHeight="1">
      <c r="A7" s="81"/>
      <c r="B7" s="217" t="s">
        <v>179</v>
      </c>
      <c r="C7" s="168">
        <v>1426</v>
      </c>
      <c r="D7" s="151">
        <v>133225</v>
      </c>
      <c r="E7" s="151">
        <v>130094</v>
      </c>
      <c r="F7" s="151">
        <v>10653619</v>
      </c>
      <c r="G7" s="151">
        <v>5454488</v>
      </c>
      <c r="H7" s="150">
        <v>3525</v>
      </c>
      <c r="I7" s="151">
        <v>123641</v>
      </c>
      <c r="J7" s="151">
        <v>105920</v>
      </c>
      <c r="K7" s="151">
        <v>12394021</v>
      </c>
      <c r="L7" s="151">
        <v>7157244</v>
      </c>
      <c r="M7" s="150">
        <f>C7+H7</f>
        <v>4951</v>
      </c>
      <c r="N7" s="151">
        <f>D7+I7</f>
        <v>256866</v>
      </c>
      <c r="O7" s="151">
        <f>E7+J7</f>
        <v>236014</v>
      </c>
      <c r="P7" s="151">
        <f>F7+K7</f>
        <v>23047640</v>
      </c>
      <c r="Q7" s="152">
        <f>G7+L7</f>
        <v>12611732</v>
      </c>
    </row>
    <row r="8" spans="1:18" ht="16.7" customHeight="1" thickBot="1">
      <c r="A8" s="153" t="s">
        <v>121</v>
      </c>
      <c r="B8" s="218" t="s">
        <v>181</v>
      </c>
      <c r="C8" s="280">
        <v>302</v>
      </c>
      <c r="D8" s="155">
        <v>29841</v>
      </c>
      <c r="E8" s="155">
        <v>28688</v>
      </c>
      <c r="F8" s="155">
        <v>2607951</v>
      </c>
      <c r="G8" s="155">
        <v>1357413</v>
      </c>
      <c r="H8" s="154">
        <v>572</v>
      </c>
      <c r="I8" s="155">
        <v>25713</v>
      </c>
      <c r="J8" s="155">
        <v>19572</v>
      </c>
      <c r="K8" s="155">
        <v>3147573</v>
      </c>
      <c r="L8" s="155">
        <v>1962009</v>
      </c>
      <c r="M8" s="154">
        <f t="shared" ref="M8:M45" si="0">C8+H8</f>
        <v>874</v>
      </c>
      <c r="N8" s="155">
        <f t="shared" ref="N8:N45" si="1">D8+I8</f>
        <v>55554</v>
      </c>
      <c r="O8" s="155">
        <f t="shared" ref="O8:O45" si="2">E8+J8</f>
        <v>48260</v>
      </c>
      <c r="P8" s="155">
        <f t="shared" ref="P8:P45" si="3">F8+K8</f>
        <v>5755524</v>
      </c>
      <c r="Q8" s="156">
        <f t="shared" ref="Q8:Q45" si="4">G8+L8</f>
        <v>3319422</v>
      </c>
    </row>
    <row r="9" spans="1:18" ht="16.7" customHeight="1">
      <c r="A9" s="157"/>
      <c r="B9" s="217" t="s">
        <v>179</v>
      </c>
      <c r="C9" s="168">
        <v>904</v>
      </c>
      <c r="D9" s="151">
        <v>87212</v>
      </c>
      <c r="E9" s="151">
        <v>85834</v>
      </c>
      <c r="F9" s="151">
        <v>6978582</v>
      </c>
      <c r="G9" s="151">
        <v>3542479</v>
      </c>
      <c r="H9" s="150">
        <v>4543</v>
      </c>
      <c r="I9" s="151">
        <v>130598</v>
      </c>
      <c r="J9" s="151">
        <v>112573</v>
      </c>
      <c r="K9" s="151">
        <v>15685211</v>
      </c>
      <c r="L9" s="151">
        <v>8995641</v>
      </c>
      <c r="M9" s="150">
        <f t="shared" si="0"/>
        <v>5447</v>
      </c>
      <c r="N9" s="151">
        <f t="shared" si="1"/>
        <v>217810</v>
      </c>
      <c r="O9" s="151">
        <f t="shared" si="2"/>
        <v>198407</v>
      </c>
      <c r="P9" s="151">
        <f t="shared" si="3"/>
        <v>22663793</v>
      </c>
      <c r="Q9" s="152">
        <f t="shared" si="4"/>
        <v>12538120</v>
      </c>
    </row>
    <row r="10" spans="1:18" ht="16.7" customHeight="1" thickBot="1">
      <c r="A10" s="153" t="s">
        <v>85</v>
      </c>
      <c r="B10" s="218" t="s">
        <v>181</v>
      </c>
      <c r="C10" s="280">
        <v>213</v>
      </c>
      <c r="D10" s="155">
        <v>21060</v>
      </c>
      <c r="E10" s="155">
        <v>19979</v>
      </c>
      <c r="F10" s="155">
        <v>1860289</v>
      </c>
      <c r="G10" s="155">
        <v>980990</v>
      </c>
      <c r="H10" s="154">
        <v>704</v>
      </c>
      <c r="I10" s="155">
        <v>29190</v>
      </c>
      <c r="J10" s="155">
        <v>20159</v>
      </c>
      <c r="K10" s="155">
        <v>3748003</v>
      </c>
      <c r="L10" s="155">
        <v>2414193</v>
      </c>
      <c r="M10" s="154">
        <f t="shared" si="0"/>
        <v>917</v>
      </c>
      <c r="N10" s="155">
        <f t="shared" si="1"/>
        <v>50250</v>
      </c>
      <c r="O10" s="155">
        <f t="shared" si="2"/>
        <v>40138</v>
      </c>
      <c r="P10" s="155">
        <f t="shared" si="3"/>
        <v>5608292</v>
      </c>
      <c r="Q10" s="156">
        <f t="shared" si="4"/>
        <v>3395183</v>
      </c>
    </row>
    <row r="11" spans="1:18" ht="16.7" customHeight="1">
      <c r="A11" s="158"/>
      <c r="B11" s="217" t="s">
        <v>179</v>
      </c>
      <c r="C11" s="168">
        <v>412</v>
      </c>
      <c r="D11" s="151">
        <v>38337</v>
      </c>
      <c r="E11" s="151">
        <v>37344</v>
      </c>
      <c r="F11" s="151">
        <v>3069406</v>
      </c>
      <c r="G11" s="151">
        <v>1575708</v>
      </c>
      <c r="H11" s="150">
        <v>7197</v>
      </c>
      <c r="I11" s="151">
        <v>192388</v>
      </c>
      <c r="J11" s="151">
        <v>178299</v>
      </c>
      <c r="K11" s="151">
        <v>21789627</v>
      </c>
      <c r="L11" s="151">
        <v>11681941</v>
      </c>
      <c r="M11" s="150">
        <f t="shared" si="0"/>
        <v>7609</v>
      </c>
      <c r="N11" s="151">
        <f t="shared" si="1"/>
        <v>230725</v>
      </c>
      <c r="O11" s="151">
        <f t="shared" si="2"/>
        <v>215643</v>
      </c>
      <c r="P11" s="151">
        <f t="shared" si="3"/>
        <v>24859033</v>
      </c>
      <c r="Q11" s="152">
        <f t="shared" si="4"/>
        <v>13257649</v>
      </c>
    </row>
    <row r="12" spans="1:18" ht="16.7" customHeight="1" thickBot="1">
      <c r="A12" s="153" t="s">
        <v>122</v>
      </c>
      <c r="B12" s="218" t="s">
        <v>181</v>
      </c>
      <c r="C12" s="280">
        <v>60</v>
      </c>
      <c r="D12" s="155">
        <v>6567</v>
      </c>
      <c r="E12" s="155">
        <v>5709</v>
      </c>
      <c r="F12" s="155">
        <v>576290</v>
      </c>
      <c r="G12" s="155">
        <v>326720</v>
      </c>
      <c r="H12" s="154">
        <v>1508</v>
      </c>
      <c r="I12" s="155">
        <v>42207</v>
      </c>
      <c r="J12" s="155">
        <v>39439</v>
      </c>
      <c r="K12" s="155">
        <v>5265741</v>
      </c>
      <c r="L12" s="155">
        <v>2815807</v>
      </c>
      <c r="M12" s="154">
        <f t="shared" si="0"/>
        <v>1568</v>
      </c>
      <c r="N12" s="155">
        <f t="shared" si="1"/>
        <v>48774</v>
      </c>
      <c r="O12" s="155">
        <f t="shared" si="2"/>
        <v>45148</v>
      </c>
      <c r="P12" s="155">
        <f t="shared" si="3"/>
        <v>5842031</v>
      </c>
      <c r="Q12" s="156">
        <f t="shared" si="4"/>
        <v>3142527</v>
      </c>
    </row>
    <row r="13" spans="1:18" ht="16.7" customHeight="1">
      <c r="A13" s="158"/>
      <c r="B13" s="217" t="s">
        <v>179</v>
      </c>
      <c r="C13" s="168">
        <v>330</v>
      </c>
      <c r="D13" s="151">
        <v>34072</v>
      </c>
      <c r="E13" s="151">
        <v>32058</v>
      </c>
      <c r="F13" s="151">
        <v>2723178</v>
      </c>
      <c r="G13" s="151">
        <v>1440548</v>
      </c>
      <c r="H13" s="150">
        <v>8429</v>
      </c>
      <c r="I13" s="151">
        <v>221921</v>
      </c>
      <c r="J13" s="151">
        <v>199499</v>
      </c>
      <c r="K13" s="151">
        <v>27880282</v>
      </c>
      <c r="L13" s="151">
        <v>15433438</v>
      </c>
      <c r="M13" s="150">
        <f t="shared" si="0"/>
        <v>8759</v>
      </c>
      <c r="N13" s="151">
        <f t="shared" si="1"/>
        <v>255993</v>
      </c>
      <c r="O13" s="151">
        <f t="shared" si="2"/>
        <v>231557</v>
      </c>
      <c r="P13" s="151">
        <f t="shared" si="3"/>
        <v>30603460</v>
      </c>
      <c r="Q13" s="152">
        <f t="shared" si="4"/>
        <v>16873986</v>
      </c>
    </row>
    <row r="14" spans="1:18" ht="16.7" customHeight="1" thickBot="1">
      <c r="A14" s="153" t="s">
        <v>123</v>
      </c>
      <c r="B14" s="218" t="s">
        <v>181</v>
      </c>
      <c r="C14" s="280">
        <v>80</v>
      </c>
      <c r="D14" s="155">
        <v>8383</v>
      </c>
      <c r="E14" s="155">
        <v>8147</v>
      </c>
      <c r="F14" s="155">
        <v>724781</v>
      </c>
      <c r="G14" s="155">
        <v>372021</v>
      </c>
      <c r="H14" s="154">
        <v>64</v>
      </c>
      <c r="I14" s="155">
        <v>9311</v>
      </c>
      <c r="J14" s="155">
        <v>5547</v>
      </c>
      <c r="K14" s="155">
        <v>1205208</v>
      </c>
      <c r="L14" s="155">
        <v>845236</v>
      </c>
      <c r="M14" s="154">
        <f t="shared" si="0"/>
        <v>144</v>
      </c>
      <c r="N14" s="155">
        <f t="shared" si="1"/>
        <v>17694</v>
      </c>
      <c r="O14" s="155">
        <f t="shared" si="2"/>
        <v>13694</v>
      </c>
      <c r="P14" s="155">
        <f t="shared" si="3"/>
        <v>1929989</v>
      </c>
      <c r="Q14" s="156">
        <f t="shared" si="4"/>
        <v>1217257</v>
      </c>
    </row>
    <row r="15" spans="1:18" ht="16.7" customHeight="1">
      <c r="A15" s="158"/>
      <c r="B15" s="217" t="s">
        <v>179</v>
      </c>
      <c r="C15" s="168">
        <v>721</v>
      </c>
      <c r="D15" s="151">
        <v>68097</v>
      </c>
      <c r="E15" s="151">
        <v>65930</v>
      </c>
      <c r="F15" s="151">
        <v>5428064</v>
      </c>
      <c r="G15" s="151">
        <v>2799907</v>
      </c>
      <c r="H15" s="150">
        <v>1533</v>
      </c>
      <c r="I15" s="151">
        <v>79734</v>
      </c>
      <c r="J15" s="151">
        <v>70614</v>
      </c>
      <c r="K15" s="151">
        <v>8946086</v>
      </c>
      <c r="L15" s="151">
        <v>4989814</v>
      </c>
      <c r="M15" s="150">
        <f t="shared" si="0"/>
        <v>2254</v>
      </c>
      <c r="N15" s="151">
        <f t="shared" si="1"/>
        <v>147831</v>
      </c>
      <c r="O15" s="151">
        <f t="shared" si="2"/>
        <v>136544</v>
      </c>
      <c r="P15" s="151">
        <f t="shared" si="3"/>
        <v>14374150</v>
      </c>
      <c r="Q15" s="152">
        <f t="shared" si="4"/>
        <v>7789721</v>
      </c>
    </row>
    <row r="16" spans="1:18" ht="16.7" customHeight="1" thickBot="1">
      <c r="A16" s="153" t="s">
        <v>124</v>
      </c>
      <c r="B16" s="218" t="s">
        <v>181</v>
      </c>
      <c r="C16" s="280">
        <v>227</v>
      </c>
      <c r="D16" s="155">
        <v>20542</v>
      </c>
      <c r="E16" s="155">
        <v>20259</v>
      </c>
      <c r="F16" s="155">
        <v>1808582</v>
      </c>
      <c r="G16" s="155">
        <v>917184</v>
      </c>
      <c r="H16" s="154">
        <v>305</v>
      </c>
      <c r="I16" s="155">
        <v>9578</v>
      </c>
      <c r="J16" s="155">
        <v>9214</v>
      </c>
      <c r="K16" s="155">
        <v>1174346</v>
      </c>
      <c r="L16" s="155">
        <v>610831</v>
      </c>
      <c r="M16" s="154">
        <f t="shared" si="0"/>
        <v>532</v>
      </c>
      <c r="N16" s="155">
        <f t="shared" si="1"/>
        <v>30120</v>
      </c>
      <c r="O16" s="155">
        <f t="shared" si="2"/>
        <v>29473</v>
      </c>
      <c r="P16" s="155">
        <f t="shared" si="3"/>
        <v>2982928</v>
      </c>
      <c r="Q16" s="156">
        <f t="shared" si="4"/>
        <v>1528015</v>
      </c>
    </row>
    <row r="17" spans="1:17" ht="16.7" customHeight="1">
      <c r="A17" s="158"/>
      <c r="B17" s="217" t="s">
        <v>179</v>
      </c>
      <c r="C17" s="168">
        <v>422</v>
      </c>
      <c r="D17" s="151">
        <v>41103</v>
      </c>
      <c r="E17" s="151">
        <v>40520</v>
      </c>
      <c r="F17" s="151">
        <v>3251497</v>
      </c>
      <c r="G17" s="151">
        <v>1649422</v>
      </c>
      <c r="H17" s="150">
        <v>4384</v>
      </c>
      <c r="I17" s="151">
        <v>81732</v>
      </c>
      <c r="J17" s="151">
        <v>78336</v>
      </c>
      <c r="K17" s="151">
        <v>8989950</v>
      </c>
      <c r="L17" s="151">
        <v>4675633</v>
      </c>
      <c r="M17" s="150">
        <f t="shared" si="0"/>
        <v>4806</v>
      </c>
      <c r="N17" s="151">
        <f t="shared" si="1"/>
        <v>122835</v>
      </c>
      <c r="O17" s="151">
        <f t="shared" si="2"/>
        <v>118856</v>
      </c>
      <c r="P17" s="151">
        <f t="shared" si="3"/>
        <v>12241447</v>
      </c>
      <c r="Q17" s="152">
        <f t="shared" si="4"/>
        <v>6325055</v>
      </c>
    </row>
    <row r="18" spans="1:17" ht="16.7" customHeight="1" thickBot="1">
      <c r="A18" s="153" t="s">
        <v>125</v>
      </c>
      <c r="B18" s="218" t="s">
        <v>181</v>
      </c>
      <c r="C18" s="280">
        <v>73</v>
      </c>
      <c r="D18" s="155">
        <v>6948</v>
      </c>
      <c r="E18" s="155">
        <v>6867</v>
      </c>
      <c r="F18" s="155">
        <v>596737</v>
      </c>
      <c r="G18" s="155">
        <v>301662</v>
      </c>
      <c r="H18" s="154">
        <v>812</v>
      </c>
      <c r="I18" s="155">
        <v>20361</v>
      </c>
      <c r="J18" s="155">
        <v>19890</v>
      </c>
      <c r="K18" s="155">
        <v>2091186</v>
      </c>
      <c r="L18" s="155">
        <v>1068832</v>
      </c>
      <c r="M18" s="154">
        <f t="shared" si="0"/>
        <v>885</v>
      </c>
      <c r="N18" s="155">
        <f t="shared" si="1"/>
        <v>27309</v>
      </c>
      <c r="O18" s="155">
        <f t="shared" si="2"/>
        <v>26757</v>
      </c>
      <c r="P18" s="155">
        <f t="shared" si="3"/>
        <v>2687923</v>
      </c>
      <c r="Q18" s="156">
        <f t="shared" si="4"/>
        <v>1370494</v>
      </c>
    </row>
    <row r="19" spans="1:17" ht="16.7" customHeight="1">
      <c r="A19" s="158"/>
      <c r="B19" s="217" t="s">
        <v>179</v>
      </c>
      <c r="C19" s="168">
        <v>290</v>
      </c>
      <c r="D19" s="151">
        <v>29240</v>
      </c>
      <c r="E19" s="151">
        <v>28456</v>
      </c>
      <c r="F19" s="151">
        <v>2331114</v>
      </c>
      <c r="G19" s="151">
        <v>1198242</v>
      </c>
      <c r="H19" s="150">
        <v>3281</v>
      </c>
      <c r="I19" s="151">
        <v>78006</v>
      </c>
      <c r="J19" s="151">
        <v>69144</v>
      </c>
      <c r="K19" s="151">
        <v>8827541</v>
      </c>
      <c r="L19" s="151">
        <v>4896308</v>
      </c>
      <c r="M19" s="150">
        <f t="shared" si="0"/>
        <v>3571</v>
      </c>
      <c r="N19" s="151">
        <f t="shared" si="1"/>
        <v>107246</v>
      </c>
      <c r="O19" s="151">
        <f t="shared" si="2"/>
        <v>97600</v>
      </c>
      <c r="P19" s="151">
        <f t="shared" si="3"/>
        <v>11158655</v>
      </c>
      <c r="Q19" s="152">
        <f t="shared" si="4"/>
        <v>6094550</v>
      </c>
    </row>
    <row r="20" spans="1:17" ht="16.7" customHeight="1" thickBot="1">
      <c r="A20" s="153" t="s">
        <v>90</v>
      </c>
      <c r="B20" s="218" t="s">
        <v>181</v>
      </c>
      <c r="C20" s="280">
        <v>80</v>
      </c>
      <c r="D20" s="155">
        <v>7391</v>
      </c>
      <c r="E20" s="155">
        <v>7295</v>
      </c>
      <c r="F20" s="155">
        <v>649420</v>
      </c>
      <c r="G20" s="155">
        <v>328600</v>
      </c>
      <c r="H20" s="154">
        <v>23</v>
      </c>
      <c r="I20" s="155">
        <v>10441</v>
      </c>
      <c r="J20" s="155">
        <v>7403</v>
      </c>
      <c r="K20" s="155">
        <v>1188452</v>
      </c>
      <c r="L20" s="155">
        <v>772313</v>
      </c>
      <c r="M20" s="154">
        <f t="shared" si="0"/>
        <v>103</v>
      </c>
      <c r="N20" s="155">
        <f t="shared" si="1"/>
        <v>17832</v>
      </c>
      <c r="O20" s="155">
        <f t="shared" si="2"/>
        <v>14698</v>
      </c>
      <c r="P20" s="155">
        <f t="shared" si="3"/>
        <v>1837872</v>
      </c>
      <c r="Q20" s="156">
        <f t="shared" si="4"/>
        <v>1100913</v>
      </c>
    </row>
    <row r="21" spans="1:17" ht="16.7" customHeight="1">
      <c r="A21" s="158"/>
      <c r="B21" s="217" t="s">
        <v>179</v>
      </c>
      <c r="C21" s="150">
        <v>311</v>
      </c>
      <c r="D21" s="283">
        <v>30507</v>
      </c>
      <c r="E21" s="151">
        <v>29659</v>
      </c>
      <c r="F21" s="151">
        <v>2390944</v>
      </c>
      <c r="G21" s="281">
        <v>1229270</v>
      </c>
      <c r="H21" s="150">
        <v>3403</v>
      </c>
      <c r="I21" s="151">
        <v>79377</v>
      </c>
      <c r="J21" s="151">
        <v>74283</v>
      </c>
      <c r="K21" s="151">
        <v>8485635</v>
      </c>
      <c r="L21" s="151">
        <v>4487384</v>
      </c>
      <c r="M21" s="150">
        <f t="shared" si="0"/>
        <v>3714</v>
      </c>
      <c r="N21" s="151">
        <f t="shared" si="1"/>
        <v>109884</v>
      </c>
      <c r="O21" s="151">
        <f t="shared" si="2"/>
        <v>103942</v>
      </c>
      <c r="P21" s="151">
        <f t="shared" si="3"/>
        <v>10876579</v>
      </c>
      <c r="Q21" s="152">
        <f t="shared" si="4"/>
        <v>5716654</v>
      </c>
    </row>
    <row r="22" spans="1:17" ht="16.7" customHeight="1" thickBot="1">
      <c r="A22" s="153" t="s">
        <v>126</v>
      </c>
      <c r="B22" s="218" t="s">
        <v>181</v>
      </c>
      <c r="C22" s="154">
        <v>64</v>
      </c>
      <c r="D22" s="284">
        <v>6081</v>
      </c>
      <c r="E22" s="155">
        <v>6081</v>
      </c>
      <c r="F22" s="155">
        <v>531761</v>
      </c>
      <c r="G22" s="282">
        <v>265881</v>
      </c>
      <c r="H22" s="154">
        <v>11</v>
      </c>
      <c r="I22" s="155">
        <v>5627</v>
      </c>
      <c r="J22" s="155">
        <v>3690</v>
      </c>
      <c r="K22" s="155">
        <v>602257</v>
      </c>
      <c r="L22" s="155">
        <v>407632</v>
      </c>
      <c r="M22" s="154">
        <f t="shared" si="0"/>
        <v>75</v>
      </c>
      <c r="N22" s="155">
        <f t="shared" si="1"/>
        <v>11708</v>
      </c>
      <c r="O22" s="155">
        <f t="shared" si="2"/>
        <v>9771</v>
      </c>
      <c r="P22" s="155">
        <f t="shared" si="3"/>
        <v>1134018</v>
      </c>
      <c r="Q22" s="156">
        <f t="shared" si="4"/>
        <v>673513</v>
      </c>
    </row>
    <row r="23" spans="1:17" ht="16.7" customHeight="1">
      <c r="A23" s="158"/>
      <c r="B23" s="217" t="s">
        <v>179</v>
      </c>
      <c r="C23" s="150">
        <v>323</v>
      </c>
      <c r="D23" s="151">
        <v>31053</v>
      </c>
      <c r="E23" s="151">
        <v>30448</v>
      </c>
      <c r="F23" s="151">
        <v>2447495</v>
      </c>
      <c r="G23" s="151">
        <v>1246957</v>
      </c>
      <c r="H23" s="150">
        <v>5728</v>
      </c>
      <c r="I23" s="151">
        <v>94229</v>
      </c>
      <c r="J23" s="151">
        <v>85391</v>
      </c>
      <c r="K23" s="151">
        <v>10363215</v>
      </c>
      <c r="L23" s="151">
        <v>5679458</v>
      </c>
      <c r="M23" s="150">
        <f t="shared" si="0"/>
        <v>6051</v>
      </c>
      <c r="N23" s="151">
        <f t="shared" si="1"/>
        <v>125282</v>
      </c>
      <c r="O23" s="151">
        <f t="shared" si="2"/>
        <v>115839</v>
      </c>
      <c r="P23" s="151">
        <f t="shared" si="3"/>
        <v>12810710</v>
      </c>
      <c r="Q23" s="152">
        <f t="shared" si="4"/>
        <v>6926415</v>
      </c>
    </row>
    <row r="24" spans="1:17" ht="16.7" customHeight="1" thickBot="1">
      <c r="A24" s="153" t="s">
        <v>127</v>
      </c>
      <c r="B24" s="218" t="s">
        <v>181</v>
      </c>
      <c r="C24" s="280">
        <v>74</v>
      </c>
      <c r="D24" s="155">
        <v>7607</v>
      </c>
      <c r="E24" s="155">
        <v>7378</v>
      </c>
      <c r="F24" s="155">
        <v>664970</v>
      </c>
      <c r="G24" s="155">
        <v>342191</v>
      </c>
      <c r="H24" s="154">
        <v>3</v>
      </c>
      <c r="I24" s="155">
        <v>4714</v>
      </c>
      <c r="J24" s="155">
        <v>3328</v>
      </c>
      <c r="K24" s="155">
        <v>633169</v>
      </c>
      <c r="L24" s="155">
        <v>410065</v>
      </c>
      <c r="M24" s="154">
        <f t="shared" si="0"/>
        <v>77</v>
      </c>
      <c r="N24" s="155">
        <f t="shared" si="1"/>
        <v>12321</v>
      </c>
      <c r="O24" s="155">
        <f t="shared" si="2"/>
        <v>10706</v>
      </c>
      <c r="P24" s="155">
        <f t="shared" si="3"/>
        <v>1298139</v>
      </c>
      <c r="Q24" s="156">
        <f t="shared" si="4"/>
        <v>752256</v>
      </c>
    </row>
    <row r="25" spans="1:17" ht="16.7" customHeight="1">
      <c r="A25" s="158"/>
      <c r="B25" s="217" t="s">
        <v>179</v>
      </c>
      <c r="C25" s="168">
        <v>290</v>
      </c>
      <c r="D25" s="151">
        <v>28606</v>
      </c>
      <c r="E25" s="151">
        <v>27834</v>
      </c>
      <c r="F25" s="151">
        <v>2276743</v>
      </c>
      <c r="G25" s="151">
        <v>1168628</v>
      </c>
      <c r="H25" s="150">
        <v>5626</v>
      </c>
      <c r="I25" s="151">
        <v>66064</v>
      </c>
      <c r="J25" s="151">
        <v>62390</v>
      </c>
      <c r="K25" s="151">
        <v>6680609</v>
      </c>
      <c r="L25" s="151">
        <v>3564327</v>
      </c>
      <c r="M25" s="150">
        <f t="shared" si="0"/>
        <v>5916</v>
      </c>
      <c r="N25" s="151">
        <f t="shared" si="1"/>
        <v>94670</v>
      </c>
      <c r="O25" s="151">
        <f t="shared" si="2"/>
        <v>90224</v>
      </c>
      <c r="P25" s="151">
        <f t="shared" si="3"/>
        <v>8957352</v>
      </c>
      <c r="Q25" s="152">
        <f t="shared" si="4"/>
        <v>4732955</v>
      </c>
    </row>
    <row r="26" spans="1:17" ht="16.7" customHeight="1" thickBot="1">
      <c r="A26" s="153" t="s">
        <v>128</v>
      </c>
      <c r="B26" s="218" t="s">
        <v>181</v>
      </c>
      <c r="C26" s="280">
        <v>68</v>
      </c>
      <c r="D26" s="155">
        <v>6398</v>
      </c>
      <c r="E26" s="155">
        <v>6329</v>
      </c>
      <c r="F26" s="155">
        <v>557715</v>
      </c>
      <c r="G26" s="155">
        <v>281719</v>
      </c>
      <c r="H26" s="154">
        <v>10</v>
      </c>
      <c r="I26" s="155">
        <v>14572</v>
      </c>
      <c r="J26" s="155">
        <v>9404</v>
      </c>
      <c r="K26" s="155">
        <v>1778159</v>
      </c>
      <c r="L26" s="155">
        <v>1186031</v>
      </c>
      <c r="M26" s="154">
        <f t="shared" si="0"/>
        <v>78</v>
      </c>
      <c r="N26" s="155">
        <f t="shared" si="1"/>
        <v>20970</v>
      </c>
      <c r="O26" s="155">
        <f t="shared" si="2"/>
        <v>15733</v>
      </c>
      <c r="P26" s="155">
        <f t="shared" si="3"/>
        <v>2335874</v>
      </c>
      <c r="Q26" s="156">
        <f t="shared" si="4"/>
        <v>1467750</v>
      </c>
    </row>
    <row r="27" spans="1:17" ht="16.7" customHeight="1">
      <c r="A27" s="158"/>
      <c r="B27" s="217" t="s">
        <v>179</v>
      </c>
      <c r="C27" s="168">
        <v>1193</v>
      </c>
      <c r="D27" s="151">
        <v>112920</v>
      </c>
      <c r="E27" s="151">
        <v>109364</v>
      </c>
      <c r="F27" s="151">
        <v>9163820</v>
      </c>
      <c r="G27" s="151">
        <v>4726628</v>
      </c>
      <c r="H27" s="150">
        <v>10116</v>
      </c>
      <c r="I27" s="151">
        <v>218323</v>
      </c>
      <c r="J27" s="151">
        <v>181959</v>
      </c>
      <c r="K27" s="151">
        <v>24703410</v>
      </c>
      <c r="L27" s="151">
        <v>14235419</v>
      </c>
      <c r="M27" s="150">
        <f t="shared" si="0"/>
        <v>11309</v>
      </c>
      <c r="N27" s="151">
        <f t="shared" si="1"/>
        <v>331243</v>
      </c>
      <c r="O27" s="151">
        <f t="shared" si="2"/>
        <v>291323</v>
      </c>
      <c r="P27" s="151">
        <f t="shared" si="3"/>
        <v>33867230</v>
      </c>
      <c r="Q27" s="152">
        <f t="shared" si="4"/>
        <v>18962047</v>
      </c>
    </row>
    <row r="28" spans="1:17" ht="16.7" customHeight="1" thickBot="1">
      <c r="A28" s="153" t="s">
        <v>129</v>
      </c>
      <c r="B28" s="218" t="s">
        <v>181</v>
      </c>
      <c r="C28" s="280">
        <v>248</v>
      </c>
      <c r="D28" s="155">
        <v>25190</v>
      </c>
      <c r="E28" s="155">
        <v>24484</v>
      </c>
      <c r="F28" s="155">
        <v>2201289</v>
      </c>
      <c r="G28" s="155">
        <v>1130902</v>
      </c>
      <c r="H28" s="154">
        <v>2689</v>
      </c>
      <c r="I28" s="155">
        <v>63600</v>
      </c>
      <c r="J28" s="155">
        <v>61026</v>
      </c>
      <c r="K28" s="155">
        <v>8207006</v>
      </c>
      <c r="L28" s="155">
        <v>4260367</v>
      </c>
      <c r="M28" s="154">
        <f t="shared" si="0"/>
        <v>2937</v>
      </c>
      <c r="N28" s="155">
        <f t="shared" si="1"/>
        <v>88790</v>
      </c>
      <c r="O28" s="155">
        <f t="shared" si="2"/>
        <v>85510</v>
      </c>
      <c r="P28" s="155">
        <f t="shared" si="3"/>
        <v>10408295</v>
      </c>
      <c r="Q28" s="156">
        <f t="shared" si="4"/>
        <v>5391269</v>
      </c>
    </row>
    <row r="29" spans="1:17" ht="16.7" customHeight="1">
      <c r="A29" s="158"/>
      <c r="B29" s="217" t="s">
        <v>179</v>
      </c>
      <c r="C29" s="168">
        <v>223</v>
      </c>
      <c r="D29" s="151">
        <v>21208</v>
      </c>
      <c r="E29" s="151">
        <v>20918</v>
      </c>
      <c r="F29" s="151">
        <v>1685521</v>
      </c>
      <c r="G29" s="151">
        <v>854475</v>
      </c>
      <c r="H29" s="150">
        <v>2493</v>
      </c>
      <c r="I29" s="151">
        <v>70128</v>
      </c>
      <c r="J29" s="151">
        <v>65908</v>
      </c>
      <c r="K29" s="151">
        <v>7176423</v>
      </c>
      <c r="L29" s="151">
        <v>3827919</v>
      </c>
      <c r="M29" s="150">
        <f t="shared" si="0"/>
        <v>2716</v>
      </c>
      <c r="N29" s="151">
        <f t="shared" si="1"/>
        <v>91336</v>
      </c>
      <c r="O29" s="151">
        <f t="shared" si="2"/>
        <v>86826</v>
      </c>
      <c r="P29" s="151">
        <f t="shared" si="3"/>
        <v>8861944</v>
      </c>
      <c r="Q29" s="152">
        <f t="shared" si="4"/>
        <v>4682394</v>
      </c>
    </row>
    <row r="30" spans="1:17" ht="16.7" customHeight="1" thickBot="1">
      <c r="A30" s="153" t="s">
        <v>130</v>
      </c>
      <c r="B30" s="218" t="s">
        <v>181</v>
      </c>
      <c r="C30" s="280">
        <v>46</v>
      </c>
      <c r="D30" s="155">
        <v>5561</v>
      </c>
      <c r="E30" s="155">
        <v>4792</v>
      </c>
      <c r="F30" s="155">
        <v>500875</v>
      </c>
      <c r="G30" s="155">
        <v>289261</v>
      </c>
      <c r="H30" s="154">
        <v>445</v>
      </c>
      <c r="I30" s="155">
        <v>15135</v>
      </c>
      <c r="J30" s="155">
        <v>13929</v>
      </c>
      <c r="K30" s="155">
        <v>1693044</v>
      </c>
      <c r="L30" s="155">
        <v>920827</v>
      </c>
      <c r="M30" s="169">
        <f t="shared" si="0"/>
        <v>491</v>
      </c>
      <c r="N30" s="155">
        <f t="shared" si="1"/>
        <v>20696</v>
      </c>
      <c r="O30" s="155">
        <f t="shared" si="2"/>
        <v>18721</v>
      </c>
      <c r="P30" s="155">
        <f t="shared" si="3"/>
        <v>2193919</v>
      </c>
      <c r="Q30" s="156">
        <f t="shared" si="4"/>
        <v>1210088</v>
      </c>
    </row>
    <row r="31" spans="1:17" ht="16.7" customHeight="1">
      <c r="A31" s="158"/>
      <c r="B31" s="217" t="s">
        <v>179</v>
      </c>
      <c r="C31" s="168">
        <v>193</v>
      </c>
      <c r="D31" s="151">
        <v>19710</v>
      </c>
      <c r="E31" s="151">
        <v>18429</v>
      </c>
      <c r="F31" s="151">
        <v>1617118</v>
      </c>
      <c r="G31" s="151">
        <v>863191</v>
      </c>
      <c r="H31" s="150">
        <v>9465</v>
      </c>
      <c r="I31" s="151">
        <v>170473</v>
      </c>
      <c r="J31" s="151">
        <v>164342</v>
      </c>
      <c r="K31" s="151">
        <v>20527062</v>
      </c>
      <c r="L31" s="151">
        <v>10578735</v>
      </c>
      <c r="M31" s="150">
        <f t="shared" si="0"/>
        <v>9658</v>
      </c>
      <c r="N31" s="151">
        <f t="shared" si="1"/>
        <v>190183</v>
      </c>
      <c r="O31" s="151">
        <f t="shared" si="2"/>
        <v>182771</v>
      </c>
      <c r="P31" s="151">
        <f t="shared" si="3"/>
        <v>22144180</v>
      </c>
      <c r="Q31" s="152">
        <f t="shared" si="4"/>
        <v>11441926</v>
      </c>
    </row>
    <row r="32" spans="1:17" ht="16.7" customHeight="1" thickBot="1">
      <c r="A32" s="153" t="s">
        <v>131</v>
      </c>
      <c r="B32" s="218" t="s">
        <v>181</v>
      </c>
      <c r="C32" s="280">
        <v>23</v>
      </c>
      <c r="D32" s="155">
        <v>4144</v>
      </c>
      <c r="E32" s="155">
        <v>3763</v>
      </c>
      <c r="F32" s="155">
        <v>353404</v>
      </c>
      <c r="G32" s="155">
        <v>193885</v>
      </c>
      <c r="H32" s="154">
        <v>1785</v>
      </c>
      <c r="I32" s="155">
        <v>33601</v>
      </c>
      <c r="J32" s="155">
        <v>31624</v>
      </c>
      <c r="K32" s="155">
        <v>4018611</v>
      </c>
      <c r="L32" s="155">
        <v>2098200</v>
      </c>
      <c r="M32" s="154">
        <f t="shared" si="0"/>
        <v>1808</v>
      </c>
      <c r="N32" s="155">
        <f t="shared" si="1"/>
        <v>37745</v>
      </c>
      <c r="O32" s="155">
        <f t="shared" si="2"/>
        <v>35387</v>
      </c>
      <c r="P32" s="155">
        <f t="shared" si="3"/>
        <v>4372015</v>
      </c>
      <c r="Q32" s="156">
        <f t="shared" si="4"/>
        <v>2292085</v>
      </c>
    </row>
    <row r="33" spans="1:17" ht="16.7" customHeight="1">
      <c r="A33" s="158"/>
      <c r="B33" s="217" t="s">
        <v>179</v>
      </c>
      <c r="C33" s="168">
        <v>167</v>
      </c>
      <c r="D33" s="151">
        <v>17786</v>
      </c>
      <c r="E33" s="151">
        <v>17623</v>
      </c>
      <c r="F33" s="151">
        <v>1417855</v>
      </c>
      <c r="G33" s="151">
        <v>715636</v>
      </c>
      <c r="H33" s="150">
        <v>6986</v>
      </c>
      <c r="I33" s="151">
        <v>101994</v>
      </c>
      <c r="J33" s="151">
        <v>98395</v>
      </c>
      <c r="K33" s="151">
        <v>11103901</v>
      </c>
      <c r="L33" s="151">
        <v>5784068</v>
      </c>
      <c r="M33" s="150">
        <f t="shared" si="0"/>
        <v>7153</v>
      </c>
      <c r="N33" s="151">
        <f t="shared" si="1"/>
        <v>119780</v>
      </c>
      <c r="O33" s="151">
        <f t="shared" si="2"/>
        <v>116018</v>
      </c>
      <c r="P33" s="151">
        <f t="shared" si="3"/>
        <v>12521756</v>
      </c>
      <c r="Q33" s="152">
        <f t="shared" si="4"/>
        <v>6499704</v>
      </c>
    </row>
    <row r="34" spans="1:17" ht="16.7" customHeight="1" thickBot="1">
      <c r="A34" s="153" t="s">
        <v>132</v>
      </c>
      <c r="B34" s="218" t="s">
        <v>181</v>
      </c>
      <c r="C34" s="280">
        <v>58</v>
      </c>
      <c r="D34" s="155">
        <v>6088</v>
      </c>
      <c r="E34" s="155">
        <v>6033</v>
      </c>
      <c r="F34" s="155">
        <v>531508</v>
      </c>
      <c r="G34" s="155">
        <v>268301</v>
      </c>
      <c r="H34" s="154">
        <v>13271</v>
      </c>
      <c r="I34" s="155">
        <v>84493</v>
      </c>
      <c r="J34" s="155">
        <v>82870</v>
      </c>
      <c r="K34" s="155">
        <v>10631346</v>
      </c>
      <c r="L34" s="155">
        <v>5427307</v>
      </c>
      <c r="M34" s="154">
        <f t="shared" si="0"/>
        <v>13329</v>
      </c>
      <c r="N34" s="155">
        <f t="shared" si="1"/>
        <v>90581</v>
      </c>
      <c r="O34" s="155">
        <f t="shared" si="2"/>
        <v>88903</v>
      </c>
      <c r="P34" s="155">
        <f t="shared" si="3"/>
        <v>11162854</v>
      </c>
      <c r="Q34" s="156">
        <f t="shared" si="4"/>
        <v>5695608</v>
      </c>
    </row>
    <row r="35" spans="1:17" ht="16.7" customHeight="1">
      <c r="A35" s="158"/>
      <c r="B35" s="217" t="s">
        <v>179</v>
      </c>
      <c r="C35" s="150">
        <v>220</v>
      </c>
      <c r="D35" s="151">
        <v>23146</v>
      </c>
      <c r="E35" s="151">
        <v>22451</v>
      </c>
      <c r="F35" s="151">
        <v>1833781</v>
      </c>
      <c r="G35" s="151">
        <v>942352</v>
      </c>
      <c r="H35" s="168">
        <v>6695</v>
      </c>
      <c r="I35" s="151">
        <v>201282</v>
      </c>
      <c r="J35" s="151">
        <v>197401</v>
      </c>
      <c r="K35" s="151">
        <v>21949829</v>
      </c>
      <c r="L35" s="151">
        <v>11183998</v>
      </c>
      <c r="M35" s="150">
        <f t="shared" si="0"/>
        <v>6915</v>
      </c>
      <c r="N35" s="151">
        <f t="shared" si="1"/>
        <v>224428</v>
      </c>
      <c r="O35" s="151">
        <f t="shared" si="2"/>
        <v>219852</v>
      </c>
      <c r="P35" s="151">
        <f t="shared" si="3"/>
        <v>23783610</v>
      </c>
      <c r="Q35" s="152">
        <f t="shared" si="4"/>
        <v>12126350</v>
      </c>
    </row>
    <row r="36" spans="1:17" ht="16.7" customHeight="1" thickBot="1">
      <c r="A36" s="153" t="s">
        <v>133</v>
      </c>
      <c r="B36" s="218" t="s">
        <v>181</v>
      </c>
      <c r="C36" s="154">
        <v>513</v>
      </c>
      <c r="D36" s="155">
        <v>7564</v>
      </c>
      <c r="E36" s="155">
        <v>7519</v>
      </c>
      <c r="F36" s="155">
        <v>654500</v>
      </c>
      <c r="G36" s="155">
        <v>329088</v>
      </c>
      <c r="H36" s="280">
        <v>3513</v>
      </c>
      <c r="I36" s="155">
        <v>34190</v>
      </c>
      <c r="J36" s="155">
        <v>34190</v>
      </c>
      <c r="K36" s="155">
        <v>3782463</v>
      </c>
      <c r="L36" s="155">
        <v>1891231</v>
      </c>
      <c r="M36" s="154">
        <f t="shared" si="0"/>
        <v>4026</v>
      </c>
      <c r="N36" s="155">
        <f t="shared" si="1"/>
        <v>41754</v>
      </c>
      <c r="O36" s="155">
        <f t="shared" si="2"/>
        <v>41709</v>
      </c>
      <c r="P36" s="155">
        <f t="shared" si="3"/>
        <v>4436963</v>
      </c>
      <c r="Q36" s="156">
        <f t="shared" si="4"/>
        <v>2220319</v>
      </c>
    </row>
    <row r="37" spans="1:17" ht="16.7" customHeight="1">
      <c r="A37" s="158"/>
      <c r="B37" s="217" t="s">
        <v>179</v>
      </c>
      <c r="C37" s="150">
        <v>149</v>
      </c>
      <c r="D37" s="151">
        <v>14353</v>
      </c>
      <c r="E37" s="151">
        <v>13878</v>
      </c>
      <c r="F37" s="151">
        <v>1136929</v>
      </c>
      <c r="G37" s="151">
        <v>593169</v>
      </c>
      <c r="H37" s="168">
        <v>4425</v>
      </c>
      <c r="I37" s="151">
        <v>33543</v>
      </c>
      <c r="J37" s="151">
        <v>32800</v>
      </c>
      <c r="K37" s="151">
        <v>3688635</v>
      </c>
      <c r="L37" s="151">
        <v>1877903</v>
      </c>
      <c r="M37" s="150">
        <f t="shared" si="0"/>
        <v>4574</v>
      </c>
      <c r="N37" s="151">
        <f t="shared" si="1"/>
        <v>47896</v>
      </c>
      <c r="O37" s="151">
        <f t="shared" si="2"/>
        <v>46678</v>
      </c>
      <c r="P37" s="151">
        <f t="shared" si="3"/>
        <v>4825564</v>
      </c>
      <c r="Q37" s="152">
        <f t="shared" si="4"/>
        <v>2471072</v>
      </c>
    </row>
    <row r="38" spans="1:17" ht="16.7" customHeight="1" thickBot="1">
      <c r="A38" s="153" t="s">
        <v>134</v>
      </c>
      <c r="B38" s="218" t="s">
        <v>181</v>
      </c>
      <c r="C38" s="154">
        <v>16</v>
      </c>
      <c r="D38" s="155">
        <v>1765</v>
      </c>
      <c r="E38" s="155">
        <v>1765</v>
      </c>
      <c r="F38" s="155">
        <v>149046</v>
      </c>
      <c r="G38" s="155">
        <v>74525</v>
      </c>
      <c r="H38" s="280">
        <v>4523</v>
      </c>
      <c r="I38" s="155">
        <v>44554</v>
      </c>
      <c r="J38" s="155">
        <v>43576</v>
      </c>
      <c r="K38" s="155">
        <v>6051010</v>
      </c>
      <c r="L38" s="155">
        <v>3099594</v>
      </c>
      <c r="M38" s="154">
        <f t="shared" si="0"/>
        <v>4539</v>
      </c>
      <c r="N38" s="155">
        <f t="shared" si="1"/>
        <v>46319</v>
      </c>
      <c r="O38" s="155">
        <f t="shared" si="2"/>
        <v>45341</v>
      </c>
      <c r="P38" s="155">
        <f t="shared" si="3"/>
        <v>6200056</v>
      </c>
      <c r="Q38" s="156">
        <f t="shared" si="4"/>
        <v>3174119</v>
      </c>
    </row>
    <row r="39" spans="1:17" ht="16.7" customHeight="1">
      <c r="A39" s="158"/>
      <c r="B39" s="217" t="s">
        <v>179</v>
      </c>
      <c r="C39" s="168">
        <v>63</v>
      </c>
      <c r="D39" s="151">
        <v>8509</v>
      </c>
      <c r="E39" s="151">
        <v>8270</v>
      </c>
      <c r="F39" s="151">
        <v>666250</v>
      </c>
      <c r="G39" s="151">
        <v>342475</v>
      </c>
      <c r="H39" s="150">
        <v>201</v>
      </c>
      <c r="I39" s="151">
        <v>18096</v>
      </c>
      <c r="J39" s="151">
        <v>17005</v>
      </c>
      <c r="K39" s="151">
        <v>1792064</v>
      </c>
      <c r="L39" s="151">
        <v>950345</v>
      </c>
      <c r="M39" s="150">
        <f t="shared" si="0"/>
        <v>264</v>
      </c>
      <c r="N39" s="151">
        <f t="shared" si="1"/>
        <v>26605</v>
      </c>
      <c r="O39" s="151">
        <f t="shared" si="2"/>
        <v>25275</v>
      </c>
      <c r="P39" s="151">
        <f t="shared" si="3"/>
        <v>2458314</v>
      </c>
      <c r="Q39" s="152">
        <f t="shared" si="4"/>
        <v>1292820</v>
      </c>
    </row>
    <row r="40" spans="1:17" ht="16.7" customHeight="1" thickBot="1">
      <c r="A40" s="153" t="s">
        <v>135</v>
      </c>
      <c r="B40" s="218" t="s">
        <v>181</v>
      </c>
      <c r="C40" s="280">
        <v>8</v>
      </c>
      <c r="D40" s="155">
        <v>1858</v>
      </c>
      <c r="E40" s="155">
        <v>1486</v>
      </c>
      <c r="F40" s="155">
        <v>170103</v>
      </c>
      <c r="G40" s="155">
        <v>102872</v>
      </c>
      <c r="H40" s="154">
        <v>7</v>
      </c>
      <c r="I40" s="155">
        <v>5096</v>
      </c>
      <c r="J40" s="155">
        <v>4870</v>
      </c>
      <c r="K40" s="155">
        <v>524417</v>
      </c>
      <c r="L40" s="155">
        <v>273446</v>
      </c>
      <c r="M40" s="154">
        <f t="shared" si="0"/>
        <v>15</v>
      </c>
      <c r="N40" s="155">
        <f t="shared" si="1"/>
        <v>6954</v>
      </c>
      <c r="O40" s="155">
        <f t="shared" si="2"/>
        <v>6356</v>
      </c>
      <c r="P40" s="155">
        <f t="shared" si="3"/>
        <v>694520</v>
      </c>
      <c r="Q40" s="156">
        <f t="shared" si="4"/>
        <v>376318</v>
      </c>
    </row>
    <row r="41" spans="1:17" ht="16.7" customHeight="1">
      <c r="A41" s="158"/>
      <c r="B41" s="217" t="s">
        <v>179</v>
      </c>
      <c r="C41" s="150">
        <v>75</v>
      </c>
      <c r="D41" s="151">
        <v>7355</v>
      </c>
      <c r="E41" s="151">
        <v>7141</v>
      </c>
      <c r="F41" s="151">
        <v>578740</v>
      </c>
      <c r="G41" s="151">
        <v>296928</v>
      </c>
      <c r="H41" s="150">
        <v>223</v>
      </c>
      <c r="I41" s="151">
        <v>19467</v>
      </c>
      <c r="J41" s="151">
        <v>18681</v>
      </c>
      <c r="K41" s="151">
        <v>1761110</v>
      </c>
      <c r="L41" s="151">
        <v>915694</v>
      </c>
      <c r="M41" s="150">
        <f t="shared" si="0"/>
        <v>298</v>
      </c>
      <c r="N41" s="151">
        <f t="shared" si="1"/>
        <v>26822</v>
      </c>
      <c r="O41" s="151">
        <f>E41+J41</f>
        <v>25822</v>
      </c>
      <c r="P41" s="151">
        <f t="shared" si="3"/>
        <v>2339850</v>
      </c>
      <c r="Q41" s="152">
        <f t="shared" si="4"/>
        <v>1212622</v>
      </c>
    </row>
    <row r="42" spans="1:17" ht="16.7" customHeight="1" thickBot="1">
      <c r="A42" s="153" t="s">
        <v>136</v>
      </c>
      <c r="B42" s="218" t="s">
        <v>181</v>
      </c>
      <c r="C42" s="154">
        <v>17</v>
      </c>
      <c r="D42" s="155">
        <v>2026</v>
      </c>
      <c r="E42" s="155">
        <v>2026</v>
      </c>
      <c r="F42" s="155">
        <v>174508</v>
      </c>
      <c r="G42" s="155">
        <v>87254</v>
      </c>
      <c r="H42" s="154">
        <v>528</v>
      </c>
      <c r="I42" s="155">
        <v>14040</v>
      </c>
      <c r="J42" s="155">
        <v>13571</v>
      </c>
      <c r="K42" s="155">
        <v>1872036</v>
      </c>
      <c r="L42" s="155">
        <v>960239</v>
      </c>
      <c r="M42" s="154">
        <f t="shared" si="0"/>
        <v>545</v>
      </c>
      <c r="N42" s="155">
        <f t="shared" si="1"/>
        <v>16066</v>
      </c>
      <c r="O42" s="155">
        <f t="shared" si="2"/>
        <v>15597</v>
      </c>
      <c r="P42" s="155">
        <f t="shared" si="3"/>
        <v>2046544</v>
      </c>
      <c r="Q42" s="156">
        <f t="shared" si="4"/>
        <v>1047493</v>
      </c>
    </row>
    <row r="43" spans="1:17" ht="16.7" customHeight="1">
      <c r="A43" s="159" t="s">
        <v>180</v>
      </c>
      <c r="B43" s="160"/>
      <c r="C43" s="150">
        <f>C7+C9+C11+C13+C15+C17+C19+C21+C23+C25+C27+C29+C31+C33+C35+C37+C39+C41</f>
        <v>7712</v>
      </c>
      <c r="D43" s="151">
        <f>D7+D9+D11+D13+D15+D17+D19+D21+D23+D25+D27+D29+D31+D33+D35+D37+D39+D41</f>
        <v>746439</v>
      </c>
      <c r="E43" s="151">
        <f t="shared" ref="E43:L43" si="5">E7+E9+E11+E13+E15+E17+E19+E21+E23+E25+E27+E29+E31+E33+E35+E37+E39+E41</f>
        <v>726251</v>
      </c>
      <c r="F43" s="151">
        <f t="shared" si="5"/>
        <v>59650656</v>
      </c>
      <c r="G43" s="152">
        <f>G7+G9+G11+G13+G15+G17+G19+G21+G23+G25+G27+G29+G31+G33+G35+G37+G39+G41</f>
        <v>30640503</v>
      </c>
      <c r="H43" s="150">
        <f t="shared" si="5"/>
        <v>88253</v>
      </c>
      <c r="I43" s="151">
        <f t="shared" si="5"/>
        <v>1980996</v>
      </c>
      <c r="J43" s="151">
        <f t="shared" si="5"/>
        <v>1812940</v>
      </c>
      <c r="K43" s="151">
        <f t="shared" si="5"/>
        <v>222744611</v>
      </c>
      <c r="L43" s="152">
        <f t="shared" si="5"/>
        <v>120915269</v>
      </c>
      <c r="M43" s="150">
        <f t="shared" si="0"/>
        <v>95965</v>
      </c>
      <c r="N43" s="151">
        <f t="shared" si="1"/>
        <v>2727435</v>
      </c>
      <c r="O43" s="151">
        <f t="shared" si="2"/>
        <v>2539191</v>
      </c>
      <c r="P43" s="151">
        <f t="shared" si="3"/>
        <v>282395267</v>
      </c>
      <c r="Q43" s="152">
        <f t="shared" si="4"/>
        <v>151555772</v>
      </c>
    </row>
    <row r="44" spans="1:17" ht="16.7" customHeight="1">
      <c r="A44" s="291" t="s">
        <v>184</v>
      </c>
      <c r="B44" s="161"/>
      <c r="C44" s="164">
        <f>C8+C10+C12+C14+C16+C18+C20+C22+C24+C26+C28+C30+C32+C34+C36+C38+C40+C42</f>
        <v>2170</v>
      </c>
      <c r="D44" s="162">
        <f t="shared" ref="D44:L44" si="6">D8+D10+D12+D14+D16+D18+D20+D22+D24+D26+D28+D30+D32+D34+D36+D38+D40+D42</f>
        <v>175014</v>
      </c>
      <c r="E44" s="162">
        <f t="shared" si="6"/>
        <v>168600</v>
      </c>
      <c r="F44" s="162">
        <f t="shared" si="6"/>
        <v>15313729</v>
      </c>
      <c r="G44" s="163">
        <f t="shared" si="6"/>
        <v>7950469</v>
      </c>
      <c r="H44" s="164">
        <f t="shared" si="6"/>
        <v>30773</v>
      </c>
      <c r="I44" s="162">
        <f t="shared" si="6"/>
        <v>466423</v>
      </c>
      <c r="J44" s="162">
        <f t="shared" si="6"/>
        <v>423302</v>
      </c>
      <c r="K44" s="162">
        <f t="shared" si="6"/>
        <v>57614027</v>
      </c>
      <c r="L44" s="163">
        <f t="shared" si="6"/>
        <v>31424160</v>
      </c>
      <c r="M44" s="164">
        <f t="shared" si="0"/>
        <v>32943</v>
      </c>
      <c r="N44" s="162">
        <f t="shared" si="1"/>
        <v>641437</v>
      </c>
      <c r="O44" s="162">
        <f t="shared" si="2"/>
        <v>591902</v>
      </c>
      <c r="P44" s="162">
        <f t="shared" si="3"/>
        <v>72927756</v>
      </c>
      <c r="Q44" s="163">
        <f t="shared" si="4"/>
        <v>39374629</v>
      </c>
    </row>
    <row r="45" spans="1:17" ht="16.7" customHeight="1" thickBot="1">
      <c r="A45" s="165" t="s">
        <v>33</v>
      </c>
      <c r="B45" s="166"/>
      <c r="C45" s="154">
        <f>C43+C44</f>
        <v>9882</v>
      </c>
      <c r="D45" s="155">
        <f>D43+D44</f>
        <v>921453</v>
      </c>
      <c r="E45" s="155">
        <f t="shared" ref="E45:L45" si="7">E43+E44</f>
        <v>894851</v>
      </c>
      <c r="F45" s="155">
        <f t="shared" si="7"/>
        <v>74964385</v>
      </c>
      <c r="G45" s="156">
        <f t="shared" si="7"/>
        <v>38590972</v>
      </c>
      <c r="H45" s="154">
        <f t="shared" si="7"/>
        <v>119026</v>
      </c>
      <c r="I45" s="155">
        <f t="shared" si="7"/>
        <v>2447419</v>
      </c>
      <c r="J45" s="155">
        <f t="shared" si="7"/>
        <v>2236242</v>
      </c>
      <c r="K45" s="155">
        <f t="shared" si="7"/>
        <v>280358638</v>
      </c>
      <c r="L45" s="156">
        <f t="shared" si="7"/>
        <v>152339429</v>
      </c>
      <c r="M45" s="154">
        <f t="shared" si="0"/>
        <v>128908</v>
      </c>
      <c r="N45" s="155">
        <f t="shared" si="1"/>
        <v>3368872</v>
      </c>
      <c r="O45" s="155">
        <f t="shared" si="2"/>
        <v>3131093</v>
      </c>
      <c r="P45" s="155">
        <f t="shared" si="3"/>
        <v>355323023</v>
      </c>
      <c r="Q45" s="156">
        <f t="shared" si="4"/>
        <v>190930401</v>
      </c>
    </row>
    <row r="46" spans="1:17">
      <c r="C46" s="184"/>
      <c r="D46" s="184"/>
      <c r="E46" s="184"/>
      <c r="F46" s="184"/>
      <c r="G46" s="184"/>
      <c r="H46" s="184"/>
      <c r="I46" s="184"/>
      <c r="J46" s="184"/>
      <c r="K46" s="184"/>
      <c r="L46" s="184"/>
    </row>
    <row r="53" spans="1:17">
      <c r="A53" s="170"/>
      <c r="B53" s="104"/>
      <c r="C53" s="87"/>
    </row>
    <row r="54" spans="1:17">
      <c r="A54" s="170"/>
      <c r="B54" s="104"/>
      <c r="C54" s="87"/>
    </row>
    <row r="55" spans="1:17">
      <c r="A55" s="397" t="s">
        <v>161</v>
      </c>
      <c r="B55" s="397"/>
      <c r="C55" s="397"/>
      <c r="D55" s="397"/>
      <c r="E55" s="397"/>
      <c r="F55" s="397"/>
      <c r="G55" s="397"/>
      <c r="H55" s="397"/>
      <c r="I55" s="397"/>
      <c r="J55" s="398" t="s">
        <v>162</v>
      </c>
      <c r="K55" s="398"/>
      <c r="L55" s="398"/>
      <c r="M55" s="398"/>
      <c r="N55" s="398"/>
      <c r="O55" s="398"/>
      <c r="P55" s="398"/>
      <c r="Q55" s="398"/>
    </row>
    <row r="56" spans="1:17">
      <c r="A56" s="170"/>
      <c r="B56" s="104"/>
      <c r="C56" s="87"/>
    </row>
    <row r="57" spans="1:17">
      <c r="A57" s="170"/>
      <c r="B57" s="104"/>
      <c r="C57" s="87"/>
    </row>
    <row r="58" spans="1:17">
      <c r="A58" s="170"/>
      <c r="B58" s="104"/>
      <c r="C58" s="87"/>
    </row>
    <row r="59" spans="1:17">
      <c r="A59" s="171"/>
      <c r="B59" s="171"/>
      <c r="C59" s="87"/>
    </row>
    <row r="60" spans="1:17">
      <c r="A60" s="87"/>
      <c r="B60" s="87"/>
      <c r="C60" s="87"/>
    </row>
    <row r="61" spans="1:17">
      <c r="A61" s="87"/>
      <c r="B61" s="87"/>
      <c r="C61" s="87"/>
    </row>
    <row r="62" spans="1:17">
      <c r="A62" s="87"/>
      <c r="B62" s="87"/>
      <c r="C62" s="87"/>
    </row>
    <row r="63" spans="1:17">
      <c r="A63" s="87"/>
      <c r="B63" s="87"/>
      <c r="C63" s="87"/>
    </row>
    <row r="64" spans="1:17">
      <c r="A64" s="87"/>
      <c r="B64" s="87"/>
      <c r="C64" s="87"/>
    </row>
    <row r="65" spans="1:3">
      <c r="A65" s="87"/>
      <c r="B65" s="87"/>
      <c r="C65" s="87"/>
    </row>
    <row r="66" spans="1:3">
      <c r="A66" s="87"/>
      <c r="B66" s="87"/>
      <c r="C66" s="87"/>
    </row>
    <row r="67" spans="1:3">
      <c r="A67" s="87"/>
      <c r="B67" s="87"/>
      <c r="C67" s="87"/>
    </row>
    <row r="68" spans="1:3">
      <c r="A68" s="87"/>
      <c r="B68" s="87"/>
      <c r="C68" s="87"/>
    </row>
    <row r="69" spans="1:3">
      <c r="A69" s="87"/>
      <c r="B69" s="87"/>
      <c r="C69" s="87"/>
    </row>
    <row r="70" spans="1:3">
      <c r="A70" s="87"/>
      <c r="B70" s="87"/>
      <c r="C70" s="87"/>
    </row>
    <row r="71" spans="1:3">
      <c r="A71" s="87"/>
      <c r="B71" s="87"/>
      <c r="C71" s="87"/>
    </row>
    <row r="72" spans="1:3">
      <c r="A72" s="87"/>
      <c r="B72" s="87"/>
      <c r="C72" s="87"/>
    </row>
    <row r="73" spans="1:3">
      <c r="A73" s="87"/>
      <c r="B73" s="87"/>
      <c r="C73" s="87"/>
    </row>
    <row r="74" spans="1:3">
      <c r="A74" s="87"/>
      <c r="B74" s="87"/>
      <c r="C74" s="87"/>
    </row>
    <row r="75" spans="1:3">
      <c r="A75" s="87"/>
      <c r="B75" s="87"/>
      <c r="C75" s="87"/>
    </row>
    <row r="76" spans="1:3">
      <c r="A76" s="87"/>
      <c r="B76" s="87"/>
      <c r="C76" s="87"/>
    </row>
    <row r="77" spans="1:3">
      <c r="A77" s="87"/>
      <c r="B77" s="87"/>
      <c r="C77" s="87"/>
    </row>
    <row r="78" spans="1:3">
      <c r="A78" s="87"/>
      <c r="B78" s="87"/>
      <c r="C78" s="87"/>
    </row>
    <row r="79" spans="1:3">
      <c r="A79" s="87"/>
      <c r="B79" s="87"/>
      <c r="C79" s="87"/>
    </row>
    <row r="80" spans="1:3">
      <c r="A80" s="87"/>
      <c r="B80" s="87"/>
      <c r="C80" s="87"/>
    </row>
    <row r="81" spans="1:3">
      <c r="A81" s="87"/>
      <c r="B81" s="87"/>
      <c r="C81" s="87"/>
    </row>
    <row r="82" spans="1:3">
      <c r="A82" s="87"/>
      <c r="B82" s="87"/>
      <c r="C82" s="87"/>
    </row>
    <row r="83" spans="1:3">
      <c r="A83" s="87"/>
      <c r="B83" s="87"/>
      <c r="C83" s="87"/>
    </row>
    <row r="84" spans="1:3">
      <c r="A84" s="87"/>
      <c r="B84" s="87"/>
      <c r="C84" s="87"/>
    </row>
    <row r="85" spans="1:3">
      <c r="A85" s="87"/>
      <c r="B85" s="87"/>
      <c r="C85" s="87"/>
    </row>
    <row r="86" spans="1:3">
      <c r="A86" s="87"/>
      <c r="B86" s="87"/>
      <c r="C86" s="87"/>
    </row>
    <row r="87" spans="1:3">
      <c r="A87" s="87"/>
      <c r="B87" s="87"/>
      <c r="C87" s="87"/>
    </row>
    <row r="88" spans="1:3">
      <c r="A88" s="87"/>
      <c r="B88" s="87"/>
      <c r="C88" s="87"/>
    </row>
    <row r="89" spans="1:3">
      <c r="A89" s="87"/>
      <c r="B89" s="87"/>
      <c r="C89" s="87"/>
    </row>
    <row r="90" spans="1:3">
      <c r="A90" s="87"/>
      <c r="B90" s="87"/>
      <c r="C90" s="87"/>
    </row>
    <row r="91" spans="1:3">
      <c r="A91" s="87"/>
      <c r="B91" s="87"/>
      <c r="C91" s="87"/>
    </row>
    <row r="92" spans="1:3">
      <c r="A92" s="87"/>
      <c r="B92" s="87"/>
      <c r="C92" s="87"/>
    </row>
    <row r="93" spans="1:3">
      <c r="A93" s="87"/>
      <c r="B93" s="87"/>
      <c r="C93" s="87"/>
    </row>
    <row r="94" spans="1:3">
      <c r="A94" s="87"/>
      <c r="B94" s="87"/>
      <c r="C94" s="87"/>
    </row>
    <row r="95" spans="1:3">
      <c r="A95" s="87"/>
      <c r="B95" s="87"/>
      <c r="C95" s="87"/>
    </row>
    <row r="96" spans="1:3">
      <c r="A96" s="87"/>
      <c r="B96" s="87"/>
      <c r="C96" s="87"/>
    </row>
    <row r="97" spans="1:3">
      <c r="A97" s="87"/>
      <c r="B97" s="87"/>
      <c r="C97" s="87"/>
    </row>
    <row r="98" spans="1:3">
      <c r="A98" s="87"/>
      <c r="B98" s="87"/>
      <c r="C98" s="87"/>
    </row>
    <row r="99" spans="1:3">
      <c r="A99" s="87"/>
      <c r="B99" s="87"/>
      <c r="C99" s="87"/>
    </row>
    <row r="100" spans="1:3">
      <c r="A100" s="87"/>
      <c r="B100" s="87"/>
      <c r="C100" s="87"/>
    </row>
    <row r="101" spans="1:3">
      <c r="A101" s="87"/>
      <c r="B101" s="87"/>
      <c r="C101" s="87"/>
    </row>
    <row r="102" spans="1:3">
      <c r="A102" s="87"/>
      <c r="B102" s="87"/>
      <c r="C102" s="87"/>
    </row>
    <row r="103" spans="1:3">
      <c r="A103" s="87"/>
      <c r="B103" s="87"/>
      <c r="C103" s="87"/>
    </row>
    <row r="104" spans="1:3">
      <c r="A104" s="87"/>
      <c r="B104" s="87"/>
      <c r="C104" s="87"/>
    </row>
    <row r="105" spans="1:3">
      <c r="A105" s="87"/>
      <c r="B105" s="87"/>
      <c r="C105" s="87"/>
    </row>
    <row r="106" spans="1:3">
      <c r="A106" s="87"/>
      <c r="B106" s="87"/>
      <c r="C106" s="87"/>
    </row>
    <row r="107" spans="1:3">
      <c r="A107" s="87"/>
      <c r="B107" s="87"/>
      <c r="C107" s="87"/>
    </row>
    <row r="108" spans="1:3">
      <c r="A108" s="87"/>
      <c r="B108" s="87"/>
      <c r="C108" s="87"/>
    </row>
    <row r="109" spans="1:3">
      <c r="A109" s="87"/>
      <c r="B109" s="87"/>
      <c r="C109" s="87"/>
    </row>
  </sheetData>
  <mergeCells count="2">
    <mergeCell ref="A55:I55"/>
    <mergeCell ref="J55:Q55"/>
  </mergeCells>
  <phoneticPr fontId="3"/>
  <pageMargins left="0.47244094488188981" right="0.47244094488188981" top="0.78740157480314965" bottom="0" header="0.31496062992125984" footer="0"/>
  <pageSetup paperSize="9" scale="88" fitToWidth="0" fitToHeight="0" orientation="portrait" r:id="rId1"/>
  <colBreaks count="1" manualBreakCount="1">
    <brk id="9" max="53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5"/>
  </sheetPr>
  <dimension ref="A1:R109"/>
  <sheetViews>
    <sheetView view="pageBreakPreview" zoomScale="115" zoomScaleNormal="69" zoomScaleSheetLayoutView="115" workbookViewId="0">
      <pane xSplit="2" ySplit="5" topLeftCell="C39" activePane="bottomRight" state="frozen"/>
      <selection activeCell="J54" sqref="J54:Q54"/>
      <selection pane="topRight" activeCell="J54" sqref="J54:Q54"/>
      <selection pane="bottomLeft" activeCell="J54" sqref="J54:Q54"/>
      <selection pane="bottomRight" activeCell="F19" sqref="F19"/>
    </sheetView>
  </sheetViews>
  <sheetFormatPr defaultRowHeight="13.5"/>
  <cols>
    <col min="1" max="1" width="10.875" style="130" customWidth="1"/>
    <col min="2" max="2" width="9" style="130"/>
    <col min="3" max="3" width="8.625" style="130" customWidth="1"/>
    <col min="4" max="4" width="9.5" style="130" customWidth="1"/>
    <col min="5" max="5" width="8.75" style="130" customWidth="1"/>
    <col min="6" max="6" width="11" style="130" customWidth="1"/>
    <col min="7" max="7" width="9.875" style="130" customWidth="1"/>
    <col min="8" max="8" width="8.625" style="130" customWidth="1"/>
    <col min="9" max="9" width="9.5" style="130" customWidth="1"/>
    <col min="10" max="10" width="8.75" style="130" customWidth="1"/>
    <col min="11" max="11" width="10.875" style="130" bestFit="1" customWidth="1"/>
    <col min="12" max="12" width="12.625" style="130" customWidth="1"/>
    <col min="13" max="13" width="8.625" style="130" customWidth="1"/>
    <col min="14" max="15" width="11.625" style="130" customWidth="1"/>
    <col min="16" max="16" width="13.625" style="130" customWidth="1"/>
    <col min="17" max="17" width="12.625" style="130" customWidth="1"/>
    <col min="18" max="18" width="5.125" style="130" customWidth="1"/>
    <col min="19" max="16384" width="9" style="130"/>
  </cols>
  <sheetData>
    <row r="1" spans="1:18" s="52" customFormat="1"/>
    <row r="2" spans="1:18" s="52" customFormat="1" ht="15" customHeight="1" thickBot="1">
      <c r="A2" s="179" t="s">
        <v>137</v>
      </c>
      <c r="G2" s="237"/>
    </row>
    <row r="3" spans="1:18" ht="13.5" customHeight="1">
      <c r="A3" s="110"/>
      <c r="B3" s="167" t="s">
        <v>108</v>
      </c>
      <c r="C3" s="82"/>
      <c r="D3" s="83"/>
      <c r="E3" s="139" t="s">
        <v>109</v>
      </c>
      <c r="F3" s="83"/>
      <c r="G3" s="85"/>
      <c r="H3" s="82"/>
      <c r="I3" s="83"/>
      <c r="J3" s="139" t="s">
        <v>110</v>
      </c>
      <c r="K3" s="83"/>
      <c r="L3" s="140"/>
      <c r="M3" s="82"/>
      <c r="N3" s="83"/>
      <c r="O3" s="139" t="s">
        <v>111</v>
      </c>
      <c r="P3" s="83"/>
      <c r="Q3" s="85"/>
    </row>
    <row r="4" spans="1:18" ht="27">
      <c r="A4" s="86"/>
      <c r="B4" s="141" t="s">
        <v>112</v>
      </c>
      <c r="C4" s="142" t="s">
        <v>113</v>
      </c>
      <c r="D4" s="143" t="s">
        <v>114</v>
      </c>
      <c r="E4" s="143" t="s">
        <v>115</v>
      </c>
      <c r="F4" s="143" t="s">
        <v>116</v>
      </c>
      <c r="G4" s="144" t="s">
        <v>6</v>
      </c>
      <c r="H4" s="142" t="s">
        <v>113</v>
      </c>
      <c r="I4" s="180" t="s">
        <v>114</v>
      </c>
      <c r="J4" s="180" t="s">
        <v>115</v>
      </c>
      <c r="K4" s="143" t="s">
        <v>116</v>
      </c>
      <c r="L4" s="144" t="s">
        <v>6</v>
      </c>
      <c r="M4" s="142" t="s">
        <v>113</v>
      </c>
      <c r="N4" s="143" t="s">
        <v>114</v>
      </c>
      <c r="O4" s="143" t="s">
        <v>115</v>
      </c>
      <c r="P4" s="143" t="s">
        <v>116</v>
      </c>
      <c r="Q4" s="144" t="s">
        <v>6</v>
      </c>
      <c r="R4" s="86"/>
    </row>
    <row r="5" spans="1:18">
      <c r="A5" s="86"/>
      <c r="B5" s="87"/>
      <c r="C5" s="142" t="s">
        <v>117</v>
      </c>
      <c r="D5" s="143"/>
      <c r="E5" s="143"/>
      <c r="F5" s="143"/>
      <c r="G5" s="144"/>
      <c r="H5" s="142" t="s">
        <v>117</v>
      </c>
      <c r="I5" s="181"/>
      <c r="J5" s="181"/>
      <c r="K5" s="143"/>
      <c r="L5" s="144"/>
      <c r="M5" s="142" t="s">
        <v>117</v>
      </c>
      <c r="N5" s="145"/>
      <c r="O5" s="145"/>
      <c r="P5" s="145"/>
      <c r="Q5" s="146"/>
    </row>
    <row r="6" spans="1:18" ht="14.25" thickBot="1">
      <c r="A6" s="186" t="s">
        <v>118</v>
      </c>
      <c r="B6" s="219" t="s">
        <v>119</v>
      </c>
      <c r="C6" s="147"/>
      <c r="D6" s="148" t="s">
        <v>120</v>
      </c>
      <c r="E6" s="148" t="s">
        <v>120</v>
      </c>
      <c r="F6" s="148" t="s">
        <v>15</v>
      </c>
      <c r="G6" s="149" t="s">
        <v>15</v>
      </c>
      <c r="H6" s="147"/>
      <c r="I6" s="182" t="s">
        <v>120</v>
      </c>
      <c r="J6" s="148" t="s">
        <v>120</v>
      </c>
      <c r="K6" s="148" t="s">
        <v>15</v>
      </c>
      <c r="L6" s="149" t="s">
        <v>15</v>
      </c>
      <c r="M6" s="147"/>
      <c r="N6" s="148" t="s">
        <v>120</v>
      </c>
      <c r="O6" s="148" t="s">
        <v>120</v>
      </c>
      <c r="P6" s="148" t="s">
        <v>15</v>
      </c>
      <c r="Q6" s="149" t="s">
        <v>15</v>
      </c>
    </row>
    <row r="7" spans="1:18" ht="16.7" customHeight="1">
      <c r="A7" s="81"/>
      <c r="B7" s="217" t="s">
        <v>179</v>
      </c>
      <c r="C7" s="168">
        <v>410</v>
      </c>
      <c r="D7" s="151">
        <v>46263</v>
      </c>
      <c r="E7" s="151">
        <v>43763</v>
      </c>
      <c r="F7" s="151">
        <v>3538888</v>
      </c>
      <c r="G7" s="151">
        <v>1864935</v>
      </c>
      <c r="H7" s="150">
        <v>119</v>
      </c>
      <c r="I7" s="151">
        <v>13750</v>
      </c>
      <c r="J7" s="151">
        <v>12751</v>
      </c>
      <c r="K7" s="151">
        <v>1208176</v>
      </c>
      <c r="L7" s="151">
        <v>647312</v>
      </c>
      <c r="M7" s="150">
        <f>C7+H7</f>
        <v>529</v>
      </c>
      <c r="N7" s="151">
        <f>D7+I7</f>
        <v>60013</v>
      </c>
      <c r="O7" s="151">
        <f>E7+J7</f>
        <v>56514</v>
      </c>
      <c r="P7" s="151">
        <f>F7+K7</f>
        <v>4747064</v>
      </c>
      <c r="Q7" s="152">
        <f>G7+L7</f>
        <v>2512247</v>
      </c>
    </row>
    <row r="8" spans="1:18" ht="16.7" customHeight="1" thickBot="1">
      <c r="A8" s="153" t="s">
        <v>121</v>
      </c>
      <c r="B8" s="218" t="s">
        <v>181</v>
      </c>
      <c r="C8" s="280">
        <v>61</v>
      </c>
      <c r="D8" s="155">
        <v>7050</v>
      </c>
      <c r="E8" s="155">
        <v>6693</v>
      </c>
      <c r="F8" s="155">
        <v>619243</v>
      </c>
      <c r="G8" s="155">
        <v>324664</v>
      </c>
      <c r="H8" s="154">
        <v>20</v>
      </c>
      <c r="I8" s="155">
        <v>2277</v>
      </c>
      <c r="J8" s="155">
        <v>2094</v>
      </c>
      <c r="K8" s="155">
        <v>215138</v>
      </c>
      <c r="L8" s="155">
        <v>116198</v>
      </c>
      <c r="M8" s="154">
        <f t="shared" ref="M8:Q45" si="0">C8+H8</f>
        <v>81</v>
      </c>
      <c r="N8" s="155">
        <f t="shared" si="0"/>
        <v>9327</v>
      </c>
      <c r="O8" s="155">
        <f t="shared" si="0"/>
        <v>8787</v>
      </c>
      <c r="P8" s="155">
        <f t="shared" si="0"/>
        <v>834381</v>
      </c>
      <c r="Q8" s="156">
        <f t="shared" si="0"/>
        <v>440862</v>
      </c>
    </row>
    <row r="9" spans="1:18" ht="16.7" customHeight="1">
      <c r="A9" s="157"/>
      <c r="B9" s="217" t="s">
        <v>179</v>
      </c>
      <c r="C9" s="168">
        <v>271</v>
      </c>
      <c r="D9" s="151">
        <v>31377</v>
      </c>
      <c r="E9" s="151">
        <v>28873</v>
      </c>
      <c r="F9" s="151">
        <v>2436018</v>
      </c>
      <c r="G9" s="151">
        <v>1312219</v>
      </c>
      <c r="H9" s="150">
        <v>117</v>
      </c>
      <c r="I9" s="151">
        <v>12928</v>
      </c>
      <c r="J9" s="151">
        <v>12043</v>
      </c>
      <c r="K9" s="151">
        <v>1105127</v>
      </c>
      <c r="L9" s="151">
        <v>588852</v>
      </c>
      <c r="M9" s="150">
        <f t="shared" si="0"/>
        <v>388</v>
      </c>
      <c r="N9" s="151">
        <f t="shared" si="0"/>
        <v>44305</v>
      </c>
      <c r="O9" s="151">
        <f t="shared" si="0"/>
        <v>40916</v>
      </c>
      <c r="P9" s="151">
        <f t="shared" si="0"/>
        <v>3541145</v>
      </c>
      <c r="Q9" s="152">
        <f t="shared" si="0"/>
        <v>1901071</v>
      </c>
    </row>
    <row r="10" spans="1:18" ht="16.7" customHeight="1" thickBot="1">
      <c r="A10" s="153" t="s">
        <v>85</v>
      </c>
      <c r="B10" s="218" t="s">
        <v>181</v>
      </c>
      <c r="C10" s="280">
        <v>70</v>
      </c>
      <c r="D10" s="155">
        <v>8403</v>
      </c>
      <c r="E10" s="155">
        <v>7894</v>
      </c>
      <c r="F10" s="155">
        <v>715801</v>
      </c>
      <c r="G10" s="155">
        <v>378325</v>
      </c>
      <c r="H10" s="154">
        <v>37</v>
      </c>
      <c r="I10" s="155">
        <v>4389</v>
      </c>
      <c r="J10" s="155">
        <v>4118</v>
      </c>
      <c r="K10" s="155">
        <v>406373</v>
      </c>
      <c r="L10" s="155">
        <v>215766</v>
      </c>
      <c r="M10" s="154">
        <f t="shared" si="0"/>
        <v>107</v>
      </c>
      <c r="N10" s="155">
        <f t="shared" si="0"/>
        <v>12792</v>
      </c>
      <c r="O10" s="155">
        <f t="shared" si="0"/>
        <v>12012</v>
      </c>
      <c r="P10" s="155">
        <f t="shared" si="0"/>
        <v>1122174</v>
      </c>
      <c r="Q10" s="156">
        <f t="shared" si="0"/>
        <v>594091</v>
      </c>
    </row>
    <row r="11" spans="1:18" ht="16.7" customHeight="1">
      <c r="A11" s="158"/>
      <c r="B11" s="217" t="s">
        <v>179</v>
      </c>
      <c r="C11" s="168">
        <v>49</v>
      </c>
      <c r="D11" s="151">
        <v>5727</v>
      </c>
      <c r="E11" s="151">
        <v>5413</v>
      </c>
      <c r="F11" s="151">
        <v>441756</v>
      </c>
      <c r="G11" s="151">
        <v>232503</v>
      </c>
      <c r="H11" s="150">
        <v>23</v>
      </c>
      <c r="I11" s="151">
        <v>2751</v>
      </c>
      <c r="J11" s="151">
        <v>2487</v>
      </c>
      <c r="K11" s="151">
        <v>227942</v>
      </c>
      <c r="L11" s="151">
        <v>124332</v>
      </c>
      <c r="M11" s="150">
        <f t="shared" si="0"/>
        <v>72</v>
      </c>
      <c r="N11" s="151">
        <f t="shared" si="0"/>
        <v>8478</v>
      </c>
      <c r="O11" s="151">
        <f t="shared" si="0"/>
        <v>7900</v>
      </c>
      <c r="P11" s="151">
        <f t="shared" si="0"/>
        <v>669698</v>
      </c>
      <c r="Q11" s="152">
        <f t="shared" si="0"/>
        <v>356835</v>
      </c>
    </row>
    <row r="12" spans="1:18" ht="16.7" customHeight="1" thickBot="1">
      <c r="A12" s="153" t="s">
        <v>122</v>
      </c>
      <c r="B12" s="218" t="s">
        <v>181</v>
      </c>
      <c r="C12" s="280">
        <v>14</v>
      </c>
      <c r="D12" s="155">
        <v>1536</v>
      </c>
      <c r="E12" s="155">
        <v>1491</v>
      </c>
      <c r="F12" s="155">
        <v>137360</v>
      </c>
      <c r="G12" s="155">
        <v>70648</v>
      </c>
      <c r="H12" s="154">
        <v>6</v>
      </c>
      <c r="I12" s="155">
        <v>690</v>
      </c>
      <c r="J12" s="155">
        <v>681</v>
      </c>
      <c r="K12" s="155">
        <v>66866</v>
      </c>
      <c r="L12" s="155">
        <v>33828</v>
      </c>
      <c r="M12" s="154">
        <f t="shared" si="0"/>
        <v>20</v>
      </c>
      <c r="N12" s="155">
        <f t="shared" si="0"/>
        <v>2226</v>
      </c>
      <c r="O12" s="155">
        <f t="shared" si="0"/>
        <v>2172</v>
      </c>
      <c r="P12" s="155">
        <f t="shared" si="0"/>
        <v>204226</v>
      </c>
      <c r="Q12" s="156">
        <f t="shared" si="0"/>
        <v>104476</v>
      </c>
    </row>
    <row r="13" spans="1:18" ht="16.7" customHeight="1">
      <c r="A13" s="158"/>
      <c r="B13" s="217" t="s">
        <v>179</v>
      </c>
      <c r="C13" s="168">
        <v>145</v>
      </c>
      <c r="D13" s="151">
        <v>19027</v>
      </c>
      <c r="E13" s="151">
        <v>16378</v>
      </c>
      <c r="F13" s="151">
        <v>1498291</v>
      </c>
      <c r="G13" s="151">
        <v>854937</v>
      </c>
      <c r="H13" s="150">
        <v>47</v>
      </c>
      <c r="I13" s="151">
        <v>5681</v>
      </c>
      <c r="J13" s="151">
        <v>5035</v>
      </c>
      <c r="K13" s="151">
        <v>496653</v>
      </c>
      <c r="L13" s="151">
        <v>276773</v>
      </c>
      <c r="M13" s="150">
        <f t="shared" si="0"/>
        <v>192</v>
      </c>
      <c r="N13" s="151">
        <f t="shared" si="0"/>
        <v>24708</v>
      </c>
      <c r="O13" s="151">
        <f t="shared" si="0"/>
        <v>21413</v>
      </c>
      <c r="P13" s="151">
        <f t="shared" si="0"/>
        <v>1994944</v>
      </c>
      <c r="Q13" s="152">
        <f t="shared" si="0"/>
        <v>1131710</v>
      </c>
    </row>
    <row r="14" spans="1:18" ht="16.7" customHeight="1" thickBot="1">
      <c r="A14" s="153" t="s">
        <v>123</v>
      </c>
      <c r="B14" s="218" t="s">
        <v>181</v>
      </c>
      <c r="C14" s="280">
        <v>37</v>
      </c>
      <c r="D14" s="155">
        <v>4592</v>
      </c>
      <c r="E14" s="155">
        <v>4271</v>
      </c>
      <c r="F14" s="155">
        <v>398536</v>
      </c>
      <c r="G14" s="155">
        <v>212806</v>
      </c>
      <c r="H14" s="154">
        <v>12</v>
      </c>
      <c r="I14" s="155">
        <v>1446</v>
      </c>
      <c r="J14" s="155">
        <v>1284</v>
      </c>
      <c r="K14" s="155">
        <v>138767</v>
      </c>
      <c r="L14" s="155">
        <v>77245</v>
      </c>
      <c r="M14" s="154">
        <f t="shared" si="0"/>
        <v>49</v>
      </c>
      <c r="N14" s="155">
        <f t="shared" si="0"/>
        <v>6038</v>
      </c>
      <c r="O14" s="155">
        <f t="shared" si="0"/>
        <v>5555</v>
      </c>
      <c r="P14" s="155">
        <f t="shared" si="0"/>
        <v>537303</v>
      </c>
      <c r="Q14" s="156">
        <f t="shared" si="0"/>
        <v>290051</v>
      </c>
    </row>
    <row r="15" spans="1:18" ht="16.7" customHeight="1">
      <c r="A15" s="158"/>
      <c r="B15" s="217" t="s">
        <v>179</v>
      </c>
      <c r="C15" s="168">
        <v>135</v>
      </c>
      <c r="D15" s="151">
        <v>15924</v>
      </c>
      <c r="E15" s="151">
        <v>14740</v>
      </c>
      <c r="F15" s="151">
        <v>1253963</v>
      </c>
      <c r="G15" s="151">
        <v>671936</v>
      </c>
      <c r="H15" s="150">
        <v>78</v>
      </c>
      <c r="I15" s="151">
        <v>8612</v>
      </c>
      <c r="J15" s="151">
        <v>8217</v>
      </c>
      <c r="K15" s="151">
        <v>752638</v>
      </c>
      <c r="L15" s="151">
        <v>392455</v>
      </c>
      <c r="M15" s="150">
        <f t="shared" si="0"/>
        <v>213</v>
      </c>
      <c r="N15" s="151">
        <f t="shared" si="0"/>
        <v>24536</v>
      </c>
      <c r="O15" s="151">
        <f t="shared" si="0"/>
        <v>22957</v>
      </c>
      <c r="P15" s="151">
        <f t="shared" si="0"/>
        <v>2006601</v>
      </c>
      <c r="Q15" s="152">
        <f t="shared" si="0"/>
        <v>1064391</v>
      </c>
    </row>
    <row r="16" spans="1:18" ht="16.7" customHeight="1" thickBot="1">
      <c r="A16" s="153" t="s">
        <v>124</v>
      </c>
      <c r="B16" s="218" t="s">
        <v>181</v>
      </c>
      <c r="C16" s="280">
        <v>39</v>
      </c>
      <c r="D16" s="155">
        <v>4297</v>
      </c>
      <c r="E16" s="155">
        <v>4183</v>
      </c>
      <c r="F16" s="155">
        <v>374738</v>
      </c>
      <c r="G16" s="155">
        <v>191867</v>
      </c>
      <c r="H16" s="154">
        <v>15</v>
      </c>
      <c r="I16" s="155">
        <v>1686</v>
      </c>
      <c r="J16" s="155">
        <v>1564</v>
      </c>
      <c r="K16" s="155">
        <v>162054</v>
      </c>
      <c r="L16" s="155">
        <v>86859</v>
      </c>
      <c r="M16" s="154">
        <f t="shared" si="0"/>
        <v>54</v>
      </c>
      <c r="N16" s="155">
        <f t="shared" si="0"/>
        <v>5983</v>
      </c>
      <c r="O16" s="155">
        <f t="shared" si="0"/>
        <v>5747</v>
      </c>
      <c r="P16" s="155">
        <f t="shared" si="0"/>
        <v>536792</v>
      </c>
      <c r="Q16" s="156">
        <f t="shared" si="0"/>
        <v>278726</v>
      </c>
    </row>
    <row r="17" spans="1:17" ht="16.7" customHeight="1">
      <c r="A17" s="158"/>
      <c r="B17" s="217" t="s">
        <v>179</v>
      </c>
      <c r="C17" s="168">
        <v>355</v>
      </c>
      <c r="D17" s="151">
        <v>42734</v>
      </c>
      <c r="E17" s="151">
        <v>39277</v>
      </c>
      <c r="F17" s="151">
        <v>3375125</v>
      </c>
      <c r="G17" s="151">
        <v>1821982</v>
      </c>
      <c r="H17" s="150">
        <v>148</v>
      </c>
      <c r="I17" s="151">
        <v>17477</v>
      </c>
      <c r="J17" s="151">
        <v>16300</v>
      </c>
      <c r="K17" s="151">
        <v>1498141</v>
      </c>
      <c r="L17" s="151">
        <v>797570</v>
      </c>
      <c r="M17" s="150">
        <f t="shared" si="0"/>
        <v>503</v>
      </c>
      <c r="N17" s="151">
        <f t="shared" si="0"/>
        <v>60211</v>
      </c>
      <c r="O17" s="151">
        <f t="shared" si="0"/>
        <v>55577</v>
      </c>
      <c r="P17" s="151">
        <f t="shared" si="0"/>
        <v>4873266</v>
      </c>
      <c r="Q17" s="152">
        <f t="shared" si="0"/>
        <v>2619552</v>
      </c>
    </row>
    <row r="18" spans="1:17" ht="16.7" customHeight="1" thickBot="1">
      <c r="A18" s="153" t="s">
        <v>125</v>
      </c>
      <c r="B18" s="218" t="s">
        <v>181</v>
      </c>
      <c r="C18" s="280">
        <v>89</v>
      </c>
      <c r="D18" s="155">
        <v>10788</v>
      </c>
      <c r="E18" s="155">
        <v>10093</v>
      </c>
      <c r="F18" s="155">
        <v>952302</v>
      </c>
      <c r="G18" s="155">
        <v>505809</v>
      </c>
      <c r="H18" s="154">
        <v>22</v>
      </c>
      <c r="I18" s="155">
        <v>2652</v>
      </c>
      <c r="J18" s="155">
        <v>2515</v>
      </c>
      <c r="K18" s="155">
        <v>253227</v>
      </c>
      <c r="L18" s="155">
        <v>132952</v>
      </c>
      <c r="M18" s="154">
        <f t="shared" si="0"/>
        <v>111</v>
      </c>
      <c r="N18" s="155">
        <f t="shared" si="0"/>
        <v>13440</v>
      </c>
      <c r="O18" s="155">
        <f t="shared" si="0"/>
        <v>12608</v>
      </c>
      <c r="P18" s="155">
        <f t="shared" si="0"/>
        <v>1205529</v>
      </c>
      <c r="Q18" s="156">
        <f t="shared" si="0"/>
        <v>638761</v>
      </c>
    </row>
    <row r="19" spans="1:17" ht="16.7" customHeight="1">
      <c r="A19" s="158"/>
      <c r="B19" s="217" t="s">
        <v>179</v>
      </c>
      <c r="C19" s="168">
        <v>319</v>
      </c>
      <c r="D19" s="151">
        <v>35881</v>
      </c>
      <c r="E19" s="151">
        <v>34520</v>
      </c>
      <c r="F19" s="151">
        <v>2774323</v>
      </c>
      <c r="G19" s="151">
        <v>1439694</v>
      </c>
      <c r="H19" s="150">
        <v>96</v>
      </c>
      <c r="I19" s="151">
        <v>11008</v>
      </c>
      <c r="J19" s="151">
        <v>10152</v>
      </c>
      <c r="K19" s="151">
        <v>957002</v>
      </c>
      <c r="L19" s="151">
        <v>514815</v>
      </c>
      <c r="M19" s="150">
        <f t="shared" si="0"/>
        <v>415</v>
      </c>
      <c r="N19" s="151">
        <f t="shared" si="0"/>
        <v>46889</v>
      </c>
      <c r="O19" s="151">
        <f t="shared" si="0"/>
        <v>44672</v>
      </c>
      <c r="P19" s="151">
        <f t="shared" si="0"/>
        <v>3731325</v>
      </c>
      <c r="Q19" s="152">
        <f t="shared" si="0"/>
        <v>1954509</v>
      </c>
    </row>
    <row r="20" spans="1:17" ht="16.7" customHeight="1" thickBot="1">
      <c r="A20" s="153" t="s">
        <v>90</v>
      </c>
      <c r="B20" s="218" t="s">
        <v>181</v>
      </c>
      <c r="C20" s="280">
        <v>56</v>
      </c>
      <c r="D20" s="155">
        <v>6751</v>
      </c>
      <c r="E20" s="155">
        <v>6336</v>
      </c>
      <c r="F20" s="155">
        <v>599553</v>
      </c>
      <c r="G20" s="155">
        <v>317442</v>
      </c>
      <c r="H20" s="154">
        <v>23</v>
      </c>
      <c r="I20" s="155">
        <v>2735</v>
      </c>
      <c r="J20" s="155">
        <v>2530</v>
      </c>
      <c r="K20" s="155">
        <v>259245</v>
      </c>
      <c r="L20" s="155">
        <v>138803</v>
      </c>
      <c r="M20" s="154">
        <f t="shared" si="0"/>
        <v>79</v>
      </c>
      <c r="N20" s="155">
        <f t="shared" si="0"/>
        <v>9486</v>
      </c>
      <c r="O20" s="155">
        <f t="shared" si="0"/>
        <v>8866</v>
      </c>
      <c r="P20" s="155">
        <f t="shared" si="0"/>
        <v>858798</v>
      </c>
      <c r="Q20" s="156">
        <f t="shared" si="0"/>
        <v>456245</v>
      </c>
    </row>
    <row r="21" spans="1:17" ht="16.7" customHeight="1">
      <c r="A21" s="158"/>
      <c r="B21" s="217" t="s">
        <v>179</v>
      </c>
      <c r="C21" s="150">
        <v>525</v>
      </c>
      <c r="D21" s="283">
        <v>58823</v>
      </c>
      <c r="E21" s="151">
        <v>56355</v>
      </c>
      <c r="F21" s="151">
        <v>4643658</v>
      </c>
      <c r="G21" s="281">
        <v>2416322</v>
      </c>
      <c r="H21" s="150">
        <v>191</v>
      </c>
      <c r="I21" s="151">
        <v>21890</v>
      </c>
      <c r="J21" s="151">
        <v>20513</v>
      </c>
      <c r="K21" s="151">
        <v>1900583</v>
      </c>
      <c r="L21" s="151">
        <v>1008173</v>
      </c>
      <c r="M21" s="150">
        <f t="shared" si="0"/>
        <v>716</v>
      </c>
      <c r="N21" s="151">
        <f t="shared" si="0"/>
        <v>80713</v>
      </c>
      <c r="O21" s="151">
        <f t="shared" si="0"/>
        <v>76868</v>
      </c>
      <c r="P21" s="151">
        <f t="shared" si="0"/>
        <v>6544241</v>
      </c>
      <c r="Q21" s="152">
        <f t="shared" si="0"/>
        <v>3424495</v>
      </c>
    </row>
    <row r="22" spans="1:17" ht="16.7" customHeight="1" thickBot="1">
      <c r="A22" s="153" t="s">
        <v>126</v>
      </c>
      <c r="B22" s="218" t="s">
        <v>181</v>
      </c>
      <c r="C22" s="154">
        <v>167</v>
      </c>
      <c r="D22" s="284">
        <v>18464</v>
      </c>
      <c r="E22" s="155">
        <v>17712</v>
      </c>
      <c r="F22" s="155">
        <v>1616468</v>
      </c>
      <c r="G22" s="282">
        <v>841456</v>
      </c>
      <c r="H22" s="154">
        <v>43</v>
      </c>
      <c r="I22" s="155">
        <v>4805</v>
      </c>
      <c r="J22" s="155">
        <v>4625</v>
      </c>
      <c r="K22" s="155">
        <v>467576</v>
      </c>
      <c r="L22" s="155">
        <v>242373</v>
      </c>
      <c r="M22" s="154">
        <f t="shared" si="0"/>
        <v>210</v>
      </c>
      <c r="N22" s="155">
        <f t="shared" si="0"/>
        <v>23269</v>
      </c>
      <c r="O22" s="155">
        <f t="shared" si="0"/>
        <v>22337</v>
      </c>
      <c r="P22" s="155">
        <f t="shared" si="0"/>
        <v>2084044</v>
      </c>
      <c r="Q22" s="156">
        <f t="shared" si="0"/>
        <v>1083829</v>
      </c>
    </row>
    <row r="23" spans="1:17" ht="16.7" customHeight="1">
      <c r="A23" s="158"/>
      <c r="B23" s="217" t="s">
        <v>179</v>
      </c>
      <c r="C23" s="150">
        <v>193</v>
      </c>
      <c r="D23" s="151">
        <v>22308</v>
      </c>
      <c r="E23" s="151">
        <v>20934</v>
      </c>
      <c r="F23" s="151">
        <v>1723543</v>
      </c>
      <c r="G23" s="151">
        <v>914021</v>
      </c>
      <c r="H23" s="150">
        <v>64</v>
      </c>
      <c r="I23" s="151">
        <v>7523</v>
      </c>
      <c r="J23" s="151">
        <v>7152</v>
      </c>
      <c r="K23" s="151">
        <v>640168</v>
      </c>
      <c r="L23" s="151">
        <v>335461</v>
      </c>
      <c r="M23" s="150">
        <f t="shared" si="0"/>
        <v>257</v>
      </c>
      <c r="N23" s="151">
        <f t="shared" si="0"/>
        <v>29831</v>
      </c>
      <c r="O23" s="151">
        <f t="shared" si="0"/>
        <v>28086</v>
      </c>
      <c r="P23" s="151">
        <f t="shared" si="0"/>
        <v>2363711</v>
      </c>
      <c r="Q23" s="152">
        <f t="shared" si="0"/>
        <v>1249482</v>
      </c>
    </row>
    <row r="24" spans="1:17" ht="16.7" customHeight="1" thickBot="1">
      <c r="A24" s="153" t="s">
        <v>127</v>
      </c>
      <c r="B24" s="218" t="s">
        <v>181</v>
      </c>
      <c r="C24" s="280">
        <v>43</v>
      </c>
      <c r="D24" s="155">
        <v>4997</v>
      </c>
      <c r="E24" s="155">
        <v>4753</v>
      </c>
      <c r="F24" s="155">
        <v>448710</v>
      </c>
      <c r="G24" s="155">
        <v>234952</v>
      </c>
      <c r="H24" s="154">
        <v>22</v>
      </c>
      <c r="I24" s="155">
        <v>2414</v>
      </c>
      <c r="J24" s="155">
        <v>2278</v>
      </c>
      <c r="K24" s="155">
        <v>229386</v>
      </c>
      <c r="L24" s="155">
        <v>121359</v>
      </c>
      <c r="M24" s="154">
        <f t="shared" si="0"/>
        <v>65</v>
      </c>
      <c r="N24" s="155">
        <f t="shared" si="0"/>
        <v>7411</v>
      </c>
      <c r="O24" s="155">
        <f t="shared" si="0"/>
        <v>7031</v>
      </c>
      <c r="P24" s="155">
        <f t="shared" si="0"/>
        <v>678096</v>
      </c>
      <c r="Q24" s="156">
        <f t="shared" si="0"/>
        <v>356311</v>
      </c>
    </row>
    <row r="25" spans="1:17" ht="16.7" customHeight="1">
      <c r="A25" s="158"/>
      <c r="B25" s="217" t="s">
        <v>179</v>
      </c>
      <c r="C25" s="168">
        <v>311</v>
      </c>
      <c r="D25" s="151">
        <v>38604</v>
      </c>
      <c r="E25" s="151">
        <v>35526</v>
      </c>
      <c r="F25" s="151">
        <v>3028454</v>
      </c>
      <c r="G25" s="151">
        <v>1632618</v>
      </c>
      <c r="H25" s="150">
        <v>123</v>
      </c>
      <c r="I25" s="151">
        <v>14792</v>
      </c>
      <c r="J25" s="151">
        <v>13632</v>
      </c>
      <c r="K25" s="151">
        <v>1267847</v>
      </c>
      <c r="L25" s="151">
        <v>682117</v>
      </c>
      <c r="M25" s="150">
        <f t="shared" si="0"/>
        <v>434</v>
      </c>
      <c r="N25" s="151">
        <f t="shared" si="0"/>
        <v>53396</v>
      </c>
      <c r="O25" s="151">
        <f t="shared" si="0"/>
        <v>49158</v>
      </c>
      <c r="P25" s="151">
        <f t="shared" si="0"/>
        <v>4296301</v>
      </c>
      <c r="Q25" s="152">
        <f t="shared" si="0"/>
        <v>2314735</v>
      </c>
    </row>
    <row r="26" spans="1:17" ht="16.7" customHeight="1" thickBot="1">
      <c r="A26" s="153" t="s">
        <v>128</v>
      </c>
      <c r="B26" s="218" t="s">
        <v>181</v>
      </c>
      <c r="C26" s="280">
        <v>79</v>
      </c>
      <c r="D26" s="155">
        <v>9370</v>
      </c>
      <c r="E26" s="155">
        <v>8864</v>
      </c>
      <c r="F26" s="155">
        <v>829987</v>
      </c>
      <c r="G26" s="155">
        <v>437009</v>
      </c>
      <c r="H26" s="154">
        <v>17</v>
      </c>
      <c r="I26" s="155">
        <v>2205</v>
      </c>
      <c r="J26" s="155">
        <v>2044</v>
      </c>
      <c r="K26" s="155">
        <v>207547</v>
      </c>
      <c r="L26" s="155">
        <v>111129</v>
      </c>
      <c r="M26" s="154">
        <f t="shared" si="0"/>
        <v>96</v>
      </c>
      <c r="N26" s="155">
        <f t="shared" si="0"/>
        <v>11575</v>
      </c>
      <c r="O26" s="155">
        <f t="shared" si="0"/>
        <v>10908</v>
      </c>
      <c r="P26" s="155">
        <f t="shared" si="0"/>
        <v>1037534</v>
      </c>
      <c r="Q26" s="156">
        <f t="shared" si="0"/>
        <v>548138</v>
      </c>
    </row>
    <row r="27" spans="1:17" ht="16.7" customHeight="1">
      <c r="A27" s="158"/>
      <c r="B27" s="217" t="s">
        <v>179</v>
      </c>
      <c r="C27" s="168">
        <v>489</v>
      </c>
      <c r="D27" s="151">
        <v>57131</v>
      </c>
      <c r="E27" s="151">
        <v>53526</v>
      </c>
      <c r="F27" s="151">
        <v>4513464</v>
      </c>
      <c r="G27" s="151">
        <v>2395460</v>
      </c>
      <c r="H27" s="150">
        <v>216</v>
      </c>
      <c r="I27" s="151">
        <v>24788</v>
      </c>
      <c r="J27" s="151">
        <v>22829</v>
      </c>
      <c r="K27" s="151">
        <v>2103057</v>
      </c>
      <c r="L27" s="151">
        <v>1131411</v>
      </c>
      <c r="M27" s="150">
        <f t="shared" si="0"/>
        <v>705</v>
      </c>
      <c r="N27" s="151">
        <f t="shared" si="0"/>
        <v>81919</v>
      </c>
      <c r="O27" s="151">
        <f t="shared" si="0"/>
        <v>76355</v>
      </c>
      <c r="P27" s="151">
        <f t="shared" si="0"/>
        <v>6616521</v>
      </c>
      <c r="Q27" s="152">
        <f t="shared" si="0"/>
        <v>3526871</v>
      </c>
    </row>
    <row r="28" spans="1:17" ht="16.7" customHeight="1" thickBot="1">
      <c r="A28" s="153" t="s">
        <v>129</v>
      </c>
      <c r="B28" s="218" t="s">
        <v>181</v>
      </c>
      <c r="C28" s="280">
        <v>139</v>
      </c>
      <c r="D28" s="155">
        <v>15598</v>
      </c>
      <c r="E28" s="155">
        <v>14871</v>
      </c>
      <c r="F28" s="155">
        <v>1357350</v>
      </c>
      <c r="G28" s="155">
        <v>710149</v>
      </c>
      <c r="H28" s="154">
        <v>39</v>
      </c>
      <c r="I28" s="155">
        <v>4339</v>
      </c>
      <c r="J28" s="155">
        <v>4161</v>
      </c>
      <c r="K28" s="155">
        <v>428779</v>
      </c>
      <c r="L28" s="155">
        <v>223934</v>
      </c>
      <c r="M28" s="154">
        <f t="shared" si="0"/>
        <v>178</v>
      </c>
      <c r="N28" s="155">
        <f t="shared" si="0"/>
        <v>19937</v>
      </c>
      <c r="O28" s="155">
        <f t="shared" si="0"/>
        <v>19032</v>
      </c>
      <c r="P28" s="155">
        <f t="shared" si="0"/>
        <v>1786129</v>
      </c>
      <c r="Q28" s="156">
        <f t="shared" si="0"/>
        <v>934083</v>
      </c>
    </row>
    <row r="29" spans="1:17" ht="16.7" customHeight="1">
      <c r="A29" s="158"/>
      <c r="B29" s="217" t="s">
        <v>179</v>
      </c>
      <c r="C29" s="168">
        <v>267</v>
      </c>
      <c r="D29" s="151">
        <v>32149</v>
      </c>
      <c r="E29" s="151">
        <v>29632</v>
      </c>
      <c r="F29" s="151">
        <v>2548779</v>
      </c>
      <c r="G29" s="151">
        <v>1371113</v>
      </c>
      <c r="H29" s="150">
        <v>77</v>
      </c>
      <c r="I29" s="151">
        <v>9277</v>
      </c>
      <c r="J29" s="151">
        <v>8440</v>
      </c>
      <c r="K29" s="151">
        <v>803953</v>
      </c>
      <c r="L29" s="151">
        <v>437087</v>
      </c>
      <c r="M29" s="150">
        <f t="shared" si="0"/>
        <v>344</v>
      </c>
      <c r="N29" s="151">
        <f t="shared" si="0"/>
        <v>41426</v>
      </c>
      <c r="O29" s="151">
        <f t="shared" si="0"/>
        <v>38072</v>
      </c>
      <c r="P29" s="151">
        <f t="shared" si="0"/>
        <v>3352732</v>
      </c>
      <c r="Q29" s="152">
        <f t="shared" si="0"/>
        <v>1808200</v>
      </c>
    </row>
    <row r="30" spans="1:17" ht="16.7" customHeight="1" thickBot="1">
      <c r="A30" s="153" t="s">
        <v>130</v>
      </c>
      <c r="B30" s="218" t="s">
        <v>181</v>
      </c>
      <c r="C30" s="280">
        <v>83</v>
      </c>
      <c r="D30" s="155">
        <v>9490</v>
      </c>
      <c r="E30" s="155">
        <v>8926</v>
      </c>
      <c r="F30" s="155">
        <v>822742</v>
      </c>
      <c r="G30" s="155">
        <v>434666</v>
      </c>
      <c r="H30" s="154">
        <v>18</v>
      </c>
      <c r="I30" s="155">
        <v>1804</v>
      </c>
      <c r="J30" s="155">
        <v>1713</v>
      </c>
      <c r="K30" s="155">
        <v>170911</v>
      </c>
      <c r="L30" s="155">
        <v>89395</v>
      </c>
      <c r="M30" s="169">
        <f t="shared" si="0"/>
        <v>101</v>
      </c>
      <c r="N30" s="155">
        <f t="shared" si="0"/>
        <v>11294</v>
      </c>
      <c r="O30" s="155">
        <f t="shared" si="0"/>
        <v>10639</v>
      </c>
      <c r="P30" s="155">
        <f t="shared" si="0"/>
        <v>993653</v>
      </c>
      <c r="Q30" s="156">
        <f t="shared" si="0"/>
        <v>524061</v>
      </c>
    </row>
    <row r="31" spans="1:17" ht="16.7" customHeight="1">
      <c r="A31" s="158"/>
      <c r="B31" s="217" t="s">
        <v>179</v>
      </c>
      <c r="C31" s="168">
        <v>779</v>
      </c>
      <c r="D31" s="151">
        <v>93213</v>
      </c>
      <c r="E31" s="151">
        <v>85093</v>
      </c>
      <c r="F31" s="151">
        <v>7192801</v>
      </c>
      <c r="G31" s="151">
        <v>3904429</v>
      </c>
      <c r="H31" s="150">
        <v>240</v>
      </c>
      <c r="I31" s="151">
        <v>26973</v>
      </c>
      <c r="J31" s="151">
        <v>23541</v>
      </c>
      <c r="K31" s="151">
        <v>2298099</v>
      </c>
      <c r="L31" s="151">
        <v>1290855</v>
      </c>
      <c r="M31" s="150">
        <f t="shared" si="0"/>
        <v>1019</v>
      </c>
      <c r="N31" s="151">
        <f t="shared" si="0"/>
        <v>120186</v>
      </c>
      <c r="O31" s="151">
        <f t="shared" si="0"/>
        <v>108634</v>
      </c>
      <c r="P31" s="151">
        <f t="shared" si="0"/>
        <v>9490900</v>
      </c>
      <c r="Q31" s="152">
        <f t="shared" si="0"/>
        <v>5195284</v>
      </c>
    </row>
    <row r="32" spans="1:17" ht="16.7" customHeight="1" thickBot="1">
      <c r="A32" s="153" t="s">
        <v>131</v>
      </c>
      <c r="B32" s="218" t="s">
        <v>181</v>
      </c>
      <c r="C32" s="280">
        <v>244</v>
      </c>
      <c r="D32" s="155">
        <v>28555</v>
      </c>
      <c r="E32" s="155">
        <v>26754</v>
      </c>
      <c r="F32" s="155">
        <v>2472114</v>
      </c>
      <c r="G32" s="155">
        <v>1312142</v>
      </c>
      <c r="H32" s="154">
        <v>77</v>
      </c>
      <c r="I32" s="155">
        <v>8610</v>
      </c>
      <c r="J32" s="155">
        <v>7926</v>
      </c>
      <c r="K32" s="155">
        <v>826861</v>
      </c>
      <c r="L32" s="155">
        <v>445048</v>
      </c>
      <c r="M32" s="154">
        <f t="shared" si="0"/>
        <v>321</v>
      </c>
      <c r="N32" s="155">
        <f t="shared" si="0"/>
        <v>37165</v>
      </c>
      <c r="O32" s="155">
        <f t="shared" si="0"/>
        <v>34680</v>
      </c>
      <c r="P32" s="155">
        <f t="shared" si="0"/>
        <v>3298975</v>
      </c>
      <c r="Q32" s="156">
        <f t="shared" si="0"/>
        <v>1757190</v>
      </c>
    </row>
    <row r="33" spans="1:17" ht="16.7" customHeight="1">
      <c r="A33" s="158"/>
      <c r="B33" s="217" t="s">
        <v>179</v>
      </c>
      <c r="C33" s="168">
        <v>371</v>
      </c>
      <c r="D33" s="151">
        <v>47084</v>
      </c>
      <c r="E33" s="151">
        <v>43339</v>
      </c>
      <c r="F33" s="151">
        <v>3656000</v>
      </c>
      <c r="G33" s="151">
        <v>1968340</v>
      </c>
      <c r="H33" s="150">
        <v>149</v>
      </c>
      <c r="I33" s="151">
        <v>18880</v>
      </c>
      <c r="J33" s="151">
        <v>16500</v>
      </c>
      <c r="K33" s="151">
        <v>1594450</v>
      </c>
      <c r="L33" s="151">
        <v>894316</v>
      </c>
      <c r="M33" s="150">
        <f t="shared" si="0"/>
        <v>520</v>
      </c>
      <c r="N33" s="151">
        <f t="shared" si="0"/>
        <v>65964</v>
      </c>
      <c r="O33" s="151">
        <f t="shared" si="0"/>
        <v>59839</v>
      </c>
      <c r="P33" s="151">
        <f t="shared" si="0"/>
        <v>5250450</v>
      </c>
      <c r="Q33" s="152">
        <f t="shared" si="0"/>
        <v>2862656</v>
      </c>
    </row>
    <row r="34" spans="1:17" ht="16.7" customHeight="1" thickBot="1">
      <c r="A34" s="153" t="s">
        <v>132</v>
      </c>
      <c r="B34" s="218" t="s">
        <v>181</v>
      </c>
      <c r="C34" s="280">
        <v>115</v>
      </c>
      <c r="D34" s="155">
        <v>14779</v>
      </c>
      <c r="E34" s="155">
        <v>13406</v>
      </c>
      <c r="F34" s="155">
        <v>1266663</v>
      </c>
      <c r="G34" s="155">
        <v>690796</v>
      </c>
      <c r="H34" s="154">
        <v>32</v>
      </c>
      <c r="I34" s="155">
        <v>4543</v>
      </c>
      <c r="J34" s="155">
        <v>3856</v>
      </c>
      <c r="K34" s="155">
        <v>427856</v>
      </c>
      <c r="L34" s="155">
        <v>246146</v>
      </c>
      <c r="M34" s="154">
        <f t="shared" si="0"/>
        <v>147</v>
      </c>
      <c r="N34" s="155">
        <f t="shared" si="0"/>
        <v>19322</v>
      </c>
      <c r="O34" s="155">
        <f t="shared" si="0"/>
        <v>17262</v>
      </c>
      <c r="P34" s="155">
        <f t="shared" si="0"/>
        <v>1694519</v>
      </c>
      <c r="Q34" s="156">
        <f t="shared" si="0"/>
        <v>936942</v>
      </c>
    </row>
    <row r="35" spans="1:17" ht="16.7" customHeight="1">
      <c r="A35" s="158"/>
      <c r="B35" s="217" t="s">
        <v>179</v>
      </c>
      <c r="C35" s="150">
        <v>568</v>
      </c>
      <c r="D35" s="151">
        <v>65527</v>
      </c>
      <c r="E35" s="151">
        <v>62040</v>
      </c>
      <c r="F35" s="151">
        <v>5302512</v>
      </c>
      <c r="G35" s="151">
        <v>2786676</v>
      </c>
      <c r="H35" s="168">
        <v>204</v>
      </c>
      <c r="I35" s="151">
        <v>23701</v>
      </c>
      <c r="J35" s="151">
        <v>21797</v>
      </c>
      <c r="K35" s="151">
        <v>2101508</v>
      </c>
      <c r="L35" s="151">
        <v>1130505</v>
      </c>
      <c r="M35" s="150">
        <f t="shared" si="0"/>
        <v>772</v>
      </c>
      <c r="N35" s="151">
        <f t="shared" si="0"/>
        <v>89228</v>
      </c>
      <c r="O35" s="151">
        <f t="shared" si="0"/>
        <v>83837</v>
      </c>
      <c r="P35" s="151">
        <f t="shared" si="0"/>
        <v>7404020</v>
      </c>
      <c r="Q35" s="152">
        <f t="shared" si="0"/>
        <v>3917181</v>
      </c>
    </row>
    <row r="36" spans="1:17" ht="16.7" customHeight="1" thickBot="1">
      <c r="A36" s="153" t="s">
        <v>133</v>
      </c>
      <c r="B36" s="218" t="s">
        <v>181</v>
      </c>
      <c r="C36" s="154">
        <v>135</v>
      </c>
      <c r="D36" s="155">
        <v>15720</v>
      </c>
      <c r="E36" s="155">
        <v>14906</v>
      </c>
      <c r="F36" s="155">
        <v>1405617</v>
      </c>
      <c r="G36" s="155">
        <v>739539</v>
      </c>
      <c r="H36" s="280">
        <v>31</v>
      </c>
      <c r="I36" s="155">
        <v>3809</v>
      </c>
      <c r="J36" s="155">
        <v>3527</v>
      </c>
      <c r="K36" s="155">
        <v>367255</v>
      </c>
      <c r="L36" s="155">
        <v>196831</v>
      </c>
      <c r="M36" s="154">
        <f t="shared" si="0"/>
        <v>166</v>
      </c>
      <c r="N36" s="155">
        <f t="shared" si="0"/>
        <v>19529</v>
      </c>
      <c r="O36" s="155">
        <f t="shared" si="0"/>
        <v>18433</v>
      </c>
      <c r="P36" s="155">
        <f t="shared" si="0"/>
        <v>1772872</v>
      </c>
      <c r="Q36" s="156">
        <f t="shared" si="0"/>
        <v>936370</v>
      </c>
    </row>
    <row r="37" spans="1:17" ht="16.7" customHeight="1">
      <c r="A37" s="158"/>
      <c r="B37" s="217" t="s">
        <v>179</v>
      </c>
      <c r="C37" s="150">
        <v>262</v>
      </c>
      <c r="D37" s="151">
        <v>31905</v>
      </c>
      <c r="E37" s="151">
        <v>29115</v>
      </c>
      <c r="F37" s="151">
        <v>2500045</v>
      </c>
      <c r="G37" s="151">
        <v>1356116</v>
      </c>
      <c r="H37" s="168">
        <v>104</v>
      </c>
      <c r="I37" s="151">
        <v>12728</v>
      </c>
      <c r="J37" s="151">
        <v>11704</v>
      </c>
      <c r="K37" s="151">
        <v>1079691</v>
      </c>
      <c r="L37" s="151">
        <v>582378</v>
      </c>
      <c r="M37" s="150">
        <f t="shared" si="0"/>
        <v>366</v>
      </c>
      <c r="N37" s="151">
        <f t="shared" si="0"/>
        <v>44633</v>
      </c>
      <c r="O37" s="151">
        <f t="shared" si="0"/>
        <v>40819</v>
      </c>
      <c r="P37" s="151">
        <f t="shared" si="0"/>
        <v>3579736</v>
      </c>
      <c r="Q37" s="152">
        <f t="shared" si="0"/>
        <v>1938494</v>
      </c>
    </row>
    <row r="38" spans="1:17" ht="16.7" customHeight="1" thickBot="1">
      <c r="A38" s="153" t="s">
        <v>134</v>
      </c>
      <c r="B38" s="218" t="s">
        <v>181</v>
      </c>
      <c r="C38" s="154">
        <v>85</v>
      </c>
      <c r="D38" s="155">
        <v>9816</v>
      </c>
      <c r="E38" s="155">
        <v>9330</v>
      </c>
      <c r="F38" s="155">
        <v>869745</v>
      </c>
      <c r="G38" s="155">
        <v>455677</v>
      </c>
      <c r="H38" s="280">
        <v>25</v>
      </c>
      <c r="I38" s="155">
        <v>3005</v>
      </c>
      <c r="J38" s="155">
        <v>2825</v>
      </c>
      <c r="K38" s="155">
        <v>291129</v>
      </c>
      <c r="L38" s="155">
        <v>154327</v>
      </c>
      <c r="M38" s="154">
        <f t="shared" si="0"/>
        <v>110</v>
      </c>
      <c r="N38" s="155">
        <f t="shared" si="0"/>
        <v>12821</v>
      </c>
      <c r="O38" s="155">
        <f t="shared" si="0"/>
        <v>12155</v>
      </c>
      <c r="P38" s="155">
        <f t="shared" si="0"/>
        <v>1160874</v>
      </c>
      <c r="Q38" s="156">
        <f t="shared" si="0"/>
        <v>610004</v>
      </c>
    </row>
    <row r="39" spans="1:17" ht="16.7" customHeight="1">
      <c r="A39" s="158"/>
      <c r="B39" s="217" t="s">
        <v>179</v>
      </c>
      <c r="C39" s="168">
        <v>376</v>
      </c>
      <c r="D39" s="151">
        <v>42906</v>
      </c>
      <c r="E39" s="151">
        <v>40988</v>
      </c>
      <c r="F39" s="151">
        <v>3359663</v>
      </c>
      <c r="G39" s="151">
        <v>1753466</v>
      </c>
      <c r="H39" s="150">
        <v>165</v>
      </c>
      <c r="I39" s="151">
        <v>19465</v>
      </c>
      <c r="J39" s="151">
        <v>17982</v>
      </c>
      <c r="K39" s="151">
        <v>1697556</v>
      </c>
      <c r="L39" s="151">
        <v>910594</v>
      </c>
      <c r="M39" s="150">
        <f t="shared" si="0"/>
        <v>541</v>
      </c>
      <c r="N39" s="151">
        <f t="shared" si="0"/>
        <v>62371</v>
      </c>
      <c r="O39" s="151">
        <f t="shared" si="0"/>
        <v>58970</v>
      </c>
      <c r="P39" s="151">
        <f t="shared" si="0"/>
        <v>5057219</v>
      </c>
      <c r="Q39" s="152">
        <f t="shared" si="0"/>
        <v>2664060</v>
      </c>
    </row>
    <row r="40" spans="1:17" ht="16.7" customHeight="1" thickBot="1">
      <c r="A40" s="153" t="s">
        <v>135</v>
      </c>
      <c r="B40" s="218" t="s">
        <v>181</v>
      </c>
      <c r="C40" s="280">
        <v>116</v>
      </c>
      <c r="D40" s="155">
        <v>13487</v>
      </c>
      <c r="E40" s="155">
        <v>12726</v>
      </c>
      <c r="F40" s="155">
        <v>1208923</v>
      </c>
      <c r="G40" s="155">
        <v>637189</v>
      </c>
      <c r="H40" s="154">
        <v>43</v>
      </c>
      <c r="I40" s="155">
        <v>5302</v>
      </c>
      <c r="J40" s="155">
        <v>4741</v>
      </c>
      <c r="K40" s="155">
        <v>499794</v>
      </c>
      <c r="L40" s="155">
        <v>275744</v>
      </c>
      <c r="M40" s="154">
        <f t="shared" si="0"/>
        <v>159</v>
      </c>
      <c r="N40" s="155">
        <f t="shared" si="0"/>
        <v>18789</v>
      </c>
      <c r="O40" s="155">
        <f t="shared" si="0"/>
        <v>17467</v>
      </c>
      <c r="P40" s="155">
        <f t="shared" si="0"/>
        <v>1708717</v>
      </c>
      <c r="Q40" s="156">
        <f t="shared" si="0"/>
        <v>912933</v>
      </c>
    </row>
    <row r="41" spans="1:17" ht="16.7" customHeight="1">
      <c r="A41" s="158"/>
      <c r="B41" s="217" t="s">
        <v>179</v>
      </c>
      <c r="C41" s="150">
        <v>254</v>
      </c>
      <c r="D41" s="151">
        <v>28383</v>
      </c>
      <c r="E41" s="151">
        <v>27303</v>
      </c>
      <c r="F41" s="151">
        <v>2250427</v>
      </c>
      <c r="G41" s="151">
        <v>1165867</v>
      </c>
      <c r="H41" s="150">
        <v>76</v>
      </c>
      <c r="I41" s="151">
        <v>8627</v>
      </c>
      <c r="J41" s="151">
        <v>8205</v>
      </c>
      <c r="K41" s="151">
        <v>741673</v>
      </c>
      <c r="L41" s="151">
        <v>387685</v>
      </c>
      <c r="M41" s="150">
        <f t="shared" si="0"/>
        <v>330</v>
      </c>
      <c r="N41" s="151">
        <f t="shared" si="0"/>
        <v>37010</v>
      </c>
      <c r="O41" s="151">
        <f>E41+J41</f>
        <v>35508</v>
      </c>
      <c r="P41" s="151">
        <f t="shared" si="0"/>
        <v>2992100</v>
      </c>
      <c r="Q41" s="152">
        <f t="shared" si="0"/>
        <v>1553552</v>
      </c>
    </row>
    <row r="42" spans="1:17" ht="16.7" customHeight="1" thickBot="1">
      <c r="A42" s="153" t="s">
        <v>136</v>
      </c>
      <c r="B42" s="218" t="s">
        <v>181</v>
      </c>
      <c r="C42" s="154">
        <v>82</v>
      </c>
      <c r="D42" s="155">
        <v>9085</v>
      </c>
      <c r="E42" s="155">
        <v>8796</v>
      </c>
      <c r="F42" s="155">
        <v>804430</v>
      </c>
      <c r="G42" s="155">
        <v>413798</v>
      </c>
      <c r="H42" s="154">
        <v>27</v>
      </c>
      <c r="I42" s="155">
        <v>3058</v>
      </c>
      <c r="J42" s="155">
        <v>2931</v>
      </c>
      <c r="K42" s="155">
        <v>295286</v>
      </c>
      <c r="L42" s="155">
        <v>153221</v>
      </c>
      <c r="M42" s="154">
        <f t="shared" si="0"/>
        <v>109</v>
      </c>
      <c r="N42" s="155">
        <f t="shared" si="0"/>
        <v>12143</v>
      </c>
      <c r="O42" s="155">
        <f t="shared" si="0"/>
        <v>11727</v>
      </c>
      <c r="P42" s="155">
        <f t="shared" si="0"/>
        <v>1099716</v>
      </c>
      <c r="Q42" s="156">
        <f t="shared" si="0"/>
        <v>567019</v>
      </c>
    </row>
    <row r="43" spans="1:17" ht="16.7" customHeight="1">
      <c r="A43" s="159" t="s">
        <v>180</v>
      </c>
      <c r="B43" s="160"/>
      <c r="C43" s="150">
        <f>C7+C9+C11+C13+C15+C17+C19+C21+C23+C25+C27+C29+C31+C33+C35+C37+C39+C41</f>
        <v>6079</v>
      </c>
      <c r="D43" s="151">
        <f t="shared" ref="D43:L44" si="1">D7+D9+D11+D13+D15+D17+D19+D21+D23+D25+D27+D29+D31+D33+D35+D37+D39+D41</f>
        <v>714966</v>
      </c>
      <c r="E43" s="151">
        <f t="shared" si="1"/>
        <v>666815</v>
      </c>
      <c r="F43" s="151">
        <f t="shared" si="1"/>
        <v>56037710</v>
      </c>
      <c r="G43" s="152">
        <f>G7+G9+G11+G13+G15+G17+G19+G21+G23+G25+G27+G29+G31+G33+G35+G37+G39+G41</f>
        <v>29862634</v>
      </c>
      <c r="H43" s="150">
        <f>H7+H9+H11+H13+H15+H17+H19+H21+H23+H25+H27+H29+H31+H33+H35+H37+H39+H41</f>
        <v>2237</v>
      </c>
      <c r="I43" s="151">
        <f t="shared" si="1"/>
        <v>260851</v>
      </c>
      <c r="J43" s="151">
        <f t="shared" si="1"/>
        <v>239280</v>
      </c>
      <c r="K43" s="151">
        <f t="shared" si="1"/>
        <v>22474264</v>
      </c>
      <c r="L43" s="152">
        <f t="shared" si="1"/>
        <v>12132691</v>
      </c>
      <c r="M43" s="150">
        <f>C43+H43</f>
        <v>8316</v>
      </c>
      <c r="N43" s="151">
        <f t="shared" si="0"/>
        <v>975817</v>
      </c>
      <c r="O43" s="151">
        <f t="shared" si="0"/>
        <v>906095</v>
      </c>
      <c r="P43" s="151">
        <f t="shared" si="0"/>
        <v>78511974</v>
      </c>
      <c r="Q43" s="152">
        <f t="shared" si="0"/>
        <v>41995325</v>
      </c>
    </row>
    <row r="44" spans="1:17" ht="16.7" customHeight="1">
      <c r="A44" s="291" t="s">
        <v>184</v>
      </c>
      <c r="B44" s="161"/>
      <c r="C44" s="164">
        <f>C8+C10+C12+C14+C16+C18+C20+C22+C24+C26+C28+C30+C32+C34+C36+C38+C40+C42</f>
        <v>1654</v>
      </c>
      <c r="D44" s="162">
        <f t="shared" si="1"/>
        <v>192778</v>
      </c>
      <c r="E44" s="162">
        <f t="shared" si="1"/>
        <v>182005</v>
      </c>
      <c r="F44" s="162">
        <f t="shared" si="1"/>
        <v>16900282</v>
      </c>
      <c r="G44" s="163">
        <f t="shared" si="1"/>
        <v>8908934</v>
      </c>
      <c r="H44" s="164">
        <f>H8+H10+H12+H14+H16+H18+H20+H22+H24+H26+H28+H30+H32+H34+H36+H38+H40+H42</f>
        <v>509</v>
      </c>
      <c r="I44" s="162">
        <f t="shared" si="1"/>
        <v>59769</v>
      </c>
      <c r="J44" s="162">
        <f t="shared" si="1"/>
        <v>55413</v>
      </c>
      <c r="K44" s="162">
        <f t="shared" si="1"/>
        <v>5714050</v>
      </c>
      <c r="L44" s="163">
        <f t="shared" si="1"/>
        <v>3061158</v>
      </c>
      <c r="M44" s="164">
        <f t="shared" si="0"/>
        <v>2163</v>
      </c>
      <c r="N44" s="162">
        <f t="shared" si="0"/>
        <v>252547</v>
      </c>
      <c r="O44" s="162">
        <f t="shared" si="0"/>
        <v>237418</v>
      </c>
      <c r="P44" s="162">
        <f t="shared" si="0"/>
        <v>22614332</v>
      </c>
      <c r="Q44" s="163">
        <f t="shared" si="0"/>
        <v>11970092</v>
      </c>
    </row>
    <row r="45" spans="1:17" ht="16.7" customHeight="1" thickBot="1">
      <c r="A45" s="165" t="s">
        <v>33</v>
      </c>
      <c r="B45" s="166"/>
      <c r="C45" s="154">
        <f>C43+C44</f>
        <v>7733</v>
      </c>
      <c r="D45" s="155">
        <f t="shared" ref="D45:L45" si="2">D43+D44</f>
        <v>907744</v>
      </c>
      <c r="E45" s="155">
        <f t="shared" si="2"/>
        <v>848820</v>
      </c>
      <c r="F45" s="155">
        <f t="shared" si="2"/>
        <v>72937992</v>
      </c>
      <c r="G45" s="156">
        <f t="shared" si="2"/>
        <v>38771568</v>
      </c>
      <c r="H45" s="154">
        <f t="shared" si="2"/>
        <v>2746</v>
      </c>
      <c r="I45" s="155">
        <f t="shared" si="2"/>
        <v>320620</v>
      </c>
      <c r="J45" s="155">
        <f t="shared" si="2"/>
        <v>294693</v>
      </c>
      <c r="K45" s="155">
        <f t="shared" si="2"/>
        <v>28188314</v>
      </c>
      <c r="L45" s="156">
        <f t="shared" si="2"/>
        <v>15193849</v>
      </c>
      <c r="M45" s="154">
        <f>C45+H45</f>
        <v>10479</v>
      </c>
      <c r="N45" s="155">
        <f t="shared" si="0"/>
        <v>1228364</v>
      </c>
      <c r="O45" s="155">
        <f t="shared" si="0"/>
        <v>1143513</v>
      </c>
      <c r="P45" s="155">
        <f t="shared" si="0"/>
        <v>101126306</v>
      </c>
      <c r="Q45" s="156">
        <f t="shared" si="0"/>
        <v>53965417</v>
      </c>
    </row>
    <row r="46" spans="1:17">
      <c r="C46" s="184"/>
      <c r="D46" s="184"/>
      <c r="E46" s="184"/>
      <c r="F46" s="184"/>
      <c r="G46" s="184"/>
      <c r="H46" s="184"/>
      <c r="I46" s="184"/>
      <c r="J46" s="184"/>
      <c r="K46" s="184"/>
      <c r="L46" s="184"/>
    </row>
    <row r="53" spans="1:17">
      <c r="A53" s="170"/>
      <c r="B53" s="104"/>
      <c r="C53" s="87"/>
    </row>
    <row r="54" spans="1:17">
      <c r="A54" s="170"/>
      <c r="B54" s="104"/>
      <c r="C54" s="87"/>
    </row>
    <row r="55" spans="1:17">
      <c r="A55" s="397" t="s">
        <v>159</v>
      </c>
      <c r="B55" s="397"/>
      <c r="C55" s="397"/>
      <c r="D55" s="397"/>
      <c r="E55" s="397"/>
      <c r="F55" s="397"/>
      <c r="G55" s="397"/>
      <c r="H55" s="397"/>
      <c r="I55" s="397"/>
      <c r="J55" s="398" t="s">
        <v>160</v>
      </c>
      <c r="K55" s="398"/>
      <c r="L55" s="398"/>
      <c r="M55" s="398"/>
      <c r="N55" s="398"/>
      <c r="O55" s="398"/>
      <c r="P55" s="398"/>
      <c r="Q55" s="398"/>
    </row>
    <row r="56" spans="1:17">
      <c r="A56" s="170"/>
      <c r="B56" s="104"/>
      <c r="C56" s="87"/>
    </row>
    <row r="57" spans="1:17">
      <c r="A57" s="170"/>
      <c r="B57" s="104"/>
      <c r="C57" s="87"/>
    </row>
    <row r="58" spans="1:17">
      <c r="A58" s="170"/>
      <c r="B58" s="104"/>
      <c r="C58" s="87"/>
    </row>
    <row r="59" spans="1:17">
      <c r="A59" s="171"/>
      <c r="B59" s="171"/>
      <c r="C59" s="87"/>
    </row>
    <row r="60" spans="1:17">
      <c r="A60" s="87"/>
      <c r="B60" s="87"/>
      <c r="C60" s="87"/>
    </row>
    <row r="61" spans="1:17">
      <c r="A61" s="87"/>
      <c r="B61" s="87"/>
      <c r="C61" s="87"/>
    </row>
    <row r="62" spans="1:17">
      <c r="A62" s="87"/>
      <c r="B62" s="87"/>
      <c r="C62" s="87"/>
    </row>
    <row r="63" spans="1:17">
      <c r="A63" s="87"/>
      <c r="B63" s="87"/>
      <c r="C63" s="87"/>
    </row>
    <row r="64" spans="1:17">
      <c r="A64" s="87"/>
      <c r="B64" s="87"/>
      <c r="C64" s="87"/>
    </row>
    <row r="65" spans="1:3">
      <c r="A65" s="87"/>
      <c r="B65" s="87"/>
      <c r="C65" s="87"/>
    </row>
    <row r="66" spans="1:3">
      <c r="A66" s="87"/>
      <c r="B66" s="87"/>
      <c r="C66" s="87"/>
    </row>
    <row r="67" spans="1:3">
      <c r="A67" s="87"/>
      <c r="B67" s="87"/>
      <c r="C67" s="87"/>
    </row>
    <row r="68" spans="1:3">
      <c r="A68" s="87"/>
      <c r="B68" s="87"/>
      <c r="C68" s="87"/>
    </row>
    <row r="69" spans="1:3">
      <c r="A69" s="87"/>
      <c r="B69" s="87"/>
      <c r="C69" s="87"/>
    </row>
    <row r="70" spans="1:3">
      <c r="A70" s="87"/>
      <c r="B70" s="87"/>
      <c r="C70" s="87"/>
    </row>
    <row r="71" spans="1:3">
      <c r="A71" s="87"/>
      <c r="B71" s="87"/>
      <c r="C71" s="87"/>
    </row>
    <row r="72" spans="1:3">
      <c r="A72" s="87"/>
      <c r="B72" s="87"/>
      <c r="C72" s="87"/>
    </row>
    <row r="73" spans="1:3">
      <c r="A73" s="87"/>
      <c r="B73" s="87"/>
      <c r="C73" s="87"/>
    </row>
    <row r="74" spans="1:3">
      <c r="A74" s="87"/>
      <c r="B74" s="87"/>
      <c r="C74" s="87"/>
    </row>
    <row r="75" spans="1:3">
      <c r="A75" s="87"/>
      <c r="B75" s="87"/>
      <c r="C75" s="87"/>
    </row>
    <row r="76" spans="1:3">
      <c r="A76" s="87"/>
      <c r="B76" s="87"/>
      <c r="C76" s="87"/>
    </row>
    <row r="77" spans="1:3">
      <c r="A77" s="87"/>
      <c r="B77" s="87"/>
      <c r="C77" s="87"/>
    </row>
    <row r="78" spans="1:3">
      <c r="A78" s="87"/>
      <c r="B78" s="87"/>
      <c r="C78" s="87"/>
    </row>
    <row r="79" spans="1:3">
      <c r="A79" s="87"/>
      <c r="B79" s="87"/>
      <c r="C79" s="87"/>
    </row>
    <row r="80" spans="1:3">
      <c r="A80" s="87"/>
      <c r="B80" s="87"/>
      <c r="C80" s="87"/>
    </row>
    <row r="81" spans="1:3">
      <c r="A81" s="87"/>
      <c r="B81" s="87"/>
      <c r="C81" s="87"/>
    </row>
    <row r="82" spans="1:3">
      <c r="A82" s="87"/>
      <c r="B82" s="87"/>
      <c r="C82" s="87"/>
    </row>
    <row r="83" spans="1:3">
      <c r="A83" s="87"/>
      <c r="B83" s="87"/>
      <c r="C83" s="87"/>
    </row>
    <row r="84" spans="1:3">
      <c r="A84" s="87"/>
      <c r="B84" s="87"/>
      <c r="C84" s="87"/>
    </row>
    <row r="85" spans="1:3">
      <c r="A85" s="87"/>
      <c r="B85" s="87"/>
      <c r="C85" s="87"/>
    </row>
    <row r="86" spans="1:3">
      <c r="A86" s="87"/>
      <c r="B86" s="87"/>
      <c r="C86" s="87"/>
    </row>
    <row r="87" spans="1:3">
      <c r="A87" s="87"/>
      <c r="B87" s="87"/>
      <c r="C87" s="87"/>
    </row>
    <row r="88" spans="1:3">
      <c r="A88" s="87"/>
      <c r="B88" s="87"/>
      <c r="C88" s="87"/>
    </row>
    <row r="89" spans="1:3">
      <c r="A89" s="87"/>
      <c r="B89" s="87"/>
      <c r="C89" s="87"/>
    </row>
    <row r="90" spans="1:3">
      <c r="A90" s="87"/>
      <c r="B90" s="87"/>
      <c r="C90" s="87"/>
    </row>
    <row r="91" spans="1:3">
      <c r="A91" s="87"/>
      <c r="B91" s="87"/>
      <c r="C91" s="87"/>
    </row>
    <row r="92" spans="1:3">
      <c r="A92" s="87"/>
      <c r="B92" s="87"/>
      <c r="C92" s="87"/>
    </row>
    <row r="93" spans="1:3">
      <c r="A93" s="87"/>
      <c r="B93" s="87"/>
      <c r="C93" s="87"/>
    </row>
    <row r="94" spans="1:3">
      <c r="A94" s="87"/>
      <c r="B94" s="87"/>
      <c r="C94" s="87"/>
    </row>
    <row r="95" spans="1:3">
      <c r="A95" s="87"/>
      <c r="B95" s="87"/>
      <c r="C95" s="87"/>
    </row>
    <row r="96" spans="1:3">
      <c r="A96" s="87"/>
      <c r="B96" s="87"/>
      <c r="C96" s="87"/>
    </row>
    <row r="97" spans="1:3">
      <c r="A97" s="87"/>
      <c r="B97" s="87"/>
      <c r="C97" s="87"/>
    </row>
    <row r="98" spans="1:3">
      <c r="A98" s="87"/>
      <c r="B98" s="87"/>
      <c r="C98" s="87"/>
    </row>
    <row r="99" spans="1:3">
      <c r="A99" s="87"/>
      <c r="B99" s="87"/>
      <c r="C99" s="87"/>
    </row>
    <row r="100" spans="1:3">
      <c r="A100" s="87"/>
      <c r="B100" s="87"/>
      <c r="C100" s="87"/>
    </row>
    <row r="101" spans="1:3">
      <c r="A101" s="87"/>
      <c r="B101" s="87"/>
      <c r="C101" s="87"/>
    </row>
    <row r="102" spans="1:3">
      <c r="A102" s="87"/>
      <c r="B102" s="87"/>
      <c r="C102" s="87"/>
    </row>
    <row r="103" spans="1:3">
      <c r="A103" s="87"/>
      <c r="B103" s="87"/>
      <c r="C103" s="87"/>
    </row>
    <row r="104" spans="1:3">
      <c r="A104" s="87"/>
      <c r="B104" s="87"/>
      <c r="C104" s="87"/>
    </row>
    <row r="105" spans="1:3">
      <c r="A105" s="87"/>
      <c r="B105" s="87"/>
      <c r="C105" s="87"/>
    </row>
    <row r="106" spans="1:3">
      <c r="A106" s="87"/>
      <c r="B106" s="87"/>
      <c r="C106" s="87"/>
    </row>
    <row r="107" spans="1:3">
      <c r="A107" s="87"/>
      <c r="B107" s="87"/>
      <c r="C107" s="87"/>
    </row>
    <row r="108" spans="1:3">
      <c r="A108" s="87"/>
      <c r="B108" s="87"/>
      <c r="C108" s="87"/>
    </row>
    <row r="109" spans="1:3">
      <c r="A109" s="87"/>
      <c r="B109" s="87"/>
      <c r="C109" s="87"/>
    </row>
  </sheetData>
  <mergeCells count="2">
    <mergeCell ref="A55:I55"/>
    <mergeCell ref="J55:Q55"/>
  </mergeCells>
  <phoneticPr fontId="3"/>
  <pageMargins left="0.47244094488188981" right="0.47244094488188981" top="0.78740157480314965" bottom="0" header="0.31496062992125984" footer="0"/>
  <pageSetup paperSize="9" scale="96" fitToWidth="0" fitToHeight="0" orientation="portrait" r:id="rId1"/>
  <colBreaks count="1" manualBreakCount="1">
    <brk id="9" max="53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5"/>
  </sheetPr>
  <dimension ref="A1:R109"/>
  <sheetViews>
    <sheetView view="pageBreakPreview" zoomScale="145" zoomScaleNormal="100" zoomScaleSheetLayoutView="145" workbookViewId="0">
      <pane xSplit="2" ySplit="6" topLeftCell="H40" activePane="bottomRight" state="frozen"/>
      <selection activeCell="J54" sqref="J54:Q54"/>
      <selection pane="topRight" activeCell="J54" sqref="J54:Q54"/>
      <selection pane="bottomLeft" activeCell="J54" sqref="J54:Q54"/>
      <selection pane="bottomRight" activeCell="L45" sqref="L45"/>
    </sheetView>
  </sheetViews>
  <sheetFormatPr defaultRowHeight="13.5"/>
  <cols>
    <col min="1" max="1" width="10.875" style="130" customWidth="1"/>
    <col min="2" max="2" width="9.125" style="130" bestFit="1" customWidth="1"/>
    <col min="3" max="3" width="8.625" style="130" customWidth="1"/>
    <col min="4" max="5" width="11.625" style="130" customWidth="1"/>
    <col min="6" max="6" width="13.625" style="130" customWidth="1"/>
    <col min="7" max="7" width="12.625" style="130" customWidth="1"/>
    <col min="8" max="8" width="8.625" style="130" customWidth="1"/>
    <col min="9" max="10" width="11.625" style="130" customWidth="1"/>
    <col min="11" max="11" width="13.625" style="130" customWidth="1"/>
    <col min="12" max="12" width="12.625" style="130" customWidth="1"/>
    <col min="13" max="13" width="8.625" style="130" customWidth="1"/>
    <col min="14" max="15" width="11.625" style="130" customWidth="1"/>
    <col min="16" max="16" width="13.625" style="130" customWidth="1"/>
    <col min="17" max="17" width="12.625" style="130" customWidth="1"/>
    <col min="18" max="18" width="5.125" style="130" customWidth="1"/>
    <col min="19" max="16384" width="9" style="130"/>
  </cols>
  <sheetData>
    <row r="1" spans="1:18" s="52" customFormat="1"/>
    <row r="2" spans="1:18" s="52" customFormat="1" ht="15" customHeight="1" thickBot="1">
      <c r="A2" s="179" t="s">
        <v>138</v>
      </c>
      <c r="G2" s="237"/>
    </row>
    <row r="3" spans="1:18" ht="13.5" customHeight="1">
      <c r="A3" s="110"/>
      <c r="B3" s="167" t="s">
        <v>108</v>
      </c>
      <c r="C3" s="82"/>
      <c r="D3" s="83"/>
      <c r="E3" s="139" t="s">
        <v>109</v>
      </c>
      <c r="F3" s="83"/>
      <c r="G3" s="85"/>
      <c r="H3" s="82"/>
      <c r="I3" s="83"/>
      <c r="J3" s="139" t="s">
        <v>110</v>
      </c>
      <c r="K3" s="83"/>
      <c r="L3" s="140"/>
      <c r="M3" s="82"/>
      <c r="N3" s="83"/>
      <c r="O3" s="139" t="s">
        <v>111</v>
      </c>
      <c r="P3" s="83"/>
      <c r="Q3" s="85"/>
    </row>
    <row r="4" spans="1:18">
      <c r="A4" s="86"/>
      <c r="B4" s="141" t="s">
        <v>112</v>
      </c>
      <c r="C4" s="142" t="s">
        <v>113</v>
      </c>
      <c r="D4" s="143" t="s">
        <v>114</v>
      </c>
      <c r="E4" s="143" t="s">
        <v>115</v>
      </c>
      <c r="F4" s="143" t="s">
        <v>116</v>
      </c>
      <c r="G4" s="144" t="s">
        <v>6</v>
      </c>
      <c r="H4" s="142" t="s">
        <v>113</v>
      </c>
      <c r="I4" s="180" t="s">
        <v>114</v>
      </c>
      <c r="J4" s="143" t="s">
        <v>115</v>
      </c>
      <c r="K4" s="143" t="s">
        <v>116</v>
      </c>
      <c r="L4" s="144" t="s">
        <v>6</v>
      </c>
      <c r="M4" s="142" t="s">
        <v>113</v>
      </c>
      <c r="N4" s="143" t="s">
        <v>114</v>
      </c>
      <c r="O4" s="143" t="s">
        <v>115</v>
      </c>
      <c r="P4" s="143" t="s">
        <v>116</v>
      </c>
      <c r="Q4" s="144" t="s">
        <v>6</v>
      </c>
      <c r="R4" s="86"/>
    </row>
    <row r="5" spans="1:18">
      <c r="A5" s="86"/>
      <c r="B5" s="87"/>
      <c r="C5" s="142" t="s">
        <v>171</v>
      </c>
      <c r="D5" s="143"/>
      <c r="E5" s="143"/>
      <c r="F5" s="143"/>
      <c r="G5" s="144"/>
      <c r="H5" s="142" t="s">
        <v>117</v>
      </c>
      <c r="I5" s="181"/>
      <c r="J5" s="143"/>
      <c r="K5" s="143"/>
      <c r="L5" s="144"/>
      <c r="M5" s="142" t="s">
        <v>117</v>
      </c>
      <c r="N5" s="145"/>
      <c r="O5" s="145"/>
      <c r="P5" s="145"/>
      <c r="Q5" s="146"/>
    </row>
    <row r="6" spans="1:18" ht="14.25" thickBot="1">
      <c r="A6" s="186" t="s">
        <v>118</v>
      </c>
      <c r="B6" s="219" t="s">
        <v>119</v>
      </c>
      <c r="C6" s="147"/>
      <c r="D6" s="148" t="s">
        <v>120</v>
      </c>
      <c r="E6" s="148" t="s">
        <v>120</v>
      </c>
      <c r="F6" s="148" t="s">
        <v>15</v>
      </c>
      <c r="G6" s="149" t="s">
        <v>15</v>
      </c>
      <c r="H6" s="147"/>
      <c r="I6" s="182" t="s">
        <v>120</v>
      </c>
      <c r="J6" s="148" t="s">
        <v>120</v>
      </c>
      <c r="K6" s="148" t="s">
        <v>15</v>
      </c>
      <c r="L6" s="149" t="s">
        <v>15</v>
      </c>
      <c r="M6" s="147"/>
      <c r="N6" s="148" t="s">
        <v>120</v>
      </c>
      <c r="O6" s="148" t="s">
        <v>120</v>
      </c>
      <c r="P6" s="148" t="s">
        <v>15</v>
      </c>
      <c r="Q6" s="149" t="s">
        <v>15</v>
      </c>
    </row>
    <row r="7" spans="1:18" ht="16.7" customHeight="1">
      <c r="A7" s="81"/>
      <c r="B7" s="217" t="s">
        <v>179</v>
      </c>
      <c r="C7" s="168">
        <v>30</v>
      </c>
      <c r="D7" s="151">
        <v>4493</v>
      </c>
      <c r="E7" s="151">
        <v>3720</v>
      </c>
      <c r="F7" s="151">
        <v>329129</v>
      </c>
      <c r="G7" s="151">
        <v>192506</v>
      </c>
      <c r="H7" s="150">
        <v>48</v>
      </c>
      <c r="I7" s="151">
        <v>7910</v>
      </c>
      <c r="J7" s="151">
        <v>6151</v>
      </c>
      <c r="K7" s="151">
        <v>655460</v>
      </c>
      <c r="L7" s="151">
        <v>399263</v>
      </c>
      <c r="M7" s="150">
        <f>C7+H7</f>
        <v>78</v>
      </c>
      <c r="N7" s="151">
        <f>D7+I7</f>
        <v>12403</v>
      </c>
      <c r="O7" s="151">
        <f>E7+J7</f>
        <v>9871</v>
      </c>
      <c r="P7" s="151">
        <f>F7+K7</f>
        <v>984589</v>
      </c>
      <c r="Q7" s="152">
        <f>G7+L7</f>
        <v>591769</v>
      </c>
    </row>
    <row r="8" spans="1:18" ht="16.7" customHeight="1" thickBot="1">
      <c r="A8" s="153" t="s">
        <v>121</v>
      </c>
      <c r="B8" s="218" t="s">
        <v>181</v>
      </c>
      <c r="C8" s="280">
        <v>4</v>
      </c>
      <c r="D8" s="155">
        <v>659</v>
      </c>
      <c r="E8" s="155">
        <v>519</v>
      </c>
      <c r="F8" s="155">
        <v>55928</v>
      </c>
      <c r="G8" s="155">
        <v>33889</v>
      </c>
      <c r="H8" s="154">
        <v>6</v>
      </c>
      <c r="I8" s="155">
        <v>901</v>
      </c>
      <c r="J8" s="155">
        <v>720</v>
      </c>
      <c r="K8" s="155">
        <v>88225</v>
      </c>
      <c r="L8" s="155">
        <v>52986</v>
      </c>
      <c r="M8" s="154">
        <f t="shared" ref="M8:Q45" si="0">C8+H8</f>
        <v>10</v>
      </c>
      <c r="N8" s="155">
        <f t="shared" si="0"/>
        <v>1560</v>
      </c>
      <c r="O8" s="155">
        <f t="shared" si="0"/>
        <v>1239</v>
      </c>
      <c r="P8" s="155">
        <f t="shared" si="0"/>
        <v>144153</v>
      </c>
      <c r="Q8" s="156">
        <f t="shared" si="0"/>
        <v>86875</v>
      </c>
    </row>
    <row r="9" spans="1:18" ht="16.7" customHeight="1">
      <c r="A9" s="157"/>
      <c r="B9" s="217" t="s">
        <v>179</v>
      </c>
      <c r="C9" s="168">
        <v>23</v>
      </c>
      <c r="D9" s="151">
        <v>3557</v>
      </c>
      <c r="E9" s="151">
        <v>2958</v>
      </c>
      <c r="F9" s="151">
        <v>252693</v>
      </c>
      <c r="G9" s="151">
        <v>147296</v>
      </c>
      <c r="H9" s="150">
        <v>29</v>
      </c>
      <c r="I9" s="151">
        <v>4373</v>
      </c>
      <c r="J9" s="151">
        <v>3734</v>
      </c>
      <c r="K9" s="151">
        <v>365778</v>
      </c>
      <c r="L9" s="151">
        <v>209934</v>
      </c>
      <c r="M9" s="150">
        <f t="shared" si="0"/>
        <v>52</v>
      </c>
      <c r="N9" s="151">
        <f t="shared" si="0"/>
        <v>7930</v>
      </c>
      <c r="O9" s="151">
        <f t="shared" si="0"/>
        <v>6692</v>
      </c>
      <c r="P9" s="151">
        <f t="shared" si="0"/>
        <v>618471</v>
      </c>
      <c r="Q9" s="152">
        <f t="shared" si="0"/>
        <v>357230</v>
      </c>
    </row>
    <row r="10" spans="1:18" ht="16.7" customHeight="1" thickBot="1">
      <c r="A10" s="153" t="s">
        <v>85</v>
      </c>
      <c r="B10" s="218" t="s">
        <v>181</v>
      </c>
      <c r="C10" s="280">
        <v>10</v>
      </c>
      <c r="D10" s="155">
        <v>1537</v>
      </c>
      <c r="E10" s="155">
        <v>1258</v>
      </c>
      <c r="F10" s="155">
        <v>129492</v>
      </c>
      <c r="G10" s="155">
        <v>76770</v>
      </c>
      <c r="H10" s="154">
        <v>4</v>
      </c>
      <c r="I10" s="155">
        <v>485</v>
      </c>
      <c r="J10" s="155">
        <v>436</v>
      </c>
      <c r="K10" s="155">
        <v>46567</v>
      </c>
      <c r="L10" s="155">
        <v>25552</v>
      </c>
      <c r="M10" s="154">
        <f t="shared" si="0"/>
        <v>14</v>
      </c>
      <c r="N10" s="155">
        <f t="shared" si="0"/>
        <v>2022</v>
      </c>
      <c r="O10" s="155">
        <f t="shared" si="0"/>
        <v>1694</v>
      </c>
      <c r="P10" s="155">
        <f t="shared" si="0"/>
        <v>176059</v>
      </c>
      <c r="Q10" s="156">
        <f t="shared" si="0"/>
        <v>102322</v>
      </c>
    </row>
    <row r="11" spans="1:18" ht="16.7" customHeight="1">
      <c r="A11" s="158"/>
      <c r="B11" s="217" t="s">
        <v>179</v>
      </c>
      <c r="C11" s="168">
        <v>22</v>
      </c>
      <c r="D11" s="151">
        <v>3089</v>
      </c>
      <c r="E11" s="151">
        <v>2539</v>
      </c>
      <c r="F11" s="151">
        <v>226313</v>
      </c>
      <c r="G11" s="151">
        <v>133466</v>
      </c>
      <c r="H11" s="150">
        <v>627</v>
      </c>
      <c r="I11" s="151">
        <v>23868</v>
      </c>
      <c r="J11" s="151">
        <v>23011</v>
      </c>
      <c r="K11" s="151">
        <v>3173169</v>
      </c>
      <c r="L11" s="151">
        <v>1621959</v>
      </c>
      <c r="M11" s="150">
        <f t="shared" si="0"/>
        <v>649</v>
      </c>
      <c r="N11" s="151">
        <f t="shared" si="0"/>
        <v>26957</v>
      </c>
      <c r="O11" s="151">
        <f t="shared" si="0"/>
        <v>25550</v>
      </c>
      <c r="P11" s="151">
        <f t="shared" si="0"/>
        <v>3399482</v>
      </c>
      <c r="Q11" s="152">
        <f t="shared" si="0"/>
        <v>1755425</v>
      </c>
    </row>
    <row r="12" spans="1:18" ht="16.7" customHeight="1" thickBot="1">
      <c r="A12" s="153" t="s">
        <v>122</v>
      </c>
      <c r="B12" s="218" t="s">
        <v>181</v>
      </c>
      <c r="C12" s="280">
        <v>6</v>
      </c>
      <c r="D12" s="155">
        <v>1026</v>
      </c>
      <c r="E12" s="155">
        <v>898</v>
      </c>
      <c r="F12" s="155">
        <v>89037</v>
      </c>
      <c r="G12" s="155">
        <v>50099</v>
      </c>
      <c r="H12" s="154">
        <v>4</v>
      </c>
      <c r="I12" s="155">
        <v>625</v>
      </c>
      <c r="J12" s="155">
        <v>559</v>
      </c>
      <c r="K12" s="155">
        <v>63514</v>
      </c>
      <c r="L12" s="155">
        <v>34957</v>
      </c>
      <c r="M12" s="154">
        <f t="shared" si="0"/>
        <v>10</v>
      </c>
      <c r="N12" s="155">
        <f t="shared" si="0"/>
        <v>1651</v>
      </c>
      <c r="O12" s="155">
        <f t="shared" si="0"/>
        <v>1457</v>
      </c>
      <c r="P12" s="155">
        <f t="shared" si="0"/>
        <v>152551</v>
      </c>
      <c r="Q12" s="156">
        <f t="shared" si="0"/>
        <v>85056</v>
      </c>
    </row>
    <row r="13" spans="1:18" ht="16.7" customHeight="1">
      <c r="A13" s="158"/>
      <c r="B13" s="217" t="s">
        <v>179</v>
      </c>
      <c r="C13" s="168">
        <v>20</v>
      </c>
      <c r="D13" s="151">
        <v>3078</v>
      </c>
      <c r="E13" s="151">
        <v>2639</v>
      </c>
      <c r="F13" s="151">
        <v>219730</v>
      </c>
      <c r="G13" s="151">
        <v>125573</v>
      </c>
      <c r="H13" s="150">
        <v>17</v>
      </c>
      <c r="I13" s="151">
        <v>2577</v>
      </c>
      <c r="J13" s="151">
        <v>2118</v>
      </c>
      <c r="K13" s="151">
        <v>217306</v>
      </c>
      <c r="L13" s="151">
        <v>127748</v>
      </c>
      <c r="M13" s="150">
        <f t="shared" si="0"/>
        <v>37</v>
      </c>
      <c r="N13" s="151">
        <f t="shared" si="0"/>
        <v>5655</v>
      </c>
      <c r="O13" s="151">
        <f t="shared" si="0"/>
        <v>4757</v>
      </c>
      <c r="P13" s="151">
        <f t="shared" si="0"/>
        <v>437036</v>
      </c>
      <c r="Q13" s="152">
        <f t="shared" si="0"/>
        <v>253321</v>
      </c>
    </row>
    <row r="14" spans="1:18" ht="16.7" customHeight="1" thickBot="1">
      <c r="A14" s="153" t="s">
        <v>123</v>
      </c>
      <c r="B14" s="218" t="s">
        <v>181</v>
      </c>
      <c r="C14" s="280">
        <v>4</v>
      </c>
      <c r="D14" s="155">
        <v>550</v>
      </c>
      <c r="E14" s="155">
        <v>471</v>
      </c>
      <c r="F14" s="155">
        <v>45957</v>
      </c>
      <c r="G14" s="155">
        <v>26204</v>
      </c>
      <c r="H14" s="154">
        <v>3</v>
      </c>
      <c r="I14" s="155">
        <v>477</v>
      </c>
      <c r="J14" s="155">
        <v>360</v>
      </c>
      <c r="K14" s="155">
        <v>45251</v>
      </c>
      <c r="L14" s="155">
        <v>28015</v>
      </c>
      <c r="M14" s="154">
        <f t="shared" si="0"/>
        <v>7</v>
      </c>
      <c r="N14" s="155">
        <f t="shared" si="0"/>
        <v>1027</v>
      </c>
      <c r="O14" s="155">
        <f t="shared" si="0"/>
        <v>831</v>
      </c>
      <c r="P14" s="155">
        <f t="shared" si="0"/>
        <v>91208</v>
      </c>
      <c r="Q14" s="156">
        <f t="shared" si="0"/>
        <v>54219</v>
      </c>
    </row>
    <row r="15" spans="1:18" ht="16.7" customHeight="1">
      <c r="A15" s="158"/>
      <c r="B15" s="217" t="s">
        <v>179</v>
      </c>
      <c r="C15" s="168">
        <v>18</v>
      </c>
      <c r="D15" s="151">
        <v>2778</v>
      </c>
      <c r="E15" s="151">
        <v>2185</v>
      </c>
      <c r="F15" s="151">
        <v>209714</v>
      </c>
      <c r="G15" s="151">
        <v>127237</v>
      </c>
      <c r="H15" s="150">
        <v>21</v>
      </c>
      <c r="I15" s="151">
        <v>3242</v>
      </c>
      <c r="J15" s="151">
        <v>2578</v>
      </c>
      <c r="K15" s="151">
        <v>270731</v>
      </c>
      <c r="L15" s="151">
        <v>162951</v>
      </c>
      <c r="M15" s="150">
        <f t="shared" si="0"/>
        <v>39</v>
      </c>
      <c r="N15" s="151">
        <f t="shared" si="0"/>
        <v>6020</v>
      </c>
      <c r="O15" s="151">
        <f t="shared" si="0"/>
        <v>4763</v>
      </c>
      <c r="P15" s="151">
        <f t="shared" si="0"/>
        <v>480445</v>
      </c>
      <c r="Q15" s="152">
        <f t="shared" si="0"/>
        <v>290188</v>
      </c>
    </row>
    <row r="16" spans="1:18" ht="16.7" customHeight="1" thickBot="1">
      <c r="A16" s="153" t="s">
        <v>124</v>
      </c>
      <c r="B16" s="218" t="s">
        <v>181</v>
      </c>
      <c r="C16" s="280">
        <v>2</v>
      </c>
      <c r="D16" s="155">
        <v>308</v>
      </c>
      <c r="E16" s="155">
        <v>240</v>
      </c>
      <c r="F16" s="155">
        <v>26796</v>
      </c>
      <c r="G16" s="155">
        <v>16271</v>
      </c>
      <c r="H16" s="154">
        <v>6</v>
      </c>
      <c r="I16" s="155">
        <v>899</v>
      </c>
      <c r="J16" s="155">
        <v>832</v>
      </c>
      <c r="K16" s="155">
        <v>88001</v>
      </c>
      <c r="L16" s="155">
        <v>47253</v>
      </c>
      <c r="M16" s="154">
        <f t="shared" si="0"/>
        <v>8</v>
      </c>
      <c r="N16" s="155">
        <f t="shared" si="0"/>
        <v>1207</v>
      </c>
      <c r="O16" s="155">
        <f t="shared" si="0"/>
        <v>1072</v>
      </c>
      <c r="P16" s="155">
        <f t="shared" si="0"/>
        <v>114797</v>
      </c>
      <c r="Q16" s="156">
        <f t="shared" si="0"/>
        <v>63524</v>
      </c>
    </row>
    <row r="17" spans="1:17" ht="16.7" customHeight="1">
      <c r="A17" s="158"/>
      <c r="B17" s="217" t="s">
        <v>179</v>
      </c>
      <c r="C17" s="168">
        <v>8</v>
      </c>
      <c r="D17" s="151">
        <v>1231</v>
      </c>
      <c r="E17" s="151">
        <v>970</v>
      </c>
      <c r="F17" s="151">
        <v>86971</v>
      </c>
      <c r="G17" s="151">
        <v>53040</v>
      </c>
      <c r="H17" s="150">
        <v>8</v>
      </c>
      <c r="I17" s="151">
        <v>939</v>
      </c>
      <c r="J17" s="151">
        <v>810</v>
      </c>
      <c r="K17" s="151">
        <v>86908</v>
      </c>
      <c r="L17" s="151">
        <v>49387</v>
      </c>
      <c r="M17" s="150">
        <f t="shared" si="0"/>
        <v>16</v>
      </c>
      <c r="N17" s="151">
        <f t="shared" si="0"/>
        <v>2170</v>
      </c>
      <c r="O17" s="151">
        <f t="shared" si="0"/>
        <v>1780</v>
      </c>
      <c r="P17" s="151">
        <f t="shared" si="0"/>
        <v>173879</v>
      </c>
      <c r="Q17" s="152">
        <f t="shared" si="0"/>
        <v>102427</v>
      </c>
    </row>
    <row r="18" spans="1:17" ht="16.7" customHeight="1" thickBot="1">
      <c r="A18" s="153" t="s">
        <v>125</v>
      </c>
      <c r="B18" s="218" t="s">
        <v>181</v>
      </c>
      <c r="C18" s="280">
        <v>1</v>
      </c>
      <c r="D18" s="155">
        <v>146</v>
      </c>
      <c r="E18" s="155">
        <v>120</v>
      </c>
      <c r="F18" s="155">
        <v>11696</v>
      </c>
      <c r="G18" s="155">
        <v>6894</v>
      </c>
      <c r="H18" s="154">
        <v>2</v>
      </c>
      <c r="I18" s="155">
        <v>370</v>
      </c>
      <c r="J18" s="155">
        <v>297</v>
      </c>
      <c r="K18" s="155">
        <v>36393</v>
      </c>
      <c r="L18" s="155">
        <v>21948</v>
      </c>
      <c r="M18" s="154">
        <f t="shared" si="0"/>
        <v>3</v>
      </c>
      <c r="N18" s="155">
        <f t="shared" si="0"/>
        <v>516</v>
      </c>
      <c r="O18" s="155">
        <f t="shared" si="0"/>
        <v>417</v>
      </c>
      <c r="P18" s="155">
        <f t="shared" si="0"/>
        <v>48089</v>
      </c>
      <c r="Q18" s="156">
        <f t="shared" si="0"/>
        <v>28842</v>
      </c>
    </row>
    <row r="19" spans="1:17" ht="16.7" customHeight="1">
      <c r="A19" s="158"/>
      <c r="B19" s="217" t="s">
        <v>179</v>
      </c>
      <c r="C19" s="168">
        <v>6</v>
      </c>
      <c r="D19" s="151">
        <v>821</v>
      </c>
      <c r="E19" s="151">
        <v>719</v>
      </c>
      <c r="F19" s="151">
        <v>58704</v>
      </c>
      <c r="G19" s="151">
        <v>32846</v>
      </c>
      <c r="H19" s="150">
        <v>12</v>
      </c>
      <c r="I19" s="151">
        <v>1826</v>
      </c>
      <c r="J19" s="151">
        <v>1463</v>
      </c>
      <c r="K19" s="151">
        <v>154828</v>
      </c>
      <c r="L19" s="151">
        <v>92090</v>
      </c>
      <c r="M19" s="150">
        <f t="shared" si="0"/>
        <v>18</v>
      </c>
      <c r="N19" s="151">
        <f t="shared" si="0"/>
        <v>2647</v>
      </c>
      <c r="O19" s="151">
        <f t="shared" si="0"/>
        <v>2182</v>
      </c>
      <c r="P19" s="151">
        <f t="shared" si="0"/>
        <v>213532</v>
      </c>
      <c r="Q19" s="152">
        <f t="shared" si="0"/>
        <v>124936</v>
      </c>
    </row>
    <row r="20" spans="1:17" ht="16.7" customHeight="1" thickBot="1">
      <c r="A20" s="153" t="s">
        <v>90</v>
      </c>
      <c r="B20" s="218" t="s">
        <v>181</v>
      </c>
      <c r="C20" s="280">
        <v>3</v>
      </c>
      <c r="D20" s="155">
        <v>449</v>
      </c>
      <c r="E20" s="155">
        <v>354</v>
      </c>
      <c r="F20" s="155">
        <v>36352</v>
      </c>
      <c r="G20" s="155">
        <v>21874</v>
      </c>
      <c r="H20" s="154">
        <v>1</v>
      </c>
      <c r="I20" s="155">
        <v>139</v>
      </c>
      <c r="J20" s="155">
        <v>120</v>
      </c>
      <c r="K20" s="155">
        <v>14025</v>
      </c>
      <c r="L20" s="155">
        <v>7951</v>
      </c>
      <c r="M20" s="154">
        <f t="shared" si="0"/>
        <v>4</v>
      </c>
      <c r="N20" s="155">
        <f t="shared" si="0"/>
        <v>588</v>
      </c>
      <c r="O20" s="155">
        <f t="shared" si="0"/>
        <v>474</v>
      </c>
      <c r="P20" s="155">
        <f t="shared" si="0"/>
        <v>50377</v>
      </c>
      <c r="Q20" s="156">
        <f t="shared" si="0"/>
        <v>29825</v>
      </c>
    </row>
    <row r="21" spans="1:17" ht="16.7" customHeight="1">
      <c r="A21" s="158"/>
      <c r="B21" s="217" t="s">
        <v>179</v>
      </c>
      <c r="C21" s="150">
        <v>5</v>
      </c>
      <c r="D21" s="283">
        <v>794</v>
      </c>
      <c r="E21" s="151">
        <v>693</v>
      </c>
      <c r="F21" s="151">
        <v>56782</v>
      </c>
      <c r="G21" s="281">
        <v>31865</v>
      </c>
      <c r="H21" s="150">
        <v>8</v>
      </c>
      <c r="I21" s="151">
        <v>1328</v>
      </c>
      <c r="J21" s="151">
        <v>1009</v>
      </c>
      <c r="K21" s="151">
        <v>110345</v>
      </c>
      <c r="L21" s="151">
        <v>68312</v>
      </c>
      <c r="M21" s="150">
        <f t="shared" si="0"/>
        <v>13</v>
      </c>
      <c r="N21" s="151">
        <f t="shared" si="0"/>
        <v>2122</v>
      </c>
      <c r="O21" s="151">
        <f t="shared" si="0"/>
        <v>1702</v>
      </c>
      <c r="P21" s="151">
        <f t="shared" si="0"/>
        <v>167127</v>
      </c>
      <c r="Q21" s="152">
        <f t="shared" si="0"/>
        <v>100177</v>
      </c>
    </row>
    <row r="22" spans="1:17" ht="16.7" customHeight="1" thickBot="1">
      <c r="A22" s="153" t="s">
        <v>126</v>
      </c>
      <c r="B22" s="218" t="s">
        <v>181</v>
      </c>
      <c r="C22" s="154">
        <v>1</v>
      </c>
      <c r="D22" s="284">
        <v>130</v>
      </c>
      <c r="E22" s="155">
        <v>120</v>
      </c>
      <c r="F22" s="155">
        <v>12302</v>
      </c>
      <c r="G22" s="282">
        <v>6613</v>
      </c>
      <c r="H22" s="154">
        <v>1</v>
      </c>
      <c r="I22" s="155">
        <v>137</v>
      </c>
      <c r="J22" s="155">
        <v>120</v>
      </c>
      <c r="K22" s="155">
        <v>12433</v>
      </c>
      <c r="L22" s="155">
        <v>6973</v>
      </c>
      <c r="M22" s="154">
        <f t="shared" si="0"/>
        <v>2</v>
      </c>
      <c r="N22" s="155">
        <f t="shared" si="0"/>
        <v>267</v>
      </c>
      <c r="O22" s="155">
        <f t="shared" si="0"/>
        <v>240</v>
      </c>
      <c r="P22" s="155">
        <f t="shared" si="0"/>
        <v>24735</v>
      </c>
      <c r="Q22" s="156">
        <f t="shared" si="0"/>
        <v>13586</v>
      </c>
    </row>
    <row r="23" spans="1:17" ht="16.7" customHeight="1">
      <c r="A23" s="158"/>
      <c r="B23" s="217" t="s">
        <v>179</v>
      </c>
      <c r="C23" s="150">
        <v>3</v>
      </c>
      <c r="D23" s="151">
        <v>498</v>
      </c>
      <c r="E23" s="151">
        <v>430</v>
      </c>
      <c r="F23" s="151">
        <v>39368</v>
      </c>
      <c r="G23" s="151">
        <v>22453</v>
      </c>
      <c r="H23" s="150">
        <v>12</v>
      </c>
      <c r="I23" s="151">
        <v>2055</v>
      </c>
      <c r="J23" s="151">
        <v>1777</v>
      </c>
      <c r="K23" s="151">
        <v>175509</v>
      </c>
      <c r="L23" s="151">
        <v>99218</v>
      </c>
      <c r="M23" s="150">
        <f t="shared" si="0"/>
        <v>15</v>
      </c>
      <c r="N23" s="151">
        <f t="shared" si="0"/>
        <v>2553</v>
      </c>
      <c r="O23" s="151">
        <f t="shared" si="0"/>
        <v>2207</v>
      </c>
      <c r="P23" s="151">
        <f t="shared" si="0"/>
        <v>214877</v>
      </c>
      <c r="Q23" s="152">
        <f t="shared" si="0"/>
        <v>121671</v>
      </c>
    </row>
    <row r="24" spans="1:17" ht="16.7" customHeight="1" thickBot="1">
      <c r="A24" s="153" t="s">
        <v>127</v>
      </c>
      <c r="B24" s="218" t="s">
        <v>181</v>
      </c>
      <c r="C24" s="280">
        <v>1</v>
      </c>
      <c r="D24" s="155">
        <v>129</v>
      </c>
      <c r="E24" s="155">
        <v>120</v>
      </c>
      <c r="F24" s="155">
        <v>11335</v>
      </c>
      <c r="G24" s="155">
        <v>6065</v>
      </c>
      <c r="H24" s="154">
        <v>1</v>
      </c>
      <c r="I24" s="155">
        <v>190</v>
      </c>
      <c r="J24" s="155">
        <v>120</v>
      </c>
      <c r="K24" s="155">
        <v>18067</v>
      </c>
      <c r="L24" s="155">
        <v>12370</v>
      </c>
      <c r="M24" s="154">
        <f t="shared" si="0"/>
        <v>2</v>
      </c>
      <c r="N24" s="155">
        <f t="shared" si="0"/>
        <v>319</v>
      </c>
      <c r="O24" s="155">
        <f t="shared" si="0"/>
        <v>240</v>
      </c>
      <c r="P24" s="155">
        <f t="shared" si="0"/>
        <v>29402</v>
      </c>
      <c r="Q24" s="156">
        <f t="shared" si="0"/>
        <v>18435</v>
      </c>
    </row>
    <row r="25" spans="1:17" ht="16.7" customHeight="1">
      <c r="A25" s="158"/>
      <c r="B25" s="217" t="s">
        <v>179</v>
      </c>
      <c r="C25" s="168">
        <v>11</v>
      </c>
      <c r="D25" s="151">
        <v>1701</v>
      </c>
      <c r="E25" s="151">
        <v>1524</v>
      </c>
      <c r="F25" s="151">
        <v>133806</v>
      </c>
      <c r="G25" s="151">
        <v>73401</v>
      </c>
      <c r="H25" s="150">
        <v>12</v>
      </c>
      <c r="I25" s="151">
        <v>1760</v>
      </c>
      <c r="J25" s="151">
        <v>1362</v>
      </c>
      <c r="K25" s="151">
        <v>153044</v>
      </c>
      <c r="L25" s="151">
        <v>93976</v>
      </c>
      <c r="M25" s="150">
        <f t="shared" si="0"/>
        <v>23</v>
      </c>
      <c r="N25" s="151">
        <f t="shared" si="0"/>
        <v>3461</v>
      </c>
      <c r="O25" s="151">
        <f t="shared" si="0"/>
        <v>2886</v>
      </c>
      <c r="P25" s="151">
        <f t="shared" si="0"/>
        <v>286850</v>
      </c>
      <c r="Q25" s="152">
        <f t="shared" si="0"/>
        <v>167377</v>
      </c>
    </row>
    <row r="26" spans="1:17" ht="16.7" customHeight="1" thickBot="1">
      <c r="A26" s="153" t="s">
        <v>128</v>
      </c>
      <c r="B26" s="218" t="s">
        <v>181</v>
      </c>
      <c r="C26" s="280">
        <v>0</v>
      </c>
      <c r="D26" s="155">
        <v>0</v>
      </c>
      <c r="E26" s="155">
        <v>0</v>
      </c>
      <c r="F26" s="155">
        <v>0</v>
      </c>
      <c r="G26" s="155">
        <v>0</v>
      </c>
      <c r="H26" s="154">
        <v>0</v>
      </c>
      <c r="I26" s="155">
        <v>0</v>
      </c>
      <c r="J26" s="155">
        <v>0</v>
      </c>
      <c r="K26" s="155">
        <v>0</v>
      </c>
      <c r="L26" s="155">
        <v>0</v>
      </c>
      <c r="M26" s="154">
        <f t="shared" si="0"/>
        <v>0</v>
      </c>
      <c r="N26" s="155">
        <f t="shared" si="0"/>
        <v>0</v>
      </c>
      <c r="O26" s="155">
        <f t="shared" si="0"/>
        <v>0</v>
      </c>
      <c r="P26" s="155">
        <f t="shared" si="0"/>
        <v>0</v>
      </c>
      <c r="Q26" s="156">
        <f t="shared" si="0"/>
        <v>0</v>
      </c>
    </row>
    <row r="27" spans="1:17" ht="16.7" customHeight="1">
      <c r="A27" s="158"/>
      <c r="B27" s="217" t="s">
        <v>179</v>
      </c>
      <c r="C27" s="168">
        <v>29</v>
      </c>
      <c r="D27" s="151">
        <v>4476</v>
      </c>
      <c r="E27" s="151">
        <v>3754</v>
      </c>
      <c r="F27" s="151">
        <v>325045</v>
      </c>
      <c r="G27" s="151">
        <v>187711</v>
      </c>
      <c r="H27" s="150">
        <v>18</v>
      </c>
      <c r="I27" s="151">
        <v>2635</v>
      </c>
      <c r="J27" s="151">
        <v>2041</v>
      </c>
      <c r="K27" s="151">
        <v>218552</v>
      </c>
      <c r="L27" s="151">
        <v>134453</v>
      </c>
      <c r="M27" s="150">
        <f t="shared" si="0"/>
        <v>47</v>
      </c>
      <c r="N27" s="151">
        <f t="shared" si="0"/>
        <v>7111</v>
      </c>
      <c r="O27" s="151">
        <f t="shared" si="0"/>
        <v>5795</v>
      </c>
      <c r="P27" s="151">
        <f t="shared" si="0"/>
        <v>543597</v>
      </c>
      <c r="Q27" s="152">
        <f t="shared" si="0"/>
        <v>322164</v>
      </c>
    </row>
    <row r="28" spans="1:17" ht="16.7" customHeight="1" thickBot="1">
      <c r="A28" s="153" t="s">
        <v>129</v>
      </c>
      <c r="B28" s="218" t="s">
        <v>181</v>
      </c>
      <c r="C28" s="280">
        <v>6</v>
      </c>
      <c r="D28" s="155">
        <v>887</v>
      </c>
      <c r="E28" s="155">
        <v>705</v>
      </c>
      <c r="F28" s="155">
        <v>77934</v>
      </c>
      <c r="G28" s="155">
        <v>46719</v>
      </c>
      <c r="H28" s="154">
        <v>3</v>
      </c>
      <c r="I28" s="155">
        <v>353</v>
      </c>
      <c r="J28" s="155">
        <v>312</v>
      </c>
      <c r="K28" s="155">
        <v>32211</v>
      </c>
      <c r="L28" s="155">
        <v>17833</v>
      </c>
      <c r="M28" s="154">
        <f t="shared" si="0"/>
        <v>9</v>
      </c>
      <c r="N28" s="155">
        <f t="shared" si="0"/>
        <v>1240</v>
      </c>
      <c r="O28" s="155">
        <f t="shared" si="0"/>
        <v>1017</v>
      </c>
      <c r="P28" s="155">
        <f t="shared" si="0"/>
        <v>110145</v>
      </c>
      <c r="Q28" s="156">
        <f t="shared" si="0"/>
        <v>64552</v>
      </c>
    </row>
    <row r="29" spans="1:17" ht="16.7" customHeight="1">
      <c r="A29" s="158"/>
      <c r="B29" s="217" t="s">
        <v>179</v>
      </c>
      <c r="C29" s="168">
        <v>4</v>
      </c>
      <c r="D29" s="151">
        <v>622</v>
      </c>
      <c r="E29" s="151">
        <v>480</v>
      </c>
      <c r="F29" s="151">
        <v>46408</v>
      </c>
      <c r="G29" s="151">
        <v>28477</v>
      </c>
      <c r="H29" s="150">
        <v>5420</v>
      </c>
      <c r="I29" s="151">
        <v>25813</v>
      </c>
      <c r="J29" s="151">
        <v>25616</v>
      </c>
      <c r="K29" s="151">
        <v>2783754</v>
      </c>
      <c r="L29" s="151">
        <v>1400458</v>
      </c>
      <c r="M29" s="150">
        <f t="shared" si="0"/>
        <v>5424</v>
      </c>
      <c r="N29" s="151">
        <f t="shared" si="0"/>
        <v>26435</v>
      </c>
      <c r="O29" s="151">
        <f t="shared" si="0"/>
        <v>26096</v>
      </c>
      <c r="P29" s="151">
        <f t="shared" si="0"/>
        <v>2830162</v>
      </c>
      <c r="Q29" s="152">
        <f t="shared" si="0"/>
        <v>1428935</v>
      </c>
    </row>
    <row r="30" spans="1:17" ht="16.7" customHeight="1" thickBot="1">
      <c r="A30" s="153" t="s">
        <v>130</v>
      </c>
      <c r="B30" s="218" t="s">
        <v>181</v>
      </c>
      <c r="C30" s="280">
        <v>2</v>
      </c>
      <c r="D30" s="155">
        <v>346</v>
      </c>
      <c r="E30" s="155">
        <v>281</v>
      </c>
      <c r="F30" s="155">
        <v>29936</v>
      </c>
      <c r="G30" s="155">
        <v>17659</v>
      </c>
      <c r="H30" s="154">
        <v>0</v>
      </c>
      <c r="I30" s="155">
        <v>0</v>
      </c>
      <c r="J30" s="155">
        <v>0</v>
      </c>
      <c r="K30" s="155">
        <v>0</v>
      </c>
      <c r="L30" s="155">
        <v>0</v>
      </c>
      <c r="M30" s="169">
        <f t="shared" si="0"/>
        <v>2</v>
      </c>
      <c r="N30" s="155">
        <f t="shared" si="0"/>
        <v>346</v>
      </c>
      <c r="O30" s="155">
        <f t="shared" si="0"/>
        <v>281</v>
      </c>
      <c r="P30" s="155">
        <f t="shared" si="0"/>
        <v>29936</v>
      </c>
      <c r="Q30" s="156">
        <f t="shared" si="0"/>
        <v>17659</v>
      </c>
    </row>
    <row r="31" spans="1:17" ht="16.7" customHeight="1">
      <c r="A31" s="158"/>
      <c r="B31" s="217" t="s">
        <v>179</v>
      </c>
      <c r="C31" s="168">
        <v>8</v>
      </c>
      <c r="D31" s="151">
        <v>1178</v>
      </c>
      <c r="E31" s="151">
        <v>1018</v>
      </c>
      <c r="F31" s="151">
        <v>89000</v>
      </c>
      <c r="G31" s="151">
        <v>50219</v>
      </c>
      <c r="H31" s="150">
        <v>3</v>
      </c>
      <c r="I31" s="151">
        <v>402</v>
      </c>
      <c r="J31" s="151">
        <v>360</v>
      </c>
      <c r="K31" s="151">
        <v>33412</v>
      </c>
      <c r="L31" s="151">
        <v>18282</v>
      </c>
      <c r="M31" s="150">
        <f t="shared" si="0"/>
        <v>11</v>
      </c>
      <c r="N31" s="151">
        <f t="shared" si="0"/>
        <v>1580</v>
      </c>
      <c r="O31" s="151">
        <f t="shared" si="0"/>
        <v>1378</v>
      </c>
      <c r="P31" s="151">
        <f t="shared" si="0"/>
        <v>122412</v>
      </c>
      <c r="Q31" s="152">
        <f t="shared" si="0"/>
        <v>68501</v>
      </c>
    </row>
    <row r="32" spans="1:17" ht="16.7" customHeight="1" thickBot="1">
      <c r="A32" s="153" t="s">
        <v>131</v>
      </c>
      <c r="B32" s="218" t="s">
        <v>181</v>
      </c>
      <c r="C32" s="280">
        <v>0</v>
      </c>
      <c r="D32" s="155">
        <v>0</v>
      </c>
      <c r="E32" s="155">
        <v>0</v>
      </c>
      <c r="F32" s="155">
        <v>0</v>
      </c>
      <c r="G32" s="155">
        <v>0</v>
      </c>
      <c r="H32" s="154">
        <v>0</v>
      </c>
      <c r="I32" s="155">
        <v>0</v>
      </c>
      <c r="J32" s="155">
        <v>0</v>
      </c>
      <c r="K32" s="155">
        <v>0</v>
      </c>
      <c r="L32" s="155">
        <v>0</v>
      </c>
      <c r="M32" s="154">
        <f t="shared" si="0"/>
        <v>0</v>
      </c>
      <c r="N32" s="155">
        <f t="shared" si="0"/>
        <v>0</v>
      </c>
      <c r="O32" s="155">
        <f t="shared" si="0"/>
        <v>0</v>
      </c>
      <c r="P32" s="155">
        <f t="shared" si="0"/>
        <v>0</v>
      </c>
      <c r="Q32" s="156">
        <f t="shared" si="0"/>
        <v>0</v>
      </c>
    </row>
    <row r="33" spans="1:17" ht="16.7" customHeight="1">
      <c r="A33" s="158"/>
      <c r="B33" s="217" t="s">
        <v>179</v>
      </c>
      <c r="C33" s="168">
        <v>1</v>
      </c>
      <c r="D33" s="151">
        <v>152</v>
      </c>
      <c r="E33" s="151">
        <v>120</v>
      </c>
      <c r="F33" s="151">
        <v>10543</v>
      </c>
      <c r="G33" s="151">
        <v>6394</v>
      </c>
      <c r="H33" s="150">
        <v>4</v>
      </c>
      <c r="I33" s="151">
        <v>607</v>
      </c>
      <c r="J33" s="151">
        <v>475</v>
      </c>
      <c r="K33" s="151">
        <v>55885</v>
      </c>
      <c r="L33" s="151">
        <v>34014</v>
      </c>
      <c r="M33" s="150">
        <f t="shared" si="0"/>
        <v>5</v>
      </c>
      <c r="N33" s="151">
        <f t="shared" si="0"/>
        <v>759</v>
      </c>
      <c r="O33" s="151">
        <f t="shared" si="0"/>
        <v>595</v>
      </c>
      <c r="P33" s="151">
        <f t="shared" si="0"/>
        <v>66428</v>
      </c>
      <c r="Q33" s="152">
        <f t="shared" si="0"/>
        <v>40408</v>
      </c>
    </row>
    <row r="34" spans="1:17" ht="16.7" customHeight="1" thickBot="1">
      <c r="A34" s="153" t="s">
        <v>132</v>
      </c>
      <c r="B34" s="218" t="s">
        <v>181</v>
      </c>
      <c r="C34" s="280">
        <v>0</v>
      </c>
      <c r="D34" s="155">
        <v>0</v>
      </c>
      <c r="E34" s="155">
        <v>0</v>
      </c>
      <c r="F34" s="155">
        <v>0</v>
      </c>
      <c r="G34" s="155">
        <v>0</v>
      </c>
      <c r="H34" s="154">
        <v>0</v>
      </c>
      <c r="I34" s="155">
        <v>0</v>
      </c>
      <c r="J34" s="155">
        <v>0</v>
      </c>
      <c r="K34" s="155">
        <v>0</v>
      </c>
      <c r="L34" s="155">
        <v>0</v>
      </c>
      <c r="M34" s="154">
        <f t="shared" si="0"/>
        <v>0</v>
      </c>
      <c r="N34" s="155">
        <f t="shared" si="0"/>
        <v>0</v>
      </c>
      <c r="O34" s="155">
        <f t="shared" si="0"/>
        <v>0</v>
      </c>
      <c r="P34" s="155">
        <f t="shared" si="0"/>
        <v>0</v>
      </c>
      <c r="Q34" s="156">
        <f t="shared" si="0"/>
        <v>0</v>
      </c>
    </row>
    <row r="35" spans="1:17" ht="16.7" customHeight="1">
      <c r="A35" s="158"/>
      <c r="B35" s="217" t="s">
        <v>179</v>
      </c>
      <c r="C35" s="150">
        <v>11</v>
      </c>
      <c r="D35" s="151">
        <v>1770</v>
      </c>
      <c r="E35" s="151">
        <v>1545</v>
      </c>
      <c r="F35" s="151">
        <v>127370</v>
      </c>
      <c r="G35" s="151">
        <v>71306</v>
      </c>
      <c r="H35" s="168">
        <v>11</v>
      </c>
      <c r="I35" s="151">
        <v>1825</v>
      </c>
      <c r="J35" s="151">
        <v>1316</v>
      </c>
      <c r="K35" s="151">
        <v>155430</v>
      </c>
      <c r="L35" s="151">
        <v>99813</v>
      </c>
      <c r="M35" s="150">
        <f t="shared" si="0"/>
        <v>22</v>
      </c>
      <c r="N35" s="151">
        <f t="shared" si="0"/>
        <v>3595</v>
      </c>
      <c r="O35" s="151">
        <f t="shared" si="0"/>
        <v>2861</v>
      </c>
      <c r="P35" s="151">
        <f t="shared" si="0"/>
        <v>282800</v>
      </c>
      <c r="Q35" s="152">
        <f t="shared" si="0"/>
        <v>171119</v>
      </c>
    </row>
    <row r="36" spans="1:17" ht="16.7" customHeight="1" thickBot="1">
      <c r="A36" s="153" t="s">
        <v>133</v>
      </c>
      <c r="B36" s="218" t="s">
        <v>181</v>
      </c>
      <c r="C36" s="154">
        <v>2</v>
      </c>
      <c r="D36" s="155">
        <v>268</v>
      </c>
      <c r="E36" s="155">
        <v>227</v>
      </c>
      <c r="F36" s="155">
        <v>24332</v>
      </c>
      <c r="G36" s="155">
        <v>13807</v>
      </c>
      <c r="H36" s="280">
        <v>0</v>
      </c>
      <c r="I36" s="155">
        <v>0</v>
      </c>
      <c r="J36" s="155">
        <v>0</v>
      </c>
      <c r="K36" s="155">
        <v>0</v>
      </c>
      <c r="L36" s="155">
        <v>0</v>
      </c>
      <c r="M36" s="154">
        <f t="shared" si="0"/>
        <v>2</v>
      </c>
      <c r="N36" s="155">
        <f t="shared" si="0"/>
        <v>268</v>
      </c>
      <c r="O36" s="155">
        <f t="shared" si="0"/>
        <v>227</v>
      </c>
      <c r="P36" s="155">
        <f t="shared" si="0"/>
        <v>24332</v>
      </c>
      <c r="Q36" s="156">
        <f t="shared" si="0"/>
        <v>13807</v>
      </c>
    </row>
    <row r="37" spans="1:17" ht="16.7" customHeight="1">
      <c r="A37" s="158"/>
      <c r="B37" s="217" t="s">
        <v>179</v>
      </c>
      <c r="C37" s="150">
        <v>3</v>
      </c>
      <c r="D37" s="151">
        <v>403</v>
      </c>
      <c r="E37" s="151">
        <v>326</v>
      </c>
      <c r="F37" s="151">
        <v>30208</v>
      </c>
      <c r="G37" s="151">
        <v>17893</v>
      </c>
      <c r="H37" s="168">
        <v>2</v>
      </c>
      <c r="I37" s="151">
        <v>243</v>
      </c>
      <c r="J37" s="151">
        <v>233</v>
      </c>
      <c r="K37" s="151">
        <v>18966</v>
      </c>
      <c r="L37" s="151">
        <v>9867</v>
      </c>
      <c r="M37" s="150">
        <f t="shared" si="0"/>
        <v>5</v>
      </c>
      <c r="N37" s="151">
        <f t="shared" si="0"/>
        <v>646</v>
      </c>
      <c r="O37" s="151">
        <f t="shared" si="0"/>
        <v>559</v>
      </c>
      <c r="P37" s="151">
        <f t="shared" si="0"/>
        <v>49174</v>
      </c>
      <c r="Q37" s="152">
        <f t="shared" si="0"/>
        <v>27760</v>
      </c>
    </row>
    <row r="38" spans="1:17" ht="16.7" customHeight="1" thickBot="1">
      <c r="A38" s="153" t="s">
        <v>134</v>
      </c>
      <c r="B38" s="218" t="s">
        <v>181</v>
      </c>
      <c r="C38" s="154">
        <v>1</v>
      </c>
      <c r="D38" s="155">
        <v>188</v>
      </c>
      <c r="E38" s="155">
        <v>187</v>
      </c>
      <c r="F38" s="155">
        <v>19102</v>
      </c>
      <c r="G38" s="155">
        <v>9593</v>
      </c>
      <c r="H38" s="280">
        <v>0</v>
      </c>
      <c r="I38" s="155">
        <v>0</v>
      </c>
      <c r="J38" s="155">
        <v>0</v>
      </c>
      <c r="K38" s="155">
        <v>0</v>
      </c>
      <c r="L38" s="155">
        <v>0</v>
      </c>
      <c r="M38" s="154">
        <f t="shared" si="0"/>
        <v>1</v>
      </c>
      <c r="N38" s="155">
        <f t="shared" si="0"/>
        <v>188</v>
      </c>
      <c r="O38" s="155">
        <f t="shared" si="0"/>
        <v>187</v>
      </c>
      <c r="P38" s="155">
        <f t="shared" si="0"/>
        <v>19102</v>
      </c>
      <c r="Q38" s="156">
        <f t="shared" si="0"/>
        <v>9593</v>
      </c>
    </row>
    <row r="39" spans="1:17" ht="16.7" customHeight="1">
      <c r="A39" s="158"/>
      <c r="B39" s="217" t="s">
        <v>179</v>
      </c>
      <c r="C39" s="168">
        <v>1</v>
      </c>
      <c r="D39" s="151">
        <v>130</v>
      </c>
      <c r="E39" s="151">
        <v>120</v>
      </c>
      <c r="F39" s="151">
        <v>8669</v>
      </c>
      <c r="G39" s="151">
        <v>4675</v>
      </c>
      <c r="H39" s="150">
        <v>3</v>
      </c>
      <c r="I39" s="151">
        <v>471</v>
      </c>
      <c r="J39" s="151">
        <v>355</v>
      </c>
      <c r="K39" s="151">
        <v>38012</v>
      </c>
      <c r="L39" s="151">
        <v>23657</v>
      </c>
      <c r="M39" s="150">
        <f t="shared" si="0"/>
        <v>4</v>
      </c>
      <c r="N39" s="151">
        <f t="shared" si="0"/>
        <v>601</v>
      </c>
      <c r="O39" s="151">
        <f t="shared" si="0"/>
        <v>475</v>
      </c>
      <c r="P39" s="151">
        <f t="shared" si="0"/>
        <v>46681</v>
      </c>
      <c r="Q39" s="152">
        <f t="shared" si="0"/>
        <v>28332</v>
      </c>
    </row>
    <row r="40" spans="1:17" ht="16.7" customHeight="1" thickBot="1">
      <c r="A40" s="153" t="s">
        <v>135</v>
      </c>
      <c r="B40" s="218" t="s">
        <v>181</v>
      </c>
      <c r="C40" s="280">
        <v>2</v>
      </c>
      <c r="D40" s="155">
        <v>323</v>
      </c>
      <c r="E40" s="155">
        <v>313</v>
      </c>
      <c r="F40" s="155">
        <v>26717</v>
      </c>
      <c r="G40" s="155">
        <v>13773</v>
      </c>
      <c r="H40" s="154">
        <v>0</v>
      </c>
      <c r="I40" s="155">
        <v>0</v>
      </c>
      <c r="J40" s="155">
        <v>0</v>
      </c>
      <c r="K40" s="155">
        <v>0</v>
      </c>
      <c r="L40" s="155">
        <v>0</v>
      </c>
      <c r="M40" s="154">
        <f t="shared" si="0"/>
        <v>2</v>
      </c>
      <c r="N40" s="155">
        <f t="shared" si="0"/>
        <v>323</v>
      </c>
      <c r="O40" s="155">
        <f t="shared" si="0"/>
        <v>313</v>
      </c>
      <c r="P40" s="155">
        <f t="shared" si="0"/>
        <v>26717</v>
      </c>
      <c r="Q40" s="156">
        <f t="shared" si="0"/>
        <v>13773</v>
      </c>
    </row>
    <row r="41" spans="1:17" ht="16.7" customHeight="1">
      <c r="A41" s="158"/>
      <c r="B41" s="217" t="s">
        <v>179</v>
      </c>
      <c r="C41" s="150">
        <v>1</v>
      </c>
      <c r="D41" s="151">
        <v>142</v>
      </c>
      <c r="E41" s="151">
        <v>120</v>
      </c>
      <c r="F41" s="151">
        <v>12391</v>
      </c>
      <c r="G41" s="151">
        <v>7172</v>
      </c>
      <c r="H41" s="150">
        <v>3</v>
      </c>
      <c r="I41" s="151">
        <v>435</v>
      </c>
      <c r="J41" s="151">
        <v>358</v>
      </c>
      <c r="K41" s="151">
        <v>34816</v>
      </c>
      <c r="L41" s="151">
        <v>20247</v>
      </c>
      <c r="M41" s="150">
        <f t="shared" si="0"/>
        <v>4</v>
      </c>
      <c r="N41" s="151">
        <f t="shared" si="0"/>
        <v>577</v>
      </c>
      <c r="O41" s="151">
        <f>E41+J41</f>
        <v>478</v>
      </c>
      <c r="P41" s="151">
        <f t="shared" si="0"/>
        <v>47207</v>
      </c>
      <c r="Q41" s="152">
        <f t="shared" si="0"/>
        <v>27419</v>
      </c>
    </row>
    <row r="42" spans="1:17" ht="16.7" customHeight="1" thickBot="1">
      <c r="A42" s="153" t="s">
        <v>136</v>
      </c>
      <c r="B42" s="218" t="s">
        <v>181</v>
      </c>
      <c r="C42" s="154">
        <v>0</v>
      </c>
      <c r="D42" s="155">
        <v>0</v>
      </c>
      <c r="E42" s="155">
        <v>0</v>
      </c>
      <c r="F42" s="155">
        <v>0</v>
      </c>
      <c r="G42" s="155">
        <v>0</v>
      </c>
      <c r="H42" s="154">
        <v>0</v>
      </c>
      <c r="I42" s="155">
        <v>0</v>
      </c>
      <c r="J42" s="155">
        <v>0</v>
      </c>
      <c r="K42" s="155">
        <v>0</v>
      </c>
      <c r="L42" s="155">
        <v>0</v>
      </c>
      <c r="M42" s="154">
        <f t="shared" si="0"/>
        <v>0</v>
      </c>
      <c r="N42" s="155">
        <f t="shared" si="0"/>
        <v>0</v>
      </c>
      <c r="O42" s="155">
        <f t="shared" si="0"/>
        <v>0</v>
      </c>
      <c r="P42" s="155">
        <f t="shared" si="0"/>
        <v>0</v>
      </c>
      <c r="Q42" s="156">
        <f t="shared" si="0"/>
        <v>0</v>
      </c>
    </row>
    <row r="43" spans="1:17" ht="16.7" customHeight="1">
      <c r="A43" s="159" t="s">
        <v>180</v>
      </c>
      <c r="B43" s="160"/>
      <c r="C43" s="150">
        <f>C7+C9+C11+C13+C15+C17+C19+C21+C23+C25+C27+C29+C31+C33+C35+C37+C39+C41</f>
        <v>204</v>
      </c>
      <c r="D43" s="151">
        <f t="shared" ref="D43:L44" si="1">D7+D9+D11+D13+D15+D17+D19+D21+D23+D25+D27+D29+D31+D33+D35+D37+D39+D41</f>
        <v>30913</v>
      </c>
      <c r="E43" s="151">
        <f t="shared" si="1"/>
        <v>25860</v>
      </c>
      <c r="F43" s="151">
        <f t="shared" si="1"/>
        <v>2262844</v>
      </c>
      <c r="G43" s="152">
        <f>G7+G9+G11+G13+G15+G17+G19+G21+G23+G25+G27+G29+G31+G33+G35+G37+G39+G41</f>
        <v>1313530</v>
      </c>
      <c r="H43" s="150">
        <f t="shared" si="1"/>
        <v>6258</v>
      </c>
      <c r="I43" s="151">
        <f t="shared" si="1"/>
        <v>82309</v>
      </c>
      <c r="J43" s="151">
        <f t="shared" si="1"/>
        <v>74767</v>
      </c>
      <c r="K43" s="151">
        <f t="shared" si="1"/>
        <v>8701905</v>
      </c>
      <c r="L43" s="152">
        <f t="shared" si="1"/>
        <v>4665629</v>
      </c>
      <c r="M43" s="150">
        <f>C43+H43</f>
        <v>6462</v>
      </c>
      <c r="N43" s="151">
        <f t="shared" si="0"/>
        <v>113222</v>
      </c>
      <c r="O43" s="151">
        <f t="shared" si="0"/>
        <v>100627</v>
      </c>
      <c r="P43" s="151">
        <f t="shared" si="0"/>
        <v>10964749</v>
      </c>
      <c r="Q43" s="152">
        <f t="shared" si="0"/>
        <v>5979159</v>
      </c>
    </row>
    <row r="44" spans="1:17" ht="16.7" customHeight="1">
      <c r="A44" s="291" t="s">
        <v>184</v>
      </c>
      <c r="B44" s="161"/>
      <c r="C44" s="164">
        <f>C8+C10+C12+C14+C16+C18+C20+C22+C24+C26+C28+C30+C32+C34+C36+C38+C40+C42</f>
        <v>45</v>
      </c>
      <c r="D44" s="162">
        <f t="shared" si="1"/>
        <v>6946</v>
      </c>
      <c r="E44" s="162">
        <f t="shared" si="1"/>
        <v>5813</v>
      </c>
      <c r="F44" s="162">
        <f t="shared" si="1"/>
        <v>596916</v>
      </c>
      <c r="G44" s="163">
        <f t="shared" si="1"/>
        <v>346230</v>
      </c>
      <c r="H44" s="164">
        <f t="shared" si="1"/>
        <v>31</v>
      </c>
      <c r="I44" s="162">
        <f t="shared" si="1"/>
        <v>4576</v>
      </c>
      <c r="J44" s="162">
        <f t="shared" si="1"/>
        <v>3876</v>
      </c>
      <c r="K44" s="162">
        <f t="shared" si="1"/>
        <v>444687</v>
      </c>
      <c r="L44" s="163">
        <f t="shared" si="1"/>
        <v>255838</v>
      </c>
      <c r="M44" s="164">
        <f t="shared" si="0"/>
        <v>76</v>
      </c>
      <c r="N44" s="162">
        <f t="shared" si="0"/>
        <v>11522</v>
      </c>
      <c r="O44" s="162">
        <f t="shared" si="0"/>
        <v>9689</v>
      </c>
      <c r="P44" s="162">
        <f t="shared" si="0"/>
        <v>1041603</v>
      </c>
      <c r="Q44" s="163">
        <f t="shared" si="0"/>
        <v>602068</v>
      </c>
    </row>
    <row r="45" spans="1:17" ht="16.7" customHeight="1" thickBot="1">
      <c r="A45" s="165" t="s">
        <v>33</v>
      </c>
      <c r="B45" s="166"/>
      <c r="C45" s="154">
        <f>C43+C44</f>
        <v>249</v>
      </c>
      <c r="D45" s="155">
        <f t="shared" ref="D45:L45" si="2">D43+D44</f>
        <v>37859</v>
      </c>
      <c r="E45" s="155">
        <f t="shared" si="2"/>
        <v>31673</v>
      </c>
      <c r="F45" s="155">
        <f t="shared" si="2"/>
        <v>2859760</v>
      </c>
      <c r="G45" s="156">
        <f t="shared" si="2"/>
        <v>1659760</v>
      </c>
      <c r="H45" s="154">
        <f t="shared" si="2"/>
        <v>6289</v>
      </c>
      <c r="I45" s="155">
        <f t="shared" si="2"/>
        <v>86885</v>
      </c>
      <c r="J45" s="155">
        <f t="shared" si="2"/>
        <v>78643</v>
      </c>
      <c r="K45" s="155">
        <f t="shared" si="2"/>
        <v>9146592</v>
      </c>
      <c r="L45" s="156">
        <f t="shared" si="2"/>
        <v>4921467</v>
      </c>
      <c r="M45" s="154">
        <f>C45+H45</f>
        <v>6538</v>
      </c>
      <c r="N45" s="155">
        <f t="shared" si="0"/>
        <v>124744</v>
      </c>
      <c r="O45" s="155">
        <f t="shared" si="0"/>
        <v>110316</v>
      </c>
      <c r="P45" s="155">
        <f t="shared" si="0"/>
        <v>12006352</v>
      </c>
      <c r="Q45" s="156">
        <f t="shared" si="0"/>
        <v>6581227</v>
      </c>
    </row>
    <row r="46" spans="1:17">
      <c r="C46" s="184"/>
      <c r="D46" s="184"/>
      <c r="E46" s="184"/>
      <c r="F46" s="184"/>
      <c r="G46" s="184"/>
      <c r="H46" s="184"/>
      <c r="I46" s="184"/>
      <c r="J46" s="184"/>
      <c r="K46" s="184"/>
      <c r="L46" s="184"/>
    </row>
    <row r="55" spans="1:17">
      <c r="A55" s="397" t="s">
        <v>157</v>
      </c>
      <c r="B55" s="397"/>
      <c r="C55" s="397"/>
      <c r="D55" s="397"/>
      <c r="E55" s="397"/>
      <c r="F55" s="397"/>
      <c r="G55" s="397"/>
      <c r="H55" s="397"/>
      <c r="I55" s="397"/>
      <c r="J55" s="398" t="s">
        <v>158</v>
      </c>
      <c r="K55" s="398"/>
      <c r="L55" s="398"/>
      <c r="M55" s="398"/>
      <c r="N55" s="398"/>
      <c r="O55" s="398"/>
      <c r="P55" s="398"/>
      <c r="Q55" s="398"/>
    </row>
    <row r="56" spans="1:17">
      <c r="A56" s="170"/>
      <c r="B56" s="104"/>
      <c r="C56" s="87"/>
    </row>
    <row r="57" spans="1:17">
      <c r="A57" s="170"/>
      <c r="B57" s="104"/>
      <c r="C57" s="87"/>
    </row>
    <row r="58" spans="1:17">
      <c r="A58" s="170"/>
      <c r="B58" s="104"/>
      <c r="C58" s="87"/>
    </row>
    <row r="59" spans="1:17">
      <c r="A59" s="171"/>
      <c r="B59" s="171"/>
      <c r="C59" s="87"/>
    </row>
    <row r="60" spans="1:17">
      <c r="A60" s="87"/>
      <c r="B60" s="87"/>
      <c r="C60" s="87"/>
    </row>
    <row r="61" spans="1:17">
      <c r="A61" s="87"/>
      <c r="B61" s="87"/>
      <c r="C61" s="87"/>
    </row>
    <row r="62" spans="1:17">
      <c r="A62" s="87"/>
      <c r="B62" s="87"/>
      <c r="C62" s="87"/>
    </row>
    <row r="63" spans="1:17">
      <c r="A63" s="87"/>
      <c r="B63" s="87"/>
      <c r="C63" s="87"/>
    </row>
    <row r="64" spans="1:17">
      <c r="A64" s="87"/>
      <c r="B64" s="87"/>
      <c r="C64" s="87"/>
    </row>
    <row r="65" spans="1:3">
      <c r="A65" s="87"/>
      <c r="B65" s="87"/>
      <c r="C65" s="87"/>
    </row>
    <row r="66" spans="1:3">
      <c r="A66" s="87"/>
      <c r="B66" s="87"/>
      <c r="C66" s="87"/>
    </row>
    <row r="67" spans="1:3">
      <c r="A67" s="87"/>
      <c r="B67" s="87"/>
      <c r="C67" s="87"/>
    </row>
    <row r="68" spans="1:3">
      <c r="A68" s="87"/>
      <c r="B68" s="87"/>
      <c r="C68" s="87"/>
    </row>
    <row r="69" spans="1:3">
      <c r="A69" s="87"/>
      <c r="B69" s="87"/>
      <c r="C69" s="87"/>
    </row>
    <row r="70" spans="1:3">
      <c r="A70" s="87"/>
      <c r="B70" s="87"/>
      <c r="C70" s="87"/>
    </row>
    <row r="71" spans="1:3">
      <c r="A71" s="87"/>
      <c r="B71" s="87"/>
      <c r="C71" s="87"/>
    </row>
    <row r="72" spans="1:3">
      <c r="A72" s="87"/>
      <c r="B72" s="87"/>
      <c r="C72" s="87"/>
    </row>
    <row r="73" spans="1:3">
      <c r="A73" s="87"/>
      <c r="B73" s="87"/>
      <c r="C73" s="87"/>
    </row>
    <row r="74" spans="1:3">
      <c r="A74" s="87"/>
      <c r="B74" s="87"/>
      <c r="C74" s="87"/>
    </row>
    <row r="75" spans="1:3">
      <c r="A75" s="87"/>
      <c r="B75" s="87"/>
      <c r="C75" s="87"/>
    </row>
    <row r="76" spans="1:3">
      <c r="A76" s="87"/>
      <c r="B76" s="87"/>
      <c r="C76" s="87"/>
    </row>
    <row r="77" spans="1:3">
      <c r="A77" s="87"/>
      <c r="B77" s="87"/>
      <c r="C77" s="87"/>
    </row>
    <row r="78" spans="1:3">
      <c r="A78" s="87"/>
      <c r="B78" s="87"/>
      <c r="C78" s="87"/>
    </row>
    <row r="79" spans="1:3">
      <c r="A79" s="87"/>
      <c r="B79" s="87"/>
      <c r="C79" s="87"/>
    </row>
    <row r="80" spans="1:3">
      <c r="A80" s="87"/>
      <c r="B80" s="87"/>
      <c r="C80" s="87"/>
    </row>
    <row r="81" spans="1:3">
      <c r="A81" s="87"/>
      <c r="B81" s="87"/>
      <c r="C81" s="87"/>
    </row>
    <row r="82" spans="1:3">
      <c r="A82" s="87"/>
      <c r="B82" s="87"/>
      <c r="C82" s="87"/>
    </row>
    <row r="83" spans="1:3">
      <c r="A83" s="87"/>
      <c r="B83" s="87"/>
      <c r="C83" s="87"/>
    </row>
    <row r="84" spans="1:3">
      <c r="A84" s="87"/>
      <c r="B84" s="87"/>
      <c r="C84" s="87"/>
    </row>
    <row r="85" spans="1:3">
      <c r="A85" s="87"/>
      <c r="B85" s="87"/>
      <c r="C85" s="87"/>
    </row>
    <row r="86" spans="1:3">
      <c r="A86" s="87"/>
      <c r="B86" s="87"/>
      <c r="C86" s="87"/>
    </row>
    <row r="87" spans="1:3">
      <c r="A87" s="87"/>
      <c r="B87" s="87"/>
      <c r="C87" s="87"/>
    </row>
    <row r="88" spans="1:3">
      <c r="A88" s="87"/>
      <c r="B88" s="87"/>
      <c r="C88" s="87"/>
    </row>
    <row r="89" spans="1:3">
      <c r="A89" s="87"/>
      <c r="B89" s="87"/>
      <c r="C89" s="87"/>
    </row>
    <row r="90" spans="1:3">
      <c r="A90" s="87"/>
      <c r="B90" s="87"/>
      <c r="C90" s="87"/>
    </row>
    <row r="91" spans="1:3">
      <c r="A91" s="87"/>
      <c r="B91" s="87"/>
      <c r="C91" s="87"/>
    </row>
    <row r="92" spans="1:3">
      <c r="A92" s="87"/>
      <c r="B92" s="87"/>
      <c r="C92" s="87"/>
    </row>
    <row r="93" spans="1:3">
      <c r="A93" s="87"/>
      <c r="B93" s="87"/>
      <c r="C93" s="87"/>
    </row>
    <row r="94" spans="1:3">
      <c r="A94" s="87"/>
      <c r="B94" s="87"/>
      <c r="C94" s="87"/>
    </row>
    <row r="95" spans="1:3">
      <c r="A95" s="87"/>
      <c r="B95" s="87"/>
      <c r="C95" s="87"/>
    </row>
    <row r="96" spans="1:3">
      <c r="A96" s="87"/>
      <c r="B96" s="87"/>
      <c r="C96" s="87"/>
    </row>
    <row r="97" spans="1:3">
      <c r="A97" s="87"/>
      <c r="B97" s="87"/>
      <c r="C97" s="87"/>
    </row>
    <row r="98" spans="1:3">
      <c r="A98" s="87"/>
      <c r="B98" s="87"/>
      <c r="C98" s="87"/>
    </row>
    <row r="99" spans="1:3">
      <c r="A99" s="87"/>
      <c r="B99" s="87"/>
      <c r="C99" s="87"/>
    </row>
    <row r="100" spans="1:3">
      <c r="A100" s="87"/>
      <c r="B100" s="87"/>
      <c r="C100" s="87"/>
    </row>
    <row r="101" spans="1:3">
      <c r="A101" s="87"/>
      <c r="B101" s="87"/>
      <c r="C101" s="87"/>
    </row>
    <row r="102" spans="1:3">
      <c r="A102" s="87"/>
      <c r="B102" s="87"/>
      <c r="C102" s="87"/>
    </row>
    <row r="103" spans="1:3">
      <c r="A103" s="87"/>
      <c r="B103" s="87"/>
      <c r="C103" s="87"/>
    </row>
    <row r="104" spans="1:3">
      <c r="A104" s="87"/>
      <c r="B104" s="87"/>
      <c r="C104" s="87"/>
    </row>
    <row r="105" spans="1:3">
      <c r="A105" s="87"/>
      <c r="B105" s="87"/>
      <c r="C105" s="87"/>
    </row>
    <row r="106" spans="1:3">
      <c r="A106" s="87"/>
      <c r="B106" s="87"/>
      <c r="C106" s="87"/>
    </row>
    <row r="107" spans="1:3">
      <c r="A107" s="87"/>
      <c r="B107" s="87"/>
      <c r="C107" s="87"/>
    </row>
    <row r="108" spans="1:3">
      <c r="A108" s="87"/>
      <c r="B108" s="87"/>
      <c r="C108" s="87"/>
    </row>
    <row r="109" spans="1:3">
      <c r="A109" s="87"/>
      <c r="B109" s="87"/>
      <c r="C109" s="87"/>
    </row>
  </sheetData>
  <mergeCells count="2">
    <mergeCell ref="A55:I55"/>
    <mergeCell ref="J55:Q55"/>
  </mergeCells>
  <phoneticPr fontId="3"/>
  <pageMargins left="0.47244094488188981" right="0.47244094488188981" top="0.78740157480314965" bottom="0" header="0.31496062992125984" footer="0"/>
  <pageSetup paperSize="9" scale="88" fitToWidth="0" fitToHeight="0" orientation="portrait" r:id="rId1"/>
  <colBreaks count="1" manualBreakCount="1">
    <brk id="9" max="53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5"/>
  </sheetPr>
  <dimension ref="A1:R58"/>
  <sheetViews>
    <sheetView view="pageBreakPreview" zoomScale="130" zoomScaleNormal="100" zoomScaleSheetLayoutView="130" workbookViewId="0">
      <pane xSplit="2" ySplit="6" topLeftCell="C7" activePane="bottomRight" state="frozen"/>
      <selection activeCell="C6" sqref="C6"/>
      <selection pane="topRight" activeCell="C6" sqref="C6"/>
      <selection pane="bottomLeft" activeCell="C6" sqref="C6"/>
      <selection pane="bottomRight" activeCell="H19" sqref="H19"/>
    </sheetView>
  </sheetViews>
  <sheetFormatPr defaultRowHeight="13.5"/>
  <cols>
    <col min="1" max="1" width="10.875" style="130" customWidth="1"/>
    <col min="2" max="2" width="9.25" style="130" customWidth="1"/>
    <col min="3" max="3" width="9.625" style="130" customWidth="1"/>
    <col min="4" max="4" width="10.5" style="130" bestFit="1" customWidth="1"/>
    <col min="5" max="5" width="9.125" style="130" bestFit="1" customWidth="1"/>
    <col min="6" max="6" width="11.75" style="130" bestFit="1" customWidth="1"/>
    <col min="7" max="7" width="14" style="130" bestFit="1" customWidth="1"/>
    <col min="8" max="8" width="9.375" style="130" bestFit="1" customWidth="1"/>
    <col min="9" max="10" width="9.625" style="130" customWidth="1"/>
    <col min="11" max="12" width="11.625" style="130" customWidth="1"/>
    <col min="13" max="13" width="8.625" style="130" customWidth="1"/>
    <col min="14" max="15" width="11.125" style="130" customWidth="1"/>
    <col min="16" max="17" width="13.125" style="130" customWidth="1"/>
    <col min="18" max="18" width="12.125" style="130" bestFit="1" customWidth="1"/>
    <col min="19" max="16384" width="9" style="130"/>
  </cols>
  <sheetData>
    <row r="1" spans="1:18" s="52" customFormat="1" ht="14.25">
      <c r="A1" s="179" t="s">
        <v>170</v>
      </c>
      <c r="D1" s="239"/>
    </row>
    <row r="2" spans="1:18" s="52" customFormat="1" ht="15" customHeight="1" thickBot="1">
      <c r="A2" s="400" t="s">
        <v>178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</row>
    <row r="3" spans="1:18" ht="13.5" customHeight="1">
      <c r="A3" s="110"/>
      <c r="B3" s="167" t="s">
        <v>108</v>
      </c>
      <c r="C3" s="82"/>
      <c r="D3" s="83"/>
      <c r="E3" s="139" t="s">
        <v>109</v>
      </c>
      <c r="F3" s="83"/>
      <c r="G3" s="85"/>
      <c r="H3" s="82"/>
      <c r="I3" s="83"/>
      <c r="J3" s="139" t="s">
        <v>110</v>
      </c>
      <c r="K3" s="83"/>
      <c r="L3" s="140"/>
      <c r="M3" s="82"/>
      <c r="N3" s="83"/>
      <c r="O3" s="139" t="s">
        <v>111</v>
      </c>
      <c r="P3" s="83"/>
      <c r="Q3" s="85"/>
    </row>
    <row r="4" spans="1:18">
      <c r="A4" s="86"/>
      <c r="B4" s="141" t="s">
        <v>112</v>
      </c>
      <c r="C4" s="142" t="s">
        <v>113</v>
      </c>
      <c r="D4" s="143" t="s">
        <v>114</v>
      </c>
      <c r="E4" s="143" t="s">
        <v>115</v>
      </c>
      <c r="F4" s="143" t="s">
        <v>116</v>
      </c>
      <c r="G4" s="144" t="s">
        <v>6</v>
      </c>
      <c r="H4" s="142" t="s">
        <v>113</v>
      </c>
      <c r="I4" s="180" t="s">
        <v>114</v>
      </c>
      <c r="J4" s="143" t="s">
        <v>115</v>
      </c>
      <c r="K4" s="143" t="s">
        <v>116</v>
      </c>
      <c r="L4" s="144" t="s">
        <v>6</v>
      </c>
      <c r="M4" s="142" t="s">
        <v>113</v>
      </c>
      <c r="N4" s="143" t="s">
        <v>114</v>
      </c>
      <c r="O4" s="143" t="s">
        <v>115</v>
      </c>
      <c r="P4" s="143" t="s">
        <v>116</v>
      </c>
      <c r="Q4" s="144" t="s">
        <v>6</v>
      </c>
      <c r="R4" s="86"/>
    </row>
    <row r="5" spans="1:18">
      <c r="A5" s="86"/>
      <c r="B5" s="87"/>
      <c r="C5" s="142" t="s">
        <v>174</v>
      </c>
      <c r="D5" s="143"/>
      <c r="E5" s="143"/>
      <c r="F5" s="143"/>
      <c r="G5" s="144"/>
      <c r="H5" s="142" t="s">
        <v>117</v>
      </c>
      <c r="I5" s="181"/>
      <c r="J5" s="143"/>
      <c r="K5" s="143"/>
      <c r="L5" s="144"/>
      <c r="M5" s="142" t="s">
        <v>117</v>
      </c>
      <c r="N5" s="145"/>
      <c r="O5" s="145"/>
      <c r="P5" s="145"/>
      <c r="Q5" s="146"/>
    </row>
    <row r="6" spans="1:18" ht="14.25" thickBot="1">
      <c r="A6" s="186" t="s">
        <v>118</v>
      </c>
      <c r="B6" s="219" t="s">
        <v>119</v>
      </c>
      <c r="C6" s="147"/>
      <c r="D6" s="148" t="s">
        <v>120</v>
      </c>
      <c r="E6" s="148" t="s">
        <v>120</v>
      </c>
      <c r="F6" s="148" t="s">
        <v>15</v>
      </c>
      <c r="G6" s="149" t="s">
        <v>15</v>
      </c>
      <c r="H6" s="147"/>
      <c r="I6" s="182" t="s">
        <v>120</v>
      </c>
      <c r="J6" s="148" t="s">
        <v>120</v>
      </c>
      <c r="K6" s="148" t="s">
        <v>15</v>
      </c>
      <c r="L6" s="149" t="s">
        <v>15</v>
      </c>
      <c r="M6" s="147"/>
      <c r="N6" s="148" t="s">
        <v>120</v>
      </c>
      <c r="O6" s="148" t="s">
        <v>120</v>
      </c>
      <c r="P6" s="148" t="s">
        <v>15</v>
      </c>
      <c r="Q6" s="149" t="s">
        <v>15</v>
      </c>
    </row>
    <row r="7" spans="1:18" ht="16.7" customHeight="1">
      <c r="A7" s="81"/>
      <c r="B7" s="217" t="s">
        <v>179</v>
      </c>
      <c r="C7" s="150">
        <v>2</v>
      </c>
      <c r="D7" s="151">
        <v>113</v>
      </c>
      <c r="E7" s="151">
        <v>113</v>
      </c>
      <c r="F7" s="151">
        <v>4039</v>
      </c>
      <c r="G7" s="152">
        <v>2692</v>
      </c>
      <c r="H7" s="150">
        <v>59</v>
      </c>
      <c r="I7" s="151">
        <v>2075</v>
      </c>
      <c r="J7" s="151">
        <v>2075</v>
      </c>
      <c r="K7" s="151">
        <v>115090</v>
      </c>
      <c r="L7" s="152">
        <v>57014</v>
      </c>
      <c r="M7" s="150">
        <f>C7+H7</f>
        <v>61</v>
      </c>
      <c r="N7" s="151">
        <f>D7+I7</f>
        <v>2188</v>
      </c>
      <c r="O7" s="151">
        <f>E7+J7</f>
        <v>2188</v>
      </c>
      <c r="P7" s="151">
        <f>F7+K7</f>
        <v>119129</v>
      </c>
      <c r="Q7" s="152">
        <f>G7+L7</f>
        <v>59706</v>
      </c>
    </row>
    <row r="8" spans="1:18" ht="16.7" customHeight="1" thickBot="1">
      <c r="A8" s="153" t="s">
        <v>121</v>
      </c>
      <c r="B8" s="218" t="s">
        <v>181</v>
      </c>
      <c r="C8" s="285">
        <v>0</v>
      </c>
      <c r="D8" s="286">
        <v>0</v>
      </c>
      <c r="E8" s="286">
        <v>0</v>
      </c>
      <c r="F8" s="286">
        <v>0</v>
      </c>
      <c r="G8" s="287">
        <v>0</v>
      </c>
      <c r="H8" s="154">
        <v>1</v>
      </c>
      <c r="I8" s="155">
        <v>2730</v>
      </c>
      <c r="J8" s="155">
        <v>2730</v>
      </c>
      <c r="K8" s="155">
        <v>336577</v>
      </c>
      <c r="L8" s="156">
        <v>112192</v>
      </c>
      <c r="M8" s="154">
        <f t="shared" ref="M8:Q45" si="0">C8+H8</f>
        <v>1</v>
      </c>
      <c r="N8" s="155">
        <f t="shared" si="0"/>
        <v>2730</v>
      </c>
      <c r="O8" s="155">
        <f t="shared" si="0"/>
        <v>2730</v>
      </c>
      <c r="P8" s="155">
        <f t="shared" si="0"/>
        <v>336577</v>
      </c>
      <c r="Q8" s="156">
        <f t="shared" si="0"/>
        <v>112192</v>
      </c>
    </row>
    <row r="9" spans="1:18" ht="16.7" customHeight="1">
      <c r="A9" s="157"/>
      <c r="B9" s="217" t="s">
        <v>179</v>
      </c>
      <c r="C9" s="150">
        <v>3</v>
      </c>
      <c r="D9" s="151">
        <v>267</v>
      </c>
      <c r="E9" s="151">
        <v>267</v>
      </c>
      <c r="F9" s="151">
        <v>9326</v>
      </c>
      <c r="G9" s="152">
        <v>4663</v>
      </c>
      <c r="H9" s="150">
        <v>105</v>
      </c>
      <c r="I9" s="151">
        <v>8653</v>
      </c>
      <c r="J9" s="151">
        <v>7772</v>
      </c>
      <c r="K9" s="151">
        <v>828152</v>
      </c>
      <c r="L9" s="152">
        <v>355913</v>
      </c>
      <c r="M9" s="150">
        <f t="shared" si="0"/>
        <v>108</v>
      </c>
      <c r="N9" s="151">
        <f t="shared" si="0"/>
        <v>8920</v>
      </c>
      <c r="O9" s="151">
        <f t="shared" si="0"/>
        <v>8039</v>
      </c>
      <c r="P9" s="151">
        <f t="shared" si="0"/>
        <v>837478</v>
      </c>
      <c r="Q9" s="152">
        <f t="shared" si="0"/>
        <v>360576</v>
      </c>
    </row>
    <row r="10" spans="1:18" ht="16.7" customHeight="1" thickBot="1">
      <c r="A10" s="153" t="s">
        <v>85</v>
      </c>
      <c r="B10" s="218" t="s">
        <v>181</v>
      </c>
      <c r="C10" s="154">
        <v>0</v>
      </c>
      <c r="D10" s="155">
        <v>0</v>
      </c>
      <c r="E10" s="155">
        <v>0</v>
      </c>
      <c r="F10" s="155">
        <v>0</v>
      </c>
      <c r="G10" s="156">
        <v>0</v>
      </c>
      <c r="H10" s="154">
        <v>0</v>
      </c>
      <c r="I10" s="155">
        <v>0</v>
      </c>
      <c r="J10" s="155">
        <v>0</v>
      </c>
      <c r="K10" s="155">
        <v>0</v>
      </c>
      <c r="L10" s="156">
        <v>0</v>
      </c>
      <c r="M10" s="154">
        <f t="shared" si="0"/>
        <v>0</v>
      </c>
      <c r="N10" s="155">
        <f t="shared" si="0"/>
        <v>0</v>
      </c>
      <c r="O10" s="155">
        <f t="shared" si="0"/>
        <v>0</v>
      </c>
      <c r="P10" s="155">
        <f t="shared" si="0"/>
        <v>0</v>
      </c>
      <c r="Q10" s="156">
        <f t="shared" si="0"/>
        <v>0</v>
      </c>
    </row>
    <row r="11" spans="1:18" ht="16.7" customHeight="1">
      <c r="A11" s="158"/>
      <c r="B11" s="217" t="s">
        <v>179</v>
      </c>
      <c r="C11" s="199">
        <v>4</v>
      </c>
      <c r="D11" s="288">
        <v>327</v>
      </c>
      <c r="E11" s="288">
        <v>292</v>
      </c>
      <c r="F11" s="288">
        <v>6986</v>
      </c>
      <c r="G11" s="289">
        <v>4510</v>
      </c>
      <c r="H11" s="150">
        <v>3</v>
      </c>
      <c r="I11" s="151">
        <v>184</v>
      </c>
      <c r="J11" s="151">
        <v>153</v>
      </c>
      <c r="K11" s="151">
        <v>10909</v>
      </c>
      <c r="L11" s="152">
        <v>7737</v>
      </c>
      <c r="M11" s="150">
        <f t="shared" si="0"/>
        <v>7</v>
      </c>
      <c r="N11" s="151">
        <f t="shared" si="0"/>
        <v>511</v>
      </c>
      <c r="O11" s="151">
        <f t="shared" si="0"/>
        <v>445</v>
      </c>
      <c r="P11" s="151">
        <f t="shared" si="0"/>
        <v>17895</v>
      </c>
      <c r="Q11" s="152">
        <f t="shared" si="0"/>
        <v>12247</v>
      </c>
    </row>
    <row r="12" spans="1:18" ht="16.7" customHeight="1" thickBot="1">
      <c r="A12" s="153" t="s">
        <v>122</v>
      </c>
      <c r="B12" s="218" t="s">
        <v>181</v>
      </c>
      <c r="C12" s="285">
        <v>1</v>
      </c>
      <c r="D12" s="286">
        <v>16</v>
      </c>
      <c r="E12" s="286">
        <v>13</v>
      </c>
      <c r="F12" s="286">
        <v>1101</v>
      </c>
      <c r="G12" s="287">
        <v>811</v>
      </c>
      <c r="H12" s="285">
        <v>0</v>
      </c>
      <c r="I12" s="286">
        <v>0</v>
      </c>
      <c r="J12" s="286">
        <v>0</v>
      </c>
      <c r="K12" s="286">
        <v>0</v>
      </c>
      <c r="L12" s="287">
        <v>0</v>
      </c>
      <c r="M12" s="154">
        <f t="shared" si="0"/>
        <v>1</v>
      </c>
      <c r="N12" s="155">
        <f t="shared" si="0"/>
        <v>16</v>
      </c>
      <c r="O12" s="155">
        <f t="shared" si="0"/>
        <v>13</v>
      </c>
      <c r="P12" s="155">
        <f t="shared" si="0"/>
        <v>1101</v>
      </c>
      <c r="Q12" s="156">
        <f t="shared" si="0"/>
        <v>811</v>
      </c>
    </row>
    <row r="13" spans="1:18" ht="16.7" customHeight="1">
      <c r="A13" s="158"/>
      <c r="B13" s="217" t="s">
        <v>179</v>
      </c>
      <c r="C13" s="150">
        <v>4</v>
      </c>
      <c r="D13" s="151">
        <v>599</v>
      </c>
      <c r="E13" s="151">
        <v>564</v>
      </c>
      <c r="F13" s="151">
        <v>33331</v>
      </c>
      <c r="G13" s="281">
        <v>18409</v>
      </c>
      <c r="H13" s="150">
        <v>155</v>
      </c>
      <c r="I13" s="151">
        <v>18665</v>
      </c>
      <c r="J13" s="151">
        <v>18488</v>
      </c>
      <c r="K13" s="151">
        <v>974436</v>
      </c>
      <c r="L13" s="152">
        <v>504035</v>
      </c>
      <c r="M13" s="150">
        <f t="shared" si="0"/>
        <v>159</v>
      </c>
      <c r="N13" s="151">
        <f t="shared" si="0"/>
        <v>19264</v>
      </c>
      <c r="O13" s="151">
        <f t="shared" si="0"/>
        <v>19052</v>
      </c>
      <c r="P13" s="151">
        <f t="shared" si="0"/>
        <v>1007767</v>
      </c>
      <c r="Q13" s="152">
        <f t="shared" si="0"/>
        <v>522444</v>
      </c>
    </row>
    <row r="14" spans="1:18" ht="16.7" customHeight="1" thickBot="1">
      <c r="A14" s="153" t="s">
        <v>123</v>
      </c>
      <c r="B14" s="218" t="s">
        <v>181</v>
      </c>
      <c r="C14" s="154">
        <v>0</v>
      </c>
      <c r="D14" s="155">
        <v>0</v>
      </c>
      <c r="E14" s="155">
        <v>0</v>
      </c>
      <c r="F14" s="155">
        <v>0</v>
      </c>
      <c r="G14" s="282">
        <v>0</v>
      </c>
      <c r="H14" s="154">
        <v>0</v>
      </c>
      <c r="I14" s="155">
        <v>0</v>
      </c>
      <c r="J14" s="155">
        <v>0</v>
      </c>
      <c r="K14" s="155">
        <v>0</v>
      </c>
      <c r="L14" s="156">
        <v>0</v>
      </c>
      <c r="M14" s="154">
        <f t="shared" si="0"/>
        <v>0</v>
      </c>
      <c r="N14" s="155">
        <f t="shared" si="0"/>
        <v>0</v>
      </c>
      <c r="O14" s="155">
        <f t="shared" si="0"/>
        <v>0</v>
      </c>
      <c r="P14" s="155">
        <f t="shared" si="0"/>
        <v>0</v>
      </c>
      <c r="Q14" s="156">
        <f t="shared" si="0"/>
        <v>0</v>
      </c>
    </row>
    <row r="15" spans="1:18" ht="16.7" customHeight="1">
      <c r="A15" s="158"/>
      <c r="B15" s="217" t="s">
        <v>179</v>
      </c>
      <c r="C15" s="199">
        <v>2</v>
      </c>
      <c r="D15" s="288">
        <v>142</v>
      </c>
      <c r="E15" s="288">
        <v>142</v>
      </c>
      <c r="F15" s="288">
        <v>4523</v>
      </c>
      <c r="G15" s="289">
        <v>2888</v>
      </c>
      <c r="H15" s="150">
        <v>23</v>
      </c>
      <c r="I15" s="151">
        <v>1274</v>
      </c>
      <c r="J15" s="151">
        <v>868</v>
      </c>
      <c r="K15" s="151">
        <v>140706</v>
      </c>
      <c r="L15" s="152">
        <v>85861</v>
      </c>
      <c r="M15" s="150">
        <f t="shared" si="0"/>
        <v>25</v>
      </c>
      <c r="N15" s="151">
        <f t="shared" si="0"/>
        <v>1416</v>
      </c>
      <c r="O15" s="151">
        <f t="shared" si="0"/>
        <v>1010</v>
      </c>
      <c r="P15" s="151">
        <f t="shared" si="0"/>
        <v>145229</v>
      </c>
      <c r="Q15" s="152">
        <f t="shared" si="0"/>
        <v>88749</v>
      </c>
    </row>
    <row r="16" spans="1:18" ht="16.7" customHeight="1" thickBot="1">
      <c r="A16" s="153" t="s">
        <v>124</v>
      </c>
      <c r="B16" s="218" t="s">
        <v>181</v>
      </c>
      <c r="C16" s="285">
        <v>0</v>
      </c>
      <c r="D16" s="286">
        <v>0</v>
      </c>
      <c r="E16" s="286">
        <v>0</v>
      </c>
      <c r="F16" s="286">
        <v>0</v>
      </c>
      <c r="G16" s="287">
        <v>0</v>
      </c>
      <c r="H16" s="285">
        <v>0</v>
      </c>
      <c r="I16" s="286">
        <v>0</v>
      </c>
      <c r="J16" s="286">
        <v>0</v>
      </c>
      <c r="K16" s="286">
        <v>0</v>
      </c>
      <c r="L16" s="287">
        <v>0</v>
      </c>
      <c r="M16" s="154">
        <f t="shared" si="0"/>
        <v>0</v>
      </c>
      <c r="N16" s="155">
        <f t="shared" si="0"/>
        <v>0</v>
      </c>
      <c r="O16" s="155">
        <f t="shared" si="0"/>
        <v>0</v>
      </c>
      <c r="P16" s="155">
        <f t="shared" si="0"/>
        <v>0</v>
      </c>
      <c r="Q16" s="156">
        <f t="shared" si="0"/>
        <v>0</v>
      </c>
    </row>
    <row r="17" spans="1:17" ht="16.7" customHeight="1">
      <c r="A17" s="158"/>
      <c r="B17" s="217" t="s">
        <v>179</v>
      </c>
      <c r="C17" s="150">
        <v>16</v>
      </c>
      <c r="D17" s="151">
        <v>1318</v>
      </c>
      <c r="E17" s="151">
        <v>1287</v>
      </c>
      <c r="F17" s="151">
        <v>34799</v>
      </c>
      <c r="G17" s="152">
        <v>15958</v>
      </c>
      <c r="H17" s="150">
        <v>39</v>
      </c>
      <c r="I17" s="151">
        <v>17106</v>
      </c>
      <c r="J17" s="151">
        <v>17106</v>
      </c>
      <c r="K17" s="151">
        <v>499079</v>
      </c>
      <c r="L17" s="152">
        <v>205570</v>
      </c>
      <c r="M17" s="150">
        <f t="shared" si="0"/>
        <v>55</v>
      </c>
      <c r="N17" s="151">
        <f t="shared" si="0"/>
        <v>18424</v>
      </c>
      <c r="O17" s="151">
        <f t="shared" si="0"/>
        <v>18393</v>
      </c>
      <c r="P17" s="151">
        <f t="shared" si="0"/>
        <v>533878</v>
      </c>
      <c r="Q17" s="152">
        <f t="shared" si="0"/>
        <v>221528</v>
      </c>
    </row>
    <row r="18" spans="1:17" ht="16.7" customHeight="1" thickBot="1">
      <c r="A18" s="153" t="s">
        <v>125</v>
      </c>
      <c r="B18" s="218" t="s">
        <v>181</v>
      </c>
      <c r="C18" s="154">
        <v>0</v>
      </c>
      <c r="D18" s="155">
        <v>0</v>
      </c>
      <c r="E18" s="155">
        <v>0</v>
      </c>
      <c r="F18" s="155">
        <v>0</v>
      </c>
      <c r="G18" s="156">
        <v>0</v>
      </c>
      <c r="H18" s="154">
        <v>0</v>
      </c>
      <c r="I18" s="155">
        <v>0</v>
      </c>
      <c r="J18" s="155">
        <v>0</v>
      </c>
      <c r="K18" s="155">
        <v>0</v>
      </c>
      <c r="L18" s="156">
        <v>0</v>
      </c>
      <c r="M18" s="154">
        <f t="shared" si="0"/>
        <v>0</v>
      </c>
      <c r="N18" s="155">
        <f t="shared" si="0"/>
        <v>0</v>
      </c>
      <c r="O18" s="155">
        <f t="shared" si="0"/>
        <v>0</v>
      </c>
      <c r="P18" s="155">
        <f t="shared" si="0"/>
        <v>0</v>
      </c>
      <c r="Q18" s="156">
        <f t="shared" si="0"/>
        <v>0</v>
      </c>
    </row>
    <row r="19" spans="1:17" ht="16.7" customHeight="1">
      <c r="A19" s="158"/>
      <c r="B19" s="217" t="s">
        <v>179</v>
      </c>
      <c r="C19" s="199">
        <v>8</v>
      </c>
      <c r="D19" s="288">
        <v>745</v>
      </c>
      <c r="E19" s="288">
        <v>709</v>
      </c>
      <c r="F19" s="288">
        <v>17776</v>
      </c>
      <c r="G19" s="289">
        <v>11381</v>
      </c>
      <c r="H19" s="199">
        <v>18</v>
      </c>
      <c r="I19" s="288">
        <v>6047</v>
      </c>
      <c r="J19" s="288">
        <v>6037</v>
      </c>
      <c r="K19" s="288">
        <v>473049</v>
      </c>
      <c r="L19" s="289">
        <v>178295</v>
      </c>
      <c r="M19" s="150">
        <f t="shared" si="0"/>
        <v>26</v>
      </c>
      <c r="N19" s="151">
        <f t="shared" si="0"/>
        <v>6792</v>
      </c>
      <c r="O19" s="151">
        <f t="shared" si="0"/>
        <v>6746</v>
      </c>
      <c r="P19" s="151">
        <f t="shared" si="0"/>
        <v>490825</v>
      </c>
      <c r="Q19" s="152">
        <f t="shared" si="0"/>
        <v>189676</v>
      </c>
    </row>
    <row r="20" spans="1:17" ht="16.7" customHeight="1" thickBot="1">
      <c r="A20" s="153" t="s">
        <v>90</v>
      </c>
      <c r="B20" s="218" t="s">
        <v>181</v>
      </c>
      <c r="C20" s="285">
        <v>0</v>
      </c>
      <c r="D20" s="286">
        <v>0</v>
      </c>
      <c r="E20" s="286">
        <v>0</v>
      </c>
      <c r="F20" s="286">
        <v>0</v>
      </c>
      <c r="G20" s="287">
        <v>0</v>
      </c>
      <c r="H20" s="285">
        <v>0</v>
      </c>
      <c r="I20" s="286">
        <v>0</v>
      </c>
      <c r="J20" s="286">
        <v>0</v>
      </c>
      <c r="K20" s="286">
        <v>0</v>
      </c>
      <c r="L20" s="287">
        <v>0</v>
      </c>
      <c r="M20" s="154">
        <f t="shared" si="0"/>
        <v>0</v>
      </c>
      <c r="N20" s="155">
        <f t="shared" si="0"/>
        <v>0</v>
      </c>
      <c r="O20" s="155">
        <f t="shared" si="0"/>
        <v>0</v>
      </c>
      <c r="P20" s="155">
        <f t="shared" si="0"/>
        <v>0</v>
      </c>
      <c r="Q20" s="156">
        <f t="shared" si="0"/>
        <v>0</v>
      </c>
    </row>
    <row r="21" spans="1:17" ht="16.7" customHeight="1">
      <c r="A21" s="158"/>
      <c r="B21" s="217" t="s">
        <v>179</v>
      </c>
      <c r="C21" s="150">
        <v>5</v>
      </c>
      <c r="D21" s="151">
        <v>543</v>
      </c>
      <c r="E21" s="151">
        <v>474</v>
      </c>
      <c r="F21" s="151">
        <v>16518</v>
      </c>
      <c r="G21" s="152">
        <v>10330</v>
      </c>
      <c r="H21" s="150">
        <v>17</v>
      </c>
      <c r="I21" s="151">
        <v>552</v>
      </c>
      <c r="J21" s="151">
        <v>534</v>
      </c>
      <c r="K21" s="151">
        <v>27146</v>
      </c>
      <c r="L21" s="152">
        <v>17707</v>
      </c>
      <c r="M21" s="150">
        <f t="shared" si="0"/>
        <v>22</v>
      </c>
      <c r="N21" s="151">
        <f t="shared" si="0"/>
        <v>1095</v>
      </c>
      <c r="O21" s="151">
        <f t="shared" si="0"/>
        <v>1008</v>
      </c>
      <c r="P21" s="151">
        <f t="shared" si="0"/>
        <v>43664</v>
      </c>
      <c r="Q21" s="152">
        <f t="shared" si="0"/>
        <v>28037</v>
      </c>
    </row>
    <row r="22" spans="1:17" ht="16.7" customHeight="1" thickBot="1">
      <c r="A22" s="153" t="s">
        <v>126</v>
      </c>
      <c r="B22" s="218" t="s">
        <v>181</v>
      </c>
      <c r="C22" s="154">
        <v>1</v>
      </c>
      <c r="D22" s="155">
        <v>5</v>
      </c>
      <c r="E22" s="155">
        <v>4</v>
      </c>
      <c r="F22" s="155">
        <v>398</v>
      </c>
      <c r="G22" s="156">
        <v>174</v>
      </c>
      <c r="H22" s="154">
        <v>0</v>
      </c>
      <c r="I22" s="155">
        <v>0</v>
      </c>
      <c r="J22" s="155">
        <v>0</v>
      </c>
      <c r="K22" s="155">
        <v>0</v>
      </c>
      <c r="L22" s="156">
        <v>0</v>
      </c>
      <c r="M22" s="154">
        <f t="shared" si="0"/>
        <v>1</v>
      </c>
      <c r="N22" s="155">
        <f t="shared" si="0"/>
        <v>5</v>
      </c>
      <c r="O22" s="155">
        <f t="shared" si="0"/>
        <v>4</v>
      </c>
      <c r="P22" s="155">
        <f t="shared" si="0"/>
        <v>398</v>
      </c>
      <c r="Q22" s="156">
        <f t="shared" si="0"/>
        <v>174</v>
      </c>
    </row>
    <row r="23" spans="1:17" ht="16.7" customHeight="1">
      <c r="A23" s="158"/>
      <c r="B23" s="217" t="s">
        <v>179</v>
      </c>
      <c r="C23" s="362">
        <v>5</v>
      </c>
      <c r="D23" s="363">
        <v>434</v>
      </c>
      <c r="E23" s="363">
        <v>385</v>
      </c>
      <c r="F23" s="363">
        <v>14619</v>
      </c>
      <c r="G23" s="364">
        <v>9456</v>
      </c>
      <c r="H23" s="199">
        <v>10</v>
      </c>
      <c r="I23" s="288">
        <v>1915</v>
      </c>
      <c r="J23" s="288">
        <v>1893</v>
      </c>
      <c r="K23" s="288">
        <v>190873</v>
      </c>
      <c r="L23" s="289">
        <v>70899</v>
      </c>
      <c r="M23" s="150">
        <f t="shared" si="0"/>
        <v>15</v>
      </c>
      <c r="N23" s="151">
        <f t="shared" si="0"/>
        <v>2349</v>
      </c>
      <c r="O23" s="151">
        <f t="shared" si="0"/>
        <v>2278</v>
      </c>
      <c r="P23" s="151">
        <f t="shared" si="0"/>
        <v>205492</v>
      </c>
      <c r="Q23" s="152">
        <f t="shared" si="0"/>
        <v>80355</v>
      </c>
    </row>
    <row r="24" spans="1:17" ht="16.7" customHeight="1" thickBot="1">
      <c r="A24" s="153" t="s">
        <v>127</v>
      </c>
      <c r="B24" s="218" t="s">
        <v>181</v>
      </c>
      <c r="C24" s="365">
        <v>1</v>
      </c>
      <c r="D24" s="366">
        <v>27</v>
      </c>
      <c r="E24" s="366">
        <v>17</v>
      </c>
      <c r="F24" s="366">
        <v>1885</v>
      </c>
      <c r="G24" s="367">
        <v>1488</v>
      </c>
      <c r="H24" s="285">
        <v>0</v>
      </c>
      <c r="I24" s="286">
        <v>0</v>
      </c>
      <c r="J24" s="286">
        <v>0</v>
      </c>
      <c r="K24" s="286">
        <v>0</v>
      </c>
      <c r="L24" s="287">
        <v>0</v>
      </c>
      <c r="M24" s="154">
        <f t="shared" si="0"/>
        <v>1</v>
      </c>
      <c r="N24" s="155">
        <f t="shared" si="0"/>
        <v>27</v>
      </c>
      <c r="O24" s="155">
        <f t="shared" si="0"/>
        <v>17</v>
      </c>
      <c r="P24" s="155">
        <f t="shared" si="0"/>
        <v>1885</v>
      </c>
      <c r="Q24" s="156">
        <f t="shared" si="0"/>
        <v>1488</v>
      </c>
    </row>
    <row r="25" spans="1:17" ht="16.7" customHeight="1">
      <c r="A25" s="158"/>
      <c r="B25" s="217" t="s">
        <v>179</v>
      </c>
      <c r="C25" s="150">
        <v>11</v>
      </c>
      <c r="D25" s="151">
        <v>1065</v>
      </c>
      <c r="E25" s="151">
        <v>837</v>
      </c>
      <c r="F25" s="151">
        <v>22929</v>
      </c>
      <c r="G25" s="152">
        <v>17251</v>
      </c>
      <c r="H25" s="150">
        <v>62</v>
      </c>
      <c r="I25" s="151">
        <v>7327</v>
      </c>
      <c r="J25" s="151">
        <v>7240</v>
      </c>
      <c r="K25" s="151">
        <v>356958</v>
      </c>
      <c r="L25" s="152">
        <v>161971</v>
      </c>
      <c r="M25" s="150">
        <f t="shared" si="0"/>
        <v>73</v>
      </c>
      <c r="N25" s="151">
        <f t="shared" si="0"/>
        <v>8392</v>
      </c>
      <c r="O25" s="151">
        <f t="shared" si="0"/>
        <v>8077</v>
      </c>
      <c r="P25" s="151">
        <f t="shared" si="0"/>
        <v>379887</v>
      </c>
      <c r="Q25" s="152">
        <f t="shared" si="0"/>
        <v>179222</v>
      </c>
    </row>
    <row r="26" spans="1:17" ht="16.7" customHeight="1" thickBot="1">
      <c r="A26" s="153" t="s">
        <v>128</v>
      </c>
      <c r="B26" s="218" t="s">
        <v>181</v>
      </c>
      <c r="C26" s="154">
        <v>0</v>
      </c>
      <c r="D26" s="155">
        <v>0</v>
      </c>
      <c r="E26" s="155">
        <v>0</v>
      </c>
      <c r="F26" s="155">
        <v>0</v>
      </c>
      <c r="G26" s="156">
        <v>0</v>
      </c>
      <c r="H26" s="154">
        <v>0</v>
      </c>
      <c r="I26" s="155">
        <v>0</v>
      </c>
      <c r="J26" s="155">
        <v>0</v>
      </c>
      <c r="K26" s="155">
        <v>0</v>
      </c>
      <c r="L26" s="156">
        <v>0</v>
      </c>
      <c r="M26" s="154">
        <f t="shared" si="0"/>
        <v>0</v>
      </c>
      <c r="N26" s="155">
        <f t="shared" si="0"/>
        <v>0</v>
      </c>
      <c r="O26" s="155">
        <f t="shared" si="0"/>
        <v>0</v>
      </c>
      <c r="P26" s="155">
        <f t="shared" si="0"/>
        <v>0</v>
      </c>
      <c r="Q26" s="156">
        <f t="shared" si="0"/>
        <v>0</v>
      </c>
    </row>
    <row r="27" spans="1:17" ht="16.7" customHeight="1">
      <c r="A27" s="158"/>
      <c r="B27" s="217" t="s">
        <v>179</v>
      </c>
      <c r="C27" s="199">
        <v>7</v>
      </c>
      <c r="D27" s="288">
        <v>753</v>
      </c>
      <c r="E27" s="288">
        <v>722</v>
      </c>
      <c r="F27" s="288">
        <v>19227</v>
      </c>
      <c r="G27" s="289">
        <v>12981</v>
      </c>
      <c r="H27" s="199">
        <v>51</v>
      </c>
      <c r="I27" s="288">
        <v>4810</v>
      </c>
      <c r="J27" s="288">
        <v>4631</v>
      </c>
      <c r="K27" s="288">
        <v>346438</v>
      </c>
      <c r="L27" s="289">
        <v>153031</v>
      </c>
      <c r="M27" s="150">
        <f t="shared" si="0"/>
        <v>58</v>
      </c>
      <c r="N27" s="151">
        <f t="shared" si="0"/>
        <v>5563</v>
      </c>
      <c r="O27" s="151">
        <f t="shared" si="0"/>
        <v>5353</v>
      </c>
      <c r="P27" s="151">
        <f t="shared" si="0"/>
        <v>365665</v>
      </c>
      <c r="Q27" s="152">
        <f t="shared" si="0"/>
        <v>166012</v>
      </c>
    </row>
    <row r="28" spans="1:17" ht="16.7" customHeight="1" thickBot="1">
      <c r="A28" s="153" t="s">
        <v>129</v>
      </c>
      <c r="B28" s="218" t="s">
        <v>181</v>
      </c>
      <c r="C28" s="285">
        <v>0</v>
      </c>
      <c r="D28" s="286">
        <v>0</v>
      </c>
      <c r="E28" s="286">
        <v>0</v>
      </c>
      <c r="F28" s="286">
        <v>0</v>
      </c>
      <c r="G28" s="287">
        <v>0</v>
      </c>
      <c r="H28" s="285">
        <v>1</v>
      </c>
      <c r="I28" s="286">
        <v>6756</v>
      </c>
      <c r="J28" s="286">
        <v>6756</v>
      </c>
      <c r="K28" s="286">
        <v>820790</v>
      </c>
      <c r="L28" s="287">
        <v>273597</v>
      </c>
      <c r="M28" s="154">
        <f t="shared" si="0"/>
        <v>1</v>
      </c>
      <c r="N28" s="155">
        <f t="shared" si="0"/>
        <v>6756</v>
      </c>
      <c r="O28" s="155">
        <f t="shared" si="0"/>
        <v>6756</v>
      </c>
      <c r="P28" s="155">
        <f t="shared" si="0"/>
        <v>820790</v>
      </c>
      <c r="Q28" s="156">
        <f t="shared" si="0"/>
        <v>273597</v>
      </c>
    </row>
    <row r="29" spans="1:17" ht="16.7" customHeight="1">
      <c r="A29" s="158"/>
      <c r="B29" s="217" t="s">
        <v>179</v>
      </c>
      <c r="C29" s="150">
        <v>8</v>
      </c>
      <c r="D29" s="151">
        <v>1452</v>
      </c>
      <c r="E29" s="151">
        <v>1162</v>
      </c>
      <c r="F29" s="151">
        <v>73864</v>
      </c>
      <c r="G29" s="152">
        <v>36373</v>
      </c>
      <c r="H29" s="150">
        <v>16</v>
      </c>
      <c r="I29" s="151">
        <v>14514</v>
      </c>
      <c r="J29" s="151">
        <v>12355</v>
      </c>
      <c r="K29" s="151">
        <v>1660700</v>
      </c>
      <c r="L29" s="152">
        <v>743271</v>
      </c>
      <c r="M29" s="150">
        <f t="shared" si="0"/>
        <v>24</v>
      </c>
      <c r="N29" s="151">
        <f t="shared" si="0"/>
        <v>15966</v>
      </c>
      <c r="O29" s="151">
        <f t="shared" si="0"/>
        <v>13517</v>
      </c>
      <c r="P29" s="151">
        <f t="shared" si="0"/>
        <v>1734564</v>
      </c>
      <c r="Q29" s="152">
        <f t="shared" si="0"/>
        <v>779644</v>
      </c>
    </row>
    <row r="30" spans="1:17" ht="16.7" customHeight="1" thickBot="1">
      <c r="A30" s="153" t="s">
        <v>130</v>
      </c>
      <c r="B30" s="218" t="s">
        <v>181</v>
      </c>
      <c r="C30" s="154">
        <v>0</v>
      </c>
      <c r="D30" s="155">
        <v>0</v>
      </c>
      <c r="E30" s="155">
        <v>0</v>
      </c>
      <c r="F30" s="155">
        <v>0</v>
      </c>
      <c r="G30" s="156">
        <v>0</v>
      </c>
      <c r="H30" s="154">
        <v>0</v>
      </c>
      <c r="I30" s="155">
        <v>0</v>
      </c>
      <c r="J30" s="155">
        <v>0</v>
      </c>
      <c r="K30" s="155">
        <v>0</v>
      </c>
      <c r="L30" s="156">
        <v>0</v>
      </c>
      <c r="M30" s="154">
        <f t="shared" si="0"/>
        <v>0</v>
      </c>
      <c r="N30" s="155">
        <f t="shared" si="0"/>
        <v>0</v>
      </c>
      <c r="O30" s="155">
        <f t="shared" si="0"/>
        <v>0</v>
      </c>
      <c r="P30" s="155">
        <f t="shared" si="0"/>
        <v>0</v>
      </c>
      <c r="Q30" s="156">
        <f t="shared" si="0"/>
        <v>0</v>
      </c>
    </row>
    <row r="31" spans="1:17" ht="16.7" customHeight="1">
      <c r="A31" s="158"/>
      <c r="B31" s="217" t="s">
        <v>179</v>
      </c>
      <c r="C31" s="199">
        <v>16</v>
      </c>
      <c r="D31" s="288">
        <v>2706</v>
      </c>
      <c r="E31" s="288">
        <v>2508</v>
      </c>
      <c r="F31" s="288">
        <v>143748</v>
      </c>
      <c r="G31" s="289">
        <v>60006</v>
      </c>
      <c r="H31" s="199">
        <v>42</v>
      </c>
      <c r="I31" s="288">
        <v>3217</v>
      </c>
      <c r="J31" s="288">
        <v>3176</v>
      </c>
      <c r="K31" s="288">
        <v>212834</v>
      </c>
      <c r="L31" s="289">
        <v>98645</v>
      </c>
      <c r="M31" s="150">
        <f t="shared" si="0"/>
        <v>58</v>
      </c>
      <c r="N31" s="151">
        <f t="shared" si="0"/>
        <v>5923</v>
      </c>
      <c r="O31" s="151">
        <f t="shared" si="0"/>
        <v>5684</v>
      </c>
      <c r="P31" s="151">
        <f t="shared" si="0"/>
        <v>356582</v>
      </c>
      <c r="Q31" s="152">
        <f t="shared" si="0"/>
        <v>158651</v>
      </c>
    </row>
    <row r="32" spans="1:17" ht="16.7" customHeight="1" thickBot="1">
      <c r="A32" s="153" t="s">
        <v>131</v>
      </c>
      <c r="B32" s="218" t="s">
        <v>181</v>
      </c>
      <c r="C32" s="285">
        <v>3</v>
      </c>
      <c r="D32" s="286">
        <v>27</v>
      </c>
      <c r="E32" s="286">
        <v>20</v>
      </c>
      <c r="F32" s="286">
        <v>1836</v>
      </c>
      <c r="G32" s="287">
        <v>1233</v>
      </c>
      <c r="H32" s="285">
        <v>0</v>
      </c>
      <c r="I32" s="286">
        <v>0</v>
      </c>
      <c r="J32" s="286">
        <v>0</v>
      </c>
      <c r="K32" s="286">
        <v>0</v>
      </c>
      <c r="L32" s="287">
        <v>0</v>
      </c>
      <c r="M32" s="154">
        <f t="shared" si="0"/>
        <v>3</v>
      </c>
      <c r="N32" s="155">
        <f t="shared" si="0"/>
        <v>27</v>
      </c>
      <c r="O32" s="155">
        <f t="shared" si="0"/>
        <v>20</v>
      </c>
      <c r="P32" s="155">
        <f t="shared" si="0"/>
        <v>1836</v>
      </c>
      <c r="Q32" s="156">
        <f t="shared" si="0"/>
        <v>1233</v>
      </c>
    </row>
    <row r="33" spans="1:17" ht="16.7" customHeight="1">
      <c r="A33" s="158"/>
      <c r="B33" s="217" t="s">
        <v>179</v>
      </c>
      <c r="C33" s="150">
        <v>4</v>
      </c>
      <c r="D33" s="151">
        <v>490</v>
      </c>
      <c r="E33" s="151">
        <v>475</v>
      </c>
      <c r="F33" s="151">
        <v>23178</v>
      </c>
      <c r="G33" s="152">
        <v>12229</v>
      </c>
      <c r="H33" s="150">
        <v>147</v>
      </c>
      <c r="I33" s="151">
        <v>6382</v>
      </c>
      <c r="J33" s="151">
        <v>6270</v>
      </c>
      <c r="K33" s="151">
        <v>489571</v>
      </c>
      <c r="L33" s="152">
        <v>215616</v>
      </c>
      <c r="M33" s="150">
        <f t="shared" si="0"/>
        <v>151</v>
      </c>
      <c r="N33" s="151">
        <f t="shared" si="0"/>
        <v>6872</v>
      </c>
      <c r="O33" s="151">
        <f t="shared" si="0"/>
        <v>6745</v>
      </c>
      <c r="P33" s="151">
        <f t="shared" si="0"/>
        <v>512749</v>
      </c>
      <c r="Q33" s="152">
        <f t="shared" si="0"/>
        <v>227845</v>
      </c>
    </row>
    <row r="34" spans="1:17" ht="16.7" customHeight="1" thickBot="1">
      <c r="A34" s="153" t="s">
        <v>132</v>
      </c>
      <c r="B34" s="218" t="s">
        <v>181</v>
      </c>
      <c r="C34" s="154">
        <v>1</v>
      </c>
      <c r="D34" s="155">
        <v>34</v>
      </c>
      <c r="E34" s="155">
        <v>29</v>
      </c>
      <c r="F34" s="155">
        <v>2293</v>
      </c>
      <c r="G34" s="156">
        <v>1634</v>
      </c>
      <c r="H34" s="154">
        <v>0</v>
      </c>
      <c r="I34" s="155">
        <v>0</v>
      </c>
      <c r="J34" s="155">
        <v>0</v>
      </c>
      <c r="K34" s="155">
        <v>0</v>
      </c>
      <c r="L34" s="156">
        <v>0</v>
      </c>
      <c r="M34" s="154">
        <f t="shared" si="0"/>
        <v>1</v>
      </c>
      <c r="N34" s="155">
        <f t="shared" si="0"/>
        <v>34</v>
      </c>
      <c r="O34" s="155">
        <f t="shared" si="0"/>
        <v>29</v>
      </c>
      <c r="P34" s="155">
        <f t="shared" si="0"/>
        <v>2293</v>
      </c>
      <c r="Q34" s="156">
        <f t="shared" si="0"/>
        <v>1634</v>
      </c>
    </row>
    <row r="35" spans="1:17" ht="16.7" customHeight="1">
      <c r="A35" s="158"/>
      <c r="B35" s="217" t="s">
        <v>179</v>
      </c>
      <c r="C35" s="199">
        <v>9</v>
      </c>
      <c r="D35" s="288">
        <v>664</v>
      </c>
      <c r="E35" s="288">
        <v>662</v>
      </c>
      <c r="F35" s="288">
        <v>27785</v>
      </c>
      <c r="G35" s="289">
        <v>14370</v>
      </c>
      <c r="H35" s="150">
        <v>210</v>
      </c>
      <c r="I35" s="151">
        <v>20584</v>
      </c>
      <c r="J35" s="151">
        <v>20570</v>
      </c>
      <c r="K35" s="151">
        <v>1170764</v>
      </c>
      <c r="L35" s="152">
        <v>486644</v>
      </c>
      <c r="M35" s="150">
        <f t="shared" si="0"/>
        <v>219</v>
      </c>
      <c r="N35" s="151">
        <f t="shared" si="0"/>
        <v>21248</v>
      </c>
      <c r="O35" s="151">
        <f t="shared" si="0"/>
        <v>21232</v>
      </c>
      <c r="P35" s="151">
        <f t="shared" si="0"/>
        <v>1198549</v>
      </c>
      <c r="Q35" s="152">
        <f t="shared" si="0"/>
        <v>501014</v>
      </c>
    </row>
    <row r="36" spans="1:17" ht="16.7" customHeight="1" thickBot="1">
      <c r="A36" s="153" t="s">
        <v>133</v>
      </c>
      <c r="B36" s="218" t="s">
        <v>181</v>
      </c>
      <c r="C36" s="285">
        <v>0</v>
      </c>
      <c r="D36" s="286">
        <v>0</v>
      </c>
      <c r="E36" s="286">
        <v>0</v>
      </c>
      <c r="F36" s="286">
        <v>0</v>
      </c>
      <c r="G36" s="287">
        <v>0</v>
      </c>
      <c r="H36" s="154">
        <v>0</v>
      </c>
      <c r="I36" s="155">
        <v>0</v>
      </c>
      <c r="J36" s="155">
        <v>0</v>
      </c>
      <c r="K36" s="155">
        <v>0</v>
      </c>
      <c r="L36" s="156">
        <v>0</v>
      </c>
      <c r="M36" s="154">
        <f t="shared" si="0"/>
        <v>0</v>
      </c>
      <c r="N36" s="155">
        <f t="shared" si="0"/>
        <v>0</v>
      </c>
      <c r="O36" s="155">
        <f t="shared" si="0"/>
        <v>0</v>
      </c>
      <c r="P36" s="155">
        <f t="shared" si="0"/>
        <v>0</v>
      </c>
      <c r="Q36" s="156">
        <f t="shared" si="0"/>
        <v>0</v>
      </c>
    </row>
    <row r="37" spans="1:17" ht="16.7" customHeight="1">
      <c r="A37" s="158"/>
      <c r="B37" s="217" t="s">
        <v>179</v>
      </c>
      <c r="C37" s="150">
        <v>3</v>
      </c>
      <c r="D37" s="151">
        <v>228</v>
      </c>
      <c r="E37" s="151">
        <v>220</v>
      </c>
      <c r="F37" s="151">
        <v>3496</v>
      </c>
      <c r="G37" s="152">
        <v>2074</v>
      </c>
      <c r="H37" s="199">
        <v>1</v>
      </c>
      <c r="I37" s="288">
        <v>76</v>
      </c>
      <c r="J37" s="288">
        <v>76</v>
      </c>
      <c r="K37" s="288">
        <v>3640</v>
      </c>
      <c r="L37" s="289">
        <v>2427</v>
      </c>
      <c r="M37" s="150">
        <f t="shared" si="0"/>
        <v>4</v>
      </c>
      <c r="N37" s="151">
        <f t="shared" si="0"/>
        <v>304</v>
      </c>
      <c r="O37" s="151">
        <f t="shared" si="0"/>
        <v>296</v>
      </c>
      <c r="P37" s="151">
        <f t="shared" si="0"/>
        <v>7136</v>
      </c>
      <c r="Q37" s="152">
        <f t="shared" si="0"/>
        <v>4501</v>
      </c>
    </row>
    <row r="38" spans="1:17" ht="16.7" customHeight="1" thickBot="1">
      <c r="A38" s="153" t="s">
        <v>134</v>
      </c>
      <c r="B38" s="218" t="s">
        <v>181</v>
      </c>
      <c r="C38" s="154">
        <v>0</v>
      </c>
      <c r="D38" s="155">
        <v>0</v>
      </c>
      <c r="E38" s="155">
        <v>0</v>
      </c>
      <c r="F38" s="155">
        <v>0</v>
      </c>
      <c r="G38" s="156">
        <v>0</v>
      </c>
      <c r="H38" s="285">
        <v>497</v>
      </c>
      <c r="I38" s="286">
        <v>35343</v>
      </c>
      <c r="J38" s="286">
        <v>35343</v>
      </c>
      <c r="K38" s="286">
        <v>5700170</v>
      </c>
      <c r="L38" s="287">
        <v>4188405</v>
      </c>
      <c r="M38" s="154">
        <f t="shared" si="0"/>
        <v>497</v>
      </c>
      <c r="N38" s="155">
        <f t="shared" si="0"/>
        <v>35343</v>
      </c>
      <c r="O38" s="155">
        <f t="shared" si="0"/>
        <v>35343</v>
      </c>
      <c r="P38" s="155">
        <f t="shared" si="0"/>
        <v>5700170</v>
      </c>
      <c r="Q38" s="156">
        <f t="shared" si="0"/>
        <v>4188405</v>
      </c>
    </row>
    <row r="39" spans="1:17" ht="16.7" customHeight="1">
      <c r="A39" s="158"/>
      <c r="B39" s="217" t="s">
        <v>179</v>
      </c>
      <c r="C39" s="199">
        <v>7</v>
      </c>
      <c r="D39" s="288">
        <v>1191</v>
      </c>
      <c r="E39" s="288">
        <v>1191</v>
      </c>
      <c r="F39" s="288">
        <v>75686</v>
      </c>
      <c r="G39" s="289">
        <v>26745</v>
      </c>
      <c r="H39" s="150">
        <v>29</v>
      </c>
      <c r="I39" s="151">
        <v>1237</v>
      </c>
      <c r="J39" s="151">
        <v>1005</v>
      </c>
      <c r="K39" s="151">
        <v>96027</v>
      </c>
      <c r="L39" s="152">
        <v>50429</v>
      </c>
      <c r="M39" s="150">
        <f t="shared" si="0"/>
        <v>36</v>
      </c>
      <c r="N39" s="151">
        <f t="shared" si="0"/>
        <v>2428</v>
      </c>
      <c r="O39" s="151">
        <f t="shared" si="0"/>
        <v>2196</v>
      </c>
      <c r="P39" s="151">
        <f t="shared" si="0"/>
        <v>171713</v>
      </c>
      <c r="Q39" s="152">
        <f t="shared" si="0"/>
        <v>77174</v>
      </c>
    </row>
    <row r="40" spans="1:17" ht="16.7" customHeight="1" thickBot="1">
      <c r="A40" s="153" t="s">
        <v>135</v>
      </c>
      <c r="B40" s="218" t="s">
        <v>181</v>
      </c>
      <c r="C40" s="285">
        <v>0</v>
      </c>
      <c r="D40" s="286">
        <v>0</v>
      </c>
      <c r="E40" s="286">
        <v>0</v>
      </c>
      <c r="F40" s="286">
        <v>0</v>
      </c>
      <c r="G40" s="287">
        <v>0</v>
      </c>
      <c r="H40" s="285">
        <v>1</v>
      </c>
      <c r="I40" s="286">
        <v>1854</v>
      </c>
      <c r="J40" s="286">
        <v>1854</v>
      </c>
      <c r="K40" s="286">
        <v>184205</v>
      </c>
      <c r="L40" s="287">
        <v>61402</v>
      </c>
      <c r="M40" s="154">
        <f t="shared" si="0"/>
        <v>1</v>
      </c>
      <c r="N40" s="155">
        <f t="shared" si="0"/>
        <v>1854</v>
      </c>
      <c r="O40" s="155">
        <f t="shared" si="0"/>
        <v>1854</v>
      </c>
      <c r="P40" s="155">
        <f t="shared" si="0"/>
        <v>184205</v>
      </c>
      <c r="Q40" s="156">
        <f t="shared" si="0"/>
        <v>61402</v>
      </c>
    </row>
    <row r="41" spans="1:17" ht="16.7" customHeight="1">
      <c r="A41" s="158"/>
      <c r="B41" s="217" t="s">
        <v>179</v>
      </c>
      <c r="C41" s="150">
        <v>2</v>
      </c>
      <c r="D41" s="151">
        <v>197</v>
      </c>
      <c r="E41" s="151">
        <v>168</v>
      </c>
      <c r="F41" s="151">
        <v>14578</v>
      </c>
      <c r="G41" s="152">
        <v>9596</v>
      </c>
      <c r="H41" s="150">
        <v>14</v>
      </c>
      <c r="I41" s="151">
        <v>194</v>
      </c>
      <c r="J41" s="151">
        <v>194</v>
      </c>
      <c r="K41" s="151">
        <v>13963</v>
      </c>
      <c r="L41" s="152">
        <v>9309</v>
      </c>
      <c r="M41" s="150">
        <f t="shared" si="0"/>
        <v>16</v>
      </c>
      <c r="N41" s="151">
        <f t="shared" si="0"/>
        <v>391</v>
      </c>
      <c r="O41" s="151">
        <f>E41+J41</f>
        <v>362</v>
      </c>
      <c r="P41" s="151">
        <f t="shared" si="0"/>
        <v>28541</v>
      </c>
      <c r="Q41" s="152">
        <f t="shared" si="0"/>
        <v>18905</v>
      </c>
    </row>
    <row r="42" spans="1:17" ht="16.7" customHeight="1" thickBot="1">
      <c r="A42" s="153" t="s">
        <v>136</v>
      </c>
      <c r="B42" s="218" t="s">
        <v>181</v>
      </c>
      <c r="C42" s="154">
        <v>0</v>
      </c>
      <c r="D42" s="155">
        <v>0</v>
      </c>
      <c r="E42" s="155">
        <v>0</v>
      </c>
      <c r="F42" s="155">
        <v>0</v>
      </c>
      <c r="G42" s="156">
        <v>0</v>
      </c>
      <c r="H42" s="154">
        <v>62</v>
      </c>
      <c r="I42" s="155">
        <v>3350</v>
      </c>
      <c r="J42" s="155">
        <v>3289</v>
      </c>
      <c r="K42" s="155">
        <v>503312</v>
      </c>
      <c r="L42" s="156">
        <v>310675</v>
      </c>
      <c r="M42" s="154">
        <f t="shared" si="0"/>
        <v>62</v>
      </c>
      <c r="N42" s="155">
        <f t="shared" si="0"/>
        <v>3350</v>
      </c>
      <c r="O42" s="155">
        <f t="shared" si="0"/>
        <v>3289</v>
      </c>
      <c r="P42" s="155">
        <f t="shared" si="0"/>
        <v>503312</v>
      </c>
      <c r="Q42" s="156">
        <f t="shared" si="0"/>
        <v>310675</v>
      </c>
    </row>
    <row r="43" spans="1:17" ht="16.7" customHeight="1">
      <c r="A43" s="159" t="s">
        <v>180</v>
      </c>
      <c r="B43" s="160"/>
      <c r="C43" s="150">
        <f>C7+C9+C11+C13+C15+C17+C19+C21+C23+C25+C27+C29+C31+C33+C35+C37+C39+C41</f>
        <v>116</v>
      </c>
      <c r="D43" s="151">
        <f t="shared" ref="D43:L44" si="1">D7+D9+D11+D13+D15+D17+D19+D21+D23+D25+D27+D29+D31+D33+D35+D37+D39+D41</f>
        <v>13234</v>
      </c>
      <c r="E43" s="151">
        <f t="shared" si="1"/>
        <v>12178</v>
      </c>
      <c r="F43" s="151">
        <f t="shared" si="1"/>
        <v>546408</v>
      </c>
      <c r="G43" s="152">
        <f>G7+G9+G11+G13+G15+G17+G19+G21+G23+G25+G27+G29+G31+G33+G35+G37+G39+G41</f>
        <v>271912</v>
      </c>
      <c r="H43" s="150">
        <f>H7+H9+H11+H13+H15+H17+H19+H21+H23+H25+H27+H29+H31+H33+H35+H37+H39+H41</f>
        <v>1001</v>
      </c>
      <c r="I43" s="196">
        <f t="shared" si="1"/>
        <v>114812</v>
      </c>
      <c r="J43" s="151">
        <f t="shared" si="1"/>
        <v>110443</v>
      </c>
      <c r="K43" s="151">
        <f t="shared" si="1"/>
        <v>7610335</v>
      </c>
      <c r="L43" s="152">
        <f t="shared" si="1"/>
        <v>3404374</v>
      </c>
      <c r="M43" s="150">
        <f>C43+H43</f>
        <v>1117</v>
      </c>
      <c r="N43" s="151">
        <f t="shared" si="0"/>
        <v>128046</v>
      </c>
      <c r="O43" s="151">
        <f t="shared" si="0"/>
        <v>122621</v>
      </c>
      <c r="P43" s="151">
        <f t="shared" si="0"/>
        <v>8156743</v>
      </c>
      <c r="Q43" s="152">
        <f t="shared" si="0"/>
        <v>3676286</v>
      </c>
    </row>
    <row r="44" spans="1:17" ht="16.7" customHeight="1">
      <c r="A44" s="291" t="s">
        <v>184</v>
      </c>
      <c r="B44" s="161"/>
      <c r="C44" s="164">
        <f>C8+C10+C12+C14+C16+C18+C20+C22+C24+C26+C28+C30+C32+C34+C36+C38+C40+C42</f>
        <v>7</v>
      </c>
      <c r="D44" s="162">
        <f t="shared" si="1"/>
        <v>109</v>
      </c>
      <c r="E44" s="162">
        <f t="shared" si="1"/>
        <v>83</v>
      </c>
      <c r="F44" s="162">
        <f t="shared" si="1"/>
        <v>7513</v>
      </c>
      <c r="G44" s="163">
        <f t="shared" si="1"/>
        <v>5340</v>
      </c>
      <c r="H44" s="164">
        <f t="shared" si="1"/>
        <v>562</v>
      </c>
      <c r="I44" s="197">
        <f t="shared" si="1"/>
        <v>50033</v>
      </c>
      <c r="J44" s="162">
        <f t="shared" si="1"/>
        <v>49972</v>
      </c>
      <c r="K44" s="162">
        <f t="shared" si="1"/>
        <v>7545054</v>
      </c>
      <c r="L44" s="163">
        <f t="shared" si="1"/>
        <v>4946271</v>
      </c>
      <c r="M44" s="164">
        <f t="shared" si="0"/>
        <v>569</v>
      </c>
      <c r="N44" s="162">
        <f t="shared" si="0"/>
        <v>50142</v>
      </c>
      <c r="O44" s="162">
        <f t="shared" si="0"/>
        <v>50055</v>
      </c>
      <c r="P44" s="162">
        <f t="shared" si="0"/>
        <v>7552567</v>
      </c>
      <c r="Q44" s="163">
        <f t="shared" si="0"/>
        <v>4951611</v>
      </c>
    </row>
    <row r="45" spans="1:17" ht="16.7" customHeight="1" thickBot="1">
      <c r="A45" s="165" t="s">
        <v>33</v>
      </c>
      <c r="B45" s="166"/>
      <c r="C45" s="154">
        <f>C43+C44</f>
        <v>123</v>
      </c>
      <c r="D45" s="155">
        <f t="shared" ref="D45:L45" si="2">D43+D44</f>
        <v>13343</v>
      </c>
      <c r="E45" s="155">
        <f t="shared" si="2"/>
        <v>12261</v>
      </c>
      <c r="F45" s="155">
        <f t="shared" si="2"/>
        <v>553921</v>
      </c>
      <c r="G45" s="156">
        <f t="shared" si="2"/>
        <v>277252</v>
      </c>
      <c r="H45" s="154">
        <f>H43+H44</f>
        <v>1563</v>
      </c>
      <c r="I45" s="198">
        <f t="shared" si="2"/>
        <v>164845</v>
      </c>
      <c r="J45" s="155">
        <f t="shared" si="2"/>
        <v>160415</v>
      </c>
      <c r="K45" s="155">
        <f t="shared" si="2"/>
        <v>15155389</v>
      </c>
      <c r="L45" s="156">
        <f t="shared" si="2"/>
        <v>8350645</v>
      </c>
      <c r="M45" s="154">
        <f>C45+H45</f>
        <v>1686</v>
      </c>
      <c r="N45" s="155">
        <f t="shared" si="0"/>
        <v>178188</v>
      </c>
      <c r="O45" s="155">
        <f t="shared" si="0"/>
        <v>172676</v>
      </c>
      <c r="P45" s="155">
        <f t="shared" si="0"/>
        <v>15709310</v>
      </c>
      <c r="Q45" s="156">
        <f t="shared" si="0"/>
        <v>8627897</v>
      </c>
    </row>
    <row r="46" spans="1:17" ht="12.95" customHeight="1">
      <c r="C46" s="184"/>
      <c r="D46" s="184"/>
      <c r="E46" s="184"/>
      <c r="F46" s="184"/>
      <c r="G46" s="184"/>
      <c r="H46" s="184"/>
      <c r="I46" s="184"/>
      <c r="J46" s="184"/>
      <c r="K46" s="184"/>
      <c r="L46" s="184"/>
    </row>
    <row r="54" spans="1:17">
      <c r="A54" s="398" t="s">
        <v>155</v>
      </c>
      <c r="B54" s="398"/>
      <c r="C54" s="398"/>
      <c r="D54" s="398"/>
      <c r="E54" s="398"/>
      <c r="F54" s="398"/>
      <c r="G54" s="398"/>
      <c r="H54" s="398"/>
      <c r="I54" s="398"/>
      <c r="J54" s="398" t="s">
        <v>156</v>
      </c>
      <c r="K54" s="398"/>
      <c r="L54" s="398"/>
      <c r="M54" s="398"/>
      <c r="N54" s="398"/>
      <c r="O54" s="398"/>
      <c r="P54" s="398"/>
      <c r="Q54" s="398"/>
    </row>
    <row r="58" spans="1:17" ht="14.25">
      <c r="A58" s="179"/>
    </row>
  </sheetData>
  <mergeCells count="3">
    <mergeCell ref="A54:I54"/>
    <mergeCell ref="J54:Q54"/>
    <mergeCell ref="A2:Q2"/>
  </mergeCells>
  <phoneticPr fontId="3"/>
  <pageMargins left="0.47244094488188981" right="0.47244094488188981" top="0.78740157480314965" bottom="0" header="0.31496062992125984" footer="0"/>
  <pageSetup paperSize="9" scale="99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5"/>
  </sheetPr>
  <dimension ref="A1:N64"/>
  <sheetViews>
    <sheetView view="pageBreakPreview" zoomScaleNormal="100" zoomScaleSheetLayoutView="100" workbookViewId="0">
      <selection activeCell="E31" sqref="E31"/>
    </sheetView>
  </sheetViews>
  <sheetFormatPr defaultColWidth="11.375" defaultRowHeight="13.5"/>
  <cols>
    <col min="1" max="1" width="3.375" style="9" customWidth="1"/>
    <col min="2" max="3" width="5.375" style="9" customWidth="1"/>
    <col min="4" max="5" width="19.375" style="9" customWidth="1"/>
    <col min="6" max="6" width="13.375" style="9" customWidth="1"/>
    <col min="7" max="8" width="19.375" style="9" customWidth="1"/>
    <col min="9" max="9" width="13.375" style="9" customWidth="1"/>
    <col min="10" max="10" width="19.375" style="9" customWidth="1"/>
    <col min="11" max="11" width="11.375" style="9" customWidth="1"/>
    <col min="12" max="12" width="15.375" style="9" customWidth="1"/>
    <col min="13" max="13" width="16.375" style="9" customWidth="1"/>
    <col min="14" max="16384" width="11.375" style="9"/>
  </cols>
  <sheetData>
    <row r="1" spans="1:14" s="51" customFormat="1">
      <c r="C1" s="51" t="s">
        <v>1</v>
      </c>
    </row>
    <row r="2" spans="1:14" s="51" customFormat="1">
      <c r="C2" s="53" t="s">
        <v>2</v>
      </c>
      <c r="D2" s="53"/>
      <c r="E2" s="53"/>
      <c r="F2" s="9"/>
      <c r="H2" s="359"/>
    </row>
    <row r="3" spans="1:14" s="51" customFormat="1" ht="14.25" thickBo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4">
      <c r="A4" s="11"/>
      <c r="B4" s="240"/>
      <c r="C4" s="241"/>
      <c r="D4" s="381" t="s">
        <v>185</v>
      </c>
      <c r="E4" s="382"/>
      <c r="F4" s="383"/>
      <c r="G4" s="381" t="s">
        <v>177</v>
      </c>
      <c r="H4" s="382"/>
      <c r="I4" s="383"/>
      <c r="J4" s="381" t="s">
        <v>3</v>
      </c>
      <c r="K4" s="383"/>
      <c r="L4" s="387" t="s">
        <v>4</v>
      </c>
      <c r="M4" s="388"/>
      <c r="N4" s="10"/>
    </row>
    <row r="5" spans="1:14">
      <c r="A5" s="14"/>
      <c r="B5" s="242" t="s">
        <v>5</v>
      </c>
      <c r="C5" s="243"/>
      <c r="D5" s="384"/>
      <c r="E5" s="385"/>
      <c r="F5" s="386"/>
      <c r="G5" s="384"/>
      <c r="H5" s="385"/>
      <c r="I5" s="386"/>
      <c r="J5" s="384"/>
      <c r="K5" s="386"/>
      <c r="L5" s="389"/>
      <c r="M5" s="390"/>
      <c r="N5" s="10"/>
    </row>
    <row r="6" spans="1:14" ht="14.25" thickBot="1">
      <c r="A6" s="16"/>
      <c r="B6" s="244"/>
      <c r="C6" s="245"/>
      <c r="D6" s="335" t="s">
        <v>6</v>
      </c>
      <c r="E6" s="336" t="s">
        <v>7</v>
      </c>
      <c r="F6" s="337" t="s">
        <v>8</v>
      </c>
      <c r="G6" s="88" t="s">
        <v>6</v>
      </c>
      <c r="H6" s="89" t="s">
        <v>9</v>
      </c>
      <c r="I6" s="90" t="s">
        <v>10</v>
      </c>
      <c r="J6" s="88" t="s">
        <v>11</v>
      </c>
      <c r="K6" s="90" t="s">
        <v>12</v>
      </c>
      <c r="L6" s="22" t="s">
        <v>13</v>
      </c>
      <c r="M6" s="23" t="s">
        <v>14</v>
      </c>
      <c r="N6" s="10"/>
    </row>
    <row r="7" spans="1:14">
      <c r="A7" s="24"/>
      <c r="B7" s="246"/>
      <c r="C7" s="247"/>
      <c r="D7" s="338" t="s">
        <v>15</v>
      </c>
      <c r="E7" s="339" t="s">
        <v>16</v>
      </c>
      <c r="F7" s="200" t="s">
        <v>17</v>
      </c>
      <c r="G7" s="338" t="s">
        <v>15</v>
      </c>
      <c r="H7" s="339" t="s">
        <v>16</v>
      </c>
      <c r="I7" s="200" t="s">
        <v>17</v>
      </c>
      <c r="J7" s="201" t="s">
        <v>16</v>
      </c>
      <c r="K7" s="200" t="s">
        <v>17</v>
      </c>
      <c r="L7" s="27" t="s">
        <v>18</v>
      </c>
      <c r="M7" s="26" t="s">
        <v>18</v>
      </c>
      <c r="N7" s="10"/>
    </row>
    <row r="8" spans="1:14">
      <c r="A8" s="28" t="s">
        <v>19</v>
      </c>
      <c r="B8" s="248" t="s">
        <v>20</v>
      </c>
      <c r="C8" s="249"/>
      <c r="D8" s="340"/>
      <c r="E8" s="341"/>
      <c r="F8" s="146"/>
      <c r="G8" s="340"/>
      <c r="H8" s="341"/>
      <c r="I8" s="146"/>
      <c r="J8" s="125"/>
      <c r="K8" s="146"/>
      <c r="L8" s="31"/>
      <c r="M8" s="29"/>
      <c r="N8" s="10"/>
    </row>
    <row r="9" spans="1:14">
      <c r="A9" s="28"/>
      <c r="B9" s="248" t="s">
        <v>21</v>
      </c>
      <c r="C9" s="250" t="s">
        <v>22</v>
      </c>
      <c r="D9" s="342">
        <v>8312567598884</v>
      </c>
      <c r="E9" s="343">
        <v>116313768000</v>
      </c>
      <c r="F9" s="146"/>
      <c r="G9" s="342">
        <v>8121628370104</v>
      </c>
      <c r="H9" s="344">
        <v>113641409800</v>
      </c>
      <c r="I9" s="146"/>
      <c r="J9" s="202">
        <f>E9-H9</f>
        <v>2672358200</v>
      </c>
      <c r="K9" s="146"/>
      <c r="L9" s="192">
        <f>ROUND(E9/H9*100,1)</f>
        <v>102.4</v>
      </c>
      <c r="M9" s="29"/>
      <c r="N9" s="10"/>
    </row>
    <row r="10" spans="1:14">
      <c r="A10" s="28"/>
      <c r="B10" s="248" t="s">
        <v>139</v>
      </c>
      <c r="C10" s="251"/>
      <c r="D10" s="340"/>
      <c r="E10" s="35"/>
      <c r="F10" s="146"/>
      <c r="G10" s="340"/>
      <c r="H10" s="341"/>
      <c r="I10" s="146"/>
      <c r="J10" s="125"/>
      <c r="K10" s="146"/>
      <c r="L10" s="31"/>
      <c r="M10" s="29"/>
      <c r="N10" s="10"/>
    </row>
    <row r="11" spans="1:14">
      <c r="A11" s="28" t="s">
        <v>23</v>
      </c>
      <c r="B11" s="248" t="s">
        <v>24</v>
      </c>
      <c r="C11" s="249"/>
      <c r="D11" s="340"/>
      <c r="E11" s="35"/>
      <c r="F11" s="146"/>
      <c r="G11" s="340"/>
      <c r="H11" s="341"/>
      <c r="I11" s="146"/>
      <c r="J11" s="125"/>
      <c r="K11" s="146"/>
      <c r="L11" s="31"/>
      <c r="M11" s="29"/>
      <c r="N11" s="10"/>
    </row>
    <row r="12" spans="1:14">
      <c r="A12" s="28"/>
      <c r="B12" s="248" t="s">
        <v>25</v>
      </c>
      <c r="C12" s="250" t="s">
        <v>26</v>
      </c>
      <c r="D12" s="342">
        <v>9187502733199</v>
      </c>
      <c r="E12" s="345">
        <v>128616795100</v>
      </c>
      <c r="F12" s="146"/>
      <c r="G12" s="342">
        <v>8765018883603</v>
      </c>
      <c r="H12" s="344">
        <v>122701816100</v>
      </c>
      <c r="I12" s="146"/>
      <c r="J12" s="202">
        <f>E12-H12</f>
        <v>5914979000</v>
      </c>
      <c r="K12" s="146"/>
      <c r="L12" s="33">
        <f>ROUND(E12/H12*100,1)</f>
        <v>104.8</v>
      </c>
      <c r="M12" s="29"/>
      <c r="N12" s="10"/>
    </row>
    <row r="13" spans="1:14">
      <c r="A13" s="28"/>
      <c r="B13" s="248" t="s">
        <v>27</v>
      </c>
      <c r="C13" s="251"/>
      <c r="D13" s="340"/>
      <c r="E13" s="35"/>
      <c r="F13" s="146"/>
      <c r="G13" s="340"/>
      <c r="H13" s="341"/>
      <c r="I13" s="146"/>
      <c r="J13" s="125"/>
      <c r="K13" s="146"/>
      <c r="L13" s="31"/>
      <c r="M13" s="29"/>
      <c r="N13" s="10"/>
    </row>
    <row r="14" spans="1:14">
      <c r="A14" s="28" t="s">
        <v>28</v>
      </c>
      <c r="B14" s="252"/>
      <c r="C14" s="249"/>
      <c r="D14" s="340"/>
      <c r="E14" s="35"/>
      <c r="F14" s="146"/>
      <c r="G14" s="340"/>
      <c r="H14" s="341"/>
      <c r="I14" s="146"/>
      <c r="J14" s="125"/>
      <c r="K14" s="146"/>
      <c r="L14" s="31"/>
      <c r="M14" s="29"/>
      <c r="N14" s="10"/>
    </row>
    <row r="15" spans="1:14">
      <c r="A15" s="28"/>
      <c r="B15" s="253"/>
      <c r="C15" s="250" t="s">
        <v>29</v>
      </c>
      <c r="D15" s="342">
        <f>D9+D12</f>
        <v>17500070332083</v>
      </c>
      <c r="E15" s="346">
        <f>E9+E12</f>
        <v>244930563100</v>
      </c>
      <c r="F15" s="203">
        <v>1256306</v>
      </c>
      <c r="G15" s="342">
        <f>G9+G12</f>
        <v>16886647253707</v>
      </c>
      <c r="H15" s="288">
        <f>H9+H12</f>
        <v>236343225900</v>
      </c>
      <c r="I15" s="203">
        <v>1247397</v>
      </c>
      <c r="J15" s="204">
        <f>E15-H15</f>
        <v>8587337200</v>
      </c>
      <c r="K15" s="205">
        <f>F15-I15</f>
        <v>8909</v>
      </c>
      <c r="L15" s="37">
        <f>ROUND(E15/H15*100,1)</f>
        <v>103.6</v>
      </c>
      <c r="M15" s="38">
        <f>ROUND(F15/I15*100,1)</f>
        <v>100.7</v>
      </c>
      <c r="N15" s="10"/>
    </row>
    <row r="16" spans="1:14">
      <c r="A16" s="28"/>
      <c r="B16" s="255"/>
      <c r="C16" s="256"/>
      <c r="D16" s="340"/>
      <c r="E16" s="35"/>
      <c r="F16" s="347"/>
      <c r="G16" s="340"/>
      <c r="H16" s="341"/>
      <c r="I16" s="347"/>
      <c r="J16" s="206"/>
      <c r="K16" s="207"/>
      <c r="L16" s="39"/>
      <c r="M16" s="34"/>
      <c r="N16" s="10"/>
    </row>
    <row r="17" spans="1:14">
      <c r="A17" s="28" t="s">
        <v>30</v>
      </c>
      <c r="B17" s="257"/>
      <c r="C17" s="258"/>
      <c r="D17" s="348">
        <v>849468825</v>
      </c>
      <c r="E17" s="343">
        <v>11892561700</v>
      </c>
      <c r="F17" s="349">
        <f>195+32</f>
        <v>227</v>
      </c>
      <c r="G17" s="348">
        <v>857378071</v>
      </c>
      <c r="H17" s="344">
        <v>12003282100</v>
      </c>
      <c r="I17" s="349">
        <v>217</v>
      </c>
      <c r="J17" s="208"/>
      <c r="K17" s="209"/>
      <c r="L17" s="33"/>
      <c r="M17" s="29"/>
      <c r="N17" s="10"/>
    </row>
    <row r="18" spans="1:14">
      <c r="A18" s="28"/>
      <c r="B18" s="391" t="s">
        <v>31</v>
      </c>
      <c r="C18" s="392"/>
      <c r="D18" s="199">
        <f>'101'!G62</f>
        <v>1909930297</v>
      </c>
      <c r="E18" s="369">
        <f>'100'!C62</f>
        <v>26737243900</v>
      </c>
      <c r="F18" s="203">
        <f>'102～103'!G62</f>
        <v>36402</v>
      </c>
      <c r="G18" s="358">
        <v>2652013002</v>
      </c>
      <c r="H18" s="288">
        <v>37126641100</v>
      </c>
      <c r="I18" s="203">
        <v>31510</v>
      </c>
      <c r="J18" s="204">
        <f>E18-H18</f>
        <v>-10389397200</v>
      </c>
      <c r="K18" s="205">
        <f>F18-I18</f>
        <v>4892</v>
      </c>
      <c r="L18" s="37">
        <f>ROUND(E18/H18*100,1)</f>
        <v>72</v>
      </c>
      <c r="M18" s="38">
        <f>ROUND(F18/I18*100,1)</f>
        <v>115.5</v>
      </c>
      <c r="N18" s="10"/>
    </row>
    <row r="19" spans="1:14">
      <c r="A19" s="28"/>
      <c r="B19" s="259"/>
      <c r="C19" s="260"/>
      <c r="D19" s="340"/>
      <c r="E19" s="35"/>
      <c r="F19" s="347"/>
      <c r="G19" s="340"/>
      <c r="H19" s="341"/>
      <c r="I19" s="347"/>
      <c r="J19" s="206"/>
      <c r="K19" s="207"/>
      <c r="L19" s="10"/>
      <c r="M19" s="34"/>
      <c r="N19" s="10"/>
    </row>
    <row r="20" spans="1:14">
      <c r="A20" s="28" t="s">
        <v>32</v>
      </c>
      <c r="B20" s="261"/>
      <c r="C20" s="243"/>
      <c r="D20" s="348">
        <f t="shared" ref="D20:I20" si="0">D17</f>
        <v>849468825</v>
      </c>
      <c r="E20" s="343">
        <f t="shared" si="0"/>
        <v>11892561700</v>
      </c>
      <c r="F20" s="349">
        <f t="shared" si="0"/>
        <v>227</v>
      </c>
      <c r="G20" s="348">
        <f t="shared" si="0"/>
        <v>857378071</v>
      </c>
      <c r="H20" s="344">
        <f t="shared" si="0"/>
        <v>12003282100</v>
      </c>
      <c r="I20" s="349">
        <f t="shared" si="0"/>
        <v>217</v>
      </c>
      <c r="J20" s="208"/>
      <c r="K20" s="209"/>
      <c r="L20" s="33"/>
      <c r="M20" s="29"/>
      <c r="N20" s="10"/>
    </row>
    <row r="21" spans="1:14" ht="14.25" thickBot="1">
      <c r="A21" s="40"/>
      <c r="B21" s="378" t="s">
        <v>33</v>
      </c>
      <c r="C21" s="379"/>
      <c r="D21" s="360">
        <f t="shared" ref="D21:I21" si="1">D15+D18</f>
        <v>17501980262380</v>
      </c>
      <c r="E21" s="350">
        <f t="shared" si="1"/>
        <v>271667807000</v>
      </c>
      <c r="F21" s="351">
        <f t="shared" si="1"/>
        <v>1292708</v>
      </c>
      <c r="G21" s="360">
        <f t="shared" si="1"/>
        <v>16889299266709</v>
      </c>
      <c r="H21" s="352">
        <f t="shared" si="1"/>
        <v>273469867000</v>
      </c>
      <c r="I21" s="351">
        <f t="shared" si="1"/>
        <v>1278907</v>
      </c>
      <c r="J21" s="210">
        <f>E21-H21</f>
        <v>-1802060000</v>
      </c>
      <c r="K21" s="211">
        <f>F21-I21</f>
        <v>13801</v>
      </c>
      <c r="L21" s="41">
        <f>ROUND(E21/H21*100,1)</f>
        <v>99.3</v>
      </c>
      <c r="M21" s="42">
        <f>ROUND(F21/I21*100,1)</f>
        <v>101.1</v>
      </c>
      <c r="N21" s="10"/>
    </row>
    <row r="22" spans="1:14">
      <c r="A22" s="28"/>
      <c r="B22" s="261"/>
      <c r="C22" s="243"/>
      <c r="D22" s="340"/>
      <c r="E22" s="35"/>
      <c r="F22" s="353"/>
      <c r="G22" s="340"/>
      <c r="H22" s="341"/>
      <c r="I22" s="353"/>
      <c r="J22" s="208"/>
      <c r="K22" s="209"/>
      <c r="L22" s="43" t="s">
        <v>34</v>
      </c>
      <c r="M22" s="29"/>
      <c r="N22" s="10"/>
    </row>
    <row r="23" spans="1:14">
      <c r="A23" s="28" t="s">
        <v>35</v>
      </c>
      <c r="B23" s="261"/>
      <c r="C23" s="243"/>
      <c r="D23" s="340"/>
      <c r="E23" s="35"/>
      <c r="F23" s="353"/>
      <c r="G23" s="340"/>
      <c r="H23" s="341"/>
      <c r="I23" s="353"/>
      <c r="J23" s="208"/>
      <c r="K23" s="209"/>
      <c r="L23" s="43" t="s">
        <v>36</v>
      </c>
      <c r="M23" s="29"/>
      <c r="N23" s="10"/>
    </row>
    <row r="24" spans="1:14">
      <c r="A24" s="28" t="s">
        <v>37</v>
      </c>
      <c r="B24" s="262" t="s">
        <v>20</v>
      </c>
      <c r="C24" s="263" t="s">
        <v>21</v>
      </c>
      <c r="D24" s="342">
        <v>11359001425567</v>
      </c>
      <c r="E24" s="343">
        <v>34021941700</v>
      </c>
      <c r="F24" s="353"/>
      <c r="G24" s="342">
        <v>11079092226187</v>
      </c>
      <c r="H24" s="344">
        <v>33182731700</v>
      </c>
      <c r="I24" s="353"/>
      <c r="J24" s="202">
        <f>E24-H24</f>
        <v>839210000</v>
      </c>
      <c r="K24" s="209"/>
      <c r="L24" s="33">
        <f>ROUND(E24/H24*100,1)</f>
        <v>102.5</v>
      </c>
      <c r="M24" s="15"/>
      <c r="N24" s="10"/>
    </row>
    <row r="25" spans="1:14">
      <c r="A25" s="28" t="s">
        <v>38</v>
      </c>
      <c r="B25" s="259"/>
      <c r="C25" s="260"/>
      <c r="D25" s="340"/>
      <c r="E25" s="343"/>
      <c r="F25" s="353"/>
      <c r="G25" s="340"/>
      <c r="H25" s="344"/>
      <c r="I25" s="353"/>
      <c r="J25" s="208"/>
      <c r="K25" s="209"/>
      <c r="L25" s="43" t="s">
        <v>36</v>
      </c>
      <c r="M25" s="29"/>
      <c r="N25" s="10"/>
    </row>
    <row r="26" spans="1:14">
      <c r="A26" s="28" t="s">
        <v>39</v>
      </c>
      <c r="B26" s="264"/>
      <c r="C26" s="243"/>
      <c r="D26" s="340"/>
      <c r="E26" s="343"/>
      <c r="F26" s="353"/>
      <c r="G26" s="340"/>
      <c r="H26" s="344"/>
      <c r="I26" s="353"/>
      <c r="J26" s="208"/>
      <c r="K26" s="209"/>
      <c r="L26" s="43" t="s">
        <v>36</v>
      </c>
      <c r="M26" s="29"/>
      <c r="N26" s="10"/>
    </row>
    <row r="27" spans="1:14">
      <c r="A27" s="28" t="s">
        <v>40</v>
      </c>
      <c r="B27" s="262" t="s">
        <v>24</v>
      </c>
      <c r="C27" s="263" t="s">
        <v>25</v>
      </c>
      <c r="D27" s="342">
        <v>9125162070603</v>
      </c>
      <c r="E27" s="343">
        <v>27368507200</v>
      </c>
      <c r="F27" s="353"/>
      <c r="G27" s="342">
        <v>8703885774026</v>
      </c>
      <c r="H27" s="344">
        <v>26104479600</v>
      </c>
      <c r="I27" s="353"/>
      <c r="J27" s="202">
        <f>E27-H27</f>
        <v>1264027600</v>
      </c>
      <c r="K27" s="209"/>
      <c r="L27" s="33">
        <f>ROUND(E27/H27*100,1)</f>
        <v>104.8</v>
      </c>
      <c r="M27" s="15"/>
      <c r="N27" s="10"/>
    </row>
    <row r="28" spans="1:14">
      <c r="A28" s="28"/>
      <c r="B28" s="259"/>
      <c r="C28" s="260"/>
      <c r="D28" s="340"/>
      <c r="E28" s="35"/>
      <c r="F28" s="146"/>
      <c r="G28" s="340"/>
      <c r="H28" s="341"/>
      <c r="I28" s="146"/>
      <c r="J28" s="208"/>
      <c r="K28" s="209"/>
      <c r="L28" s="10"/>
      <c r="M28" s="29"/>
      <c r="N28" s="10"/>
    </row>
    <row r="29" spans="1:14">
      <c r="A29" s="28"/>
      <c r="B29" s="261"/>
      <c r="C29" s="243"/>
      <c r="D29" s="340"/>
      <c r="E29" s="35"/>
      <c r="F29" s="146"/>
      <c r="G29" s="340"/>
      <c r="H29" s="341"/>
      <c r="I29" s="146"/>
      <c r="J29" s="208"/>
      <c r="K29" s="209"/>
      <c r="L29" s="43" t="s">
        <v>36</v>
      </c>
      <c r="M29" s="29"/>
      <c r="N29" s="10"/>
    </row>
    <row r="30" spans="1:14" ht="14.25" thickBot="1">
      <c r="A30" s="28"/>
      <c r="B30" s="378" t="s">
        <v>33</v>
      </c>
      <c r="C30" s="379"/>
      <c r="D30" s="360">
        <f>D24+D27</f>
        <v>20484163496170</v>
      </c>
      <c r="E30" s="35">
        <f>E24+E27</f>
        <v>61390448900</v>
      </c>
      <c r="F30" s="203">
        <v>1220320</v>
      </c>
      <c r="G30" s="342">
        <f>G24+G27</f>
        <v>19782978000213</v>
      </c>
      <c r="H30" s="341">
        <f>H24+H27</f>
        <v>59287211300</v>
      </c>
      <c r="I30" s="203">
        <v>1211495</v>
      </c>
      <c r="J30" s="208">
        <f>E30-H30</f>
        <v>2103237600</v>
      </c>
      <c r="K30" s="209">
        <f>F30-I30</f>
        <v>8825</v>
      </c>
      <c r="L30" s="44">
        <f>ROUND(E30/H30*100,1)</f>
        <v>103.5</v>
      </c>
      <c r="M30" s="45">
        <f>ROUND(F30/I30*100,1)</f>
        <v>100.7</v>
      </c>
      <c r="N30" s="10"/>
    </row>
    <row r="31" spans="1:14">
      <c r="A31" s="11"/>
      <c r="B31" s="12"/>
      <c r="C31" s="13"/>
      <c r="D31" s="354"/>
      <c r="E31" s="355"/>
      <c r="F31" s="212"/>
      <c r="G31" s="354"/>
      <c r="H31" s="356"/>
      <c r="I31" s="212"/>
      <c r="J31" s="213" t="s">
        <v>41</v>
      </c>
      <c r="K31" s="212"/>
      <c r="L31" s="46" t="s">
        <v>36</v>
      </c>
      <c r="M31" s="25"/>
      <c r="N31" s="10"/>
    </row>
    <row r="32" spans="1:14">
      <c r="A32" s="14" t="s">
        <v>42</v>
      </c>
      <c r="B32" s="47" t="s">
        <v>33</v>
      </c>
      <c r="C32" s="15"/>
      <c r="D32" s="35"/>
      <c r="E32" s="341">
        <f>E30+E21</f>
        <v>333058255900</v>
      </c>
      <c r="F32" s="357"/>
      <c r="G32" s="340"/>
      <c r="H32" s="341">
        <f>H30+H21</f>
        <v>332757078300</v>
      </c>
      <c r="I32" s="357"/>
      <c r="J32" s="208">
        <f>E32-H32</f>
        <v>301177600</v>
      </c>
      <c r="K32" s="146"/>
      <c r="L32" s="43">
        <f>ROUND(E32/H32*100,1)</f>
        <v>100.1</v>
      </c>
      <c r="M32" s="29"/>
      <c r="N32" s="10"/>
    </row>
    <row r="33" spans="1:14" ht="14.25" thickBot="1">
      <c r="A33" s="16"/>
      <c r="B33" s="17"/>
      <c r="C33" s="18"/>
      <c r="D33" s="169"/>
      <c r="E33" s="350"/>
      <c r="F33" s="214"/>
      <c r="G33" s="169"/>
      <c r="H33" s="352"/>
      <c r="I33" s="214"/>
      <c r="J33" s="122"/>
      <c r="K33" s="214"/>
      <c r="L33" s="50"/>
      <c r="M33" s="48"/>
      <c r="N33" s="10"/>
    </row>
    <row r="35" spans="1:14">
      <c r="B35" s="9" t="s">
        <v>186</v>
      </c>
    </row>
    <row r="36" spans="1:14">
      <c r="B36" s="9" t="s">
        <v>140</v>
      </c>
    </row>
    <row r="37" spans="1:14">
      <c r="B37" s="9" t="s">
        <v>141</v>
      </c>
    </row>
    <row r="38" spans="1:14">
      <c r="B38" s="9" t="s">
        <v>142</v>
      </c>
    </row>
    <row r="39" spans="1:14">
      <c r="B39" s="9" t="s">
        <v>43</v>
      </c>
    </row>
    <row r="64" spans="1:13">
      <c r="A64" s="380" t="s">
        <v>143</v>
      </c>
      <c r="B64" s="380"/>
      <c r="C64" s="380"/>
      <c r="D64" s="380"/>
      <c r="E64" s="380"/>
      <c r="F64" s="380"/>
      <c r="G64" s="380"/>
      <c r="H64" s="380" t="s">
        <v>144</v>
      </c>
      <c r="I64" s="380"/>
      <c r="J64" s="380"/>
      <c r="K64" s="380"/>
      <c r="L64" s="380"/>
      <c r="M64" s="380"/>
    </row>
  </sheetData>
  <sheetProtection selectLockedCells="1" selectUnlockedCells="1"/>
  <mergeCells count="9">
    <mergeCell ref="B30:C30"/>
    <mergeCell ref="A64:G64"/>
    <mergeCell ref="H64:M64"/>
    <mergeCell ref="D4:F5"/>
    <mergeCell ref="G4:I5"/>
    <mergeCell ref="J4:K5"/>
    <mergeCell ref="L4:M5"/>
    <mergeCell ref="B18:C18"/>
    <mergeCell ref="B21:C21"/>
  </mergeCells>
  <phoneticPr fontId="6"/>
  <pageMargins left="0.70866141732283472" right="0.70866141732283472" top="0.78740157480314965" bottom="0" header="0.31496062992125984" footer="0"/>
  <pageSetup paperSize="9" scale="93" fitToWidth="0" fitToHeight="0" orientation="portrait" r:id="rId1"/>
  <colBreaks count="1" manualBreakCount="1">
    <brk id="7" max="62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/>
  </sheetPr>
  <dimension ref="A1:M68"/>
  <sheetViews>
    <sheetView view="pageBreakPreview" topLeftCell="C30" zoomScaleNormal="55" zoomScaleSheetLayoutView="100" workbookViewId="0">
      <selection activeCell="C30" sqref="C30"/>
    </sheetView>
  </sheetViews>
  <sheetFormatPr defaultColWidth="11.375" defaultRowHeight="13.5"/>
  <cols>
    <col min="1" max="1" width="11.375" customWidth="1"/>
    <col min="2" max="2" width="5.375" customWidth="1"/>
    <col min="3" max="5" width="19.375" customWidth="1"/>
    <col min="6" max="6" width="18.375" customWidth="1"/>
    <col min="7" max="7" width="20.375" customWidth="1"/>
    <col min="8" max="9" width="11.375" customWidth="1"/>
    <col min="10" max="11" width="17.375" customWidth="1"/>
    <col min="13" max="13" width="8" customWidth="1"/>
  </cols>
  <sheetData>
    <row r="1" spans="1:12" s="51" customFormat="1"/>
    <row r="2" spans="1:12" s="51" customFormat="1">
      <c r="A2" s="51" t="s">
        <v>50</v>
      </c>
      <c r="B2" s="51" t="s">
        <v>51</v>
      </c>
    </row>
    <row r="3" spans="1:12" s="51" customFormat="1" ht="14.25" thickBot="1">
      <c r="A3" s="53"/>
      <c r="B3" s="53"/>
      <c r="C3" s="53"/>
      <c r="D3" s="187"/>
      <c r="E3" s="53"/>
      <c r="F3" s="190"/>
      <c r="G3" s="187"/>
      <c r="H3" s="53"/>
      <c r="I3" s="187"/>
      <c r="J3" s="53"/>
      <c r="K3" s="187"/>
    </row>
    <row r="4" spans="1:12" s="9" customFormat="1">
      <c r="A4" s="11" t="s">
        <v>56</v>
      </c>
      <c r="B4" s="13"/>
      <c r="C4" s="393" t="s">
        <v>73</v>
      </c>
      <c r="D4" s="394"/>
      <c r="E4" s="395" t="s">
        <v>103</v>
      </c>
      <c r="F4" s="396"/>
      <c r="G4" s="54" t="s">
        <v>69</v>
      </c>
      <c r="H4" s="393" t="s">
        <v>70</v>
      </c>
      <c r="I4" s="394"/>
      <c r="J4" s="393" t="s">
        <v>71</v>
      </c>
      <c r="K4" s="394"/>
      <c r="L4" s="10"/>
    </row>
    <row r="5" spans="1:12" s="9" customFormat="1" ht="14.25" thickBot="1">
      <c r="A5" s="16"/>
      <c r="B5" s="18"/>
      <c r="C5" s="19" t="s">
        <v>75</v>
      </c>
      <c r="D5" s="21" t="s">
        <v>76</v>
      </c>
      <c r="E5" s="19" t="s">
        <v>75</v>
      </c>
      <c r="F5" s="20" t="s">
        <v>76</v>
      </c>
      <c r="G5" s="21" t="s">
        <v>77</v>
      </c>
      <c r="H5" s="19" t="s">
        <v>75</v>
      </c>
      <c r="I5" s="21" t="s">
        <v>76</v>
      </c>
      <c r="J5" s="22" t="s">
        <v>78</v>
      </c>
      <c r="K5" s="23" t="s">
        <v>79</v>
      </c>
      <c r="L5" s="10"/>
    </row>
    <row r="6" spans="1:12" s="9" customFormat="1">
      <c r="A6" s="24"/>
      <c r="B6" s="55" t="s">
        <v>82</v>
      </c>
      <c r="C6" s="316">
        <f>'101'!H6</f>
        <v>855451863574</v>
      </c>
      <c r="D6" s="317">
        <f>'101'!I6</f>
        <v>882215497415</v>
      </c>
      <c r="E6" s="56">
        <f>'98～99'!C6+'100'!C6</f>
        <v>16429402400</v>
      </c>
      <c r="F6" s="58">
        <f>'98～99'!D6</f>
        <v>2646442200</v>
      </c>
      <c r="G6" s="57">
        <f>E6+F6</f>
        <v>19075844600</v>
      </c>
      <c r="H6" s="56">
        <f>'102～103'!H6</f>
        <v>6082</v>
      </c>
      <c r="I6" s="57">
        <f>'102～103'!N6</f>
        <v>3987</v>
      </c>
      <c r="J6" s="59">
        <f>'98～99'!H6+'100'!E6</f>
        <v>4777925600</v>
      </c>
      <c r="K6" s="57">
        <f>'98～99'!I6+'100'!F6</f>
        <v>4765973000</v>
      </c>
      <c r="L6" s="10"/>
    </row>
    <row r="7" spans="1:12" s="9" customFormat="1">
      <c r="A7" s="60" t="s">
        <v>83</v>
      </c>
      <c r="B7" s="61" t="s">
        <v>84</v>
      </c>
      <c r="C7" s="318">
        <f>'101'!H7</f>
        <v>757455785082</v>
      </c>
      <c r="D7" s="319">
        <f>'101'!I7</f>
        <v>973528992889</v>
      </c>
      <c r="E7" s="62">
        <f>'98～99'!C7+'100'!C7</f>
        <v>10625575800</v>
      </c>
      <c r="F7" s="64">
        <f>'98～99'!D7</f>
        <v>2915832200</v>
      </c>
      <c r="G7" s="63">
        <f t="shared" ref="G7:G62" si="0">E7+F7</f>
        <v>13541408000</v>
      </c>
      <c r="H7" s="62">
        <f>'102～103'!H7</f>
        <v>94651</v>
      </c>
      <c r="I7" s="63">
        <f>'102～103'!N7</f>
        <v>94090</v>
      </c>
      <c r="J7" s="65">
        <f>'98～99'!H7+'100'!E7</f>
        <v>3523181000</v>
      </c>
      <c r="K7" s="63">
        <f>'98～99'!I7+'100'!F7</f>
        <v>3339409000</v>
      </c>
      <c r="L7" s="10"/>
    </row>
    <row r="8" spans="1:12" s="71" customFormat="1" ht="14.25" customHeight="1" thickBot="1">
      <c r="A8" s="49"/>
      <c r="B8" s="21" t="s">
        <v>33</v>
      </c>
      <c r="C8" s="320">
        <f>'101'!H8</f>
        <v>1612907648656</v>
      </c>
      <c r="D8" s="321">
        <f>'101'!I8</f>
        <v>1855744490304</v>
      </c>
      <c r="E8" s="66">
        <f>'98～99'!C8+'100'!C8</f>
        <v>27054978200</v>
      </c>
      <c r="F8" s="68">
        <f>'98～99'!D8</f>
        <v>5562274400</v>
      </c>
      <c r="G8" s="67">
        <f t="shared" si="0"/>
        <v>32617252600</v>
      </c>
      <c r="H8" s="66">
        <f>'102～103'!H8</f>
        <v>100733</v>
      </c>
      <c r="I8" s="67">
        <f>'102～103'!N8</f>
        <v>98077</v>
      </c>
      <c r="J8" s="69">
        <f>'98～99'!H8+'100'!E8</f>
        <v>8301106600</v>
      </c>
      <c r="K8" s="67">
        <f>'98～99'!I8+'100'!F8</f>
        <v>8105382000</v>
      </c>
      <c r="L8" s="70"/>
    </row>
    <row r="9" spans="1:12" s="74" customFormat="1">
      <c r="A9" s="72"/>
      <c r="B9" s="55" t="s">
        <v>82</v>
      </c>
      <c r="C9" s="316">
        <f>'101'!H9</f>
        <v>524197442564</v>
      </c>
      <c r="D9" s="317">
        <f>'101'!I9</f>
        <v>536724951047</v>
      </c>
      <c r="E9" s="56">
        <f>'98～99'!C9+'100'!C9</f>
        <v>9079765100</v>
      </c>
      <c r="F9" s="58">
        <f>'98～99'!D9</f>
        <v>1610002200</v>
      </c>
      <c r="G9" s="57">
        <f t="shared" si="0"/>
        <v>10689767300</v>
      </c>
      <c r="H9" s="56">
        <f>'102～103'!H9</f>
        <v>5641</v>
      </c>
      <c r="I9" s="57">
        <f>'102～103'!N9</f>
        <v>3405</v>
      </c>
      <c r="J9" s="59">
        <f>'98～99'!H9+'100'!E9</f>
        <v>2680709300</v>
      </c>
      <c r="K9" s="57">
        <f>'98～99'!I9+'100'!F9</f>
        <v>2669686000</v>
      </c>
      <c r="L9" s="73"/>
    </row>
    <row r="10" spans="1:12" s="9" customFormat="1">
      <c r="A10" s="60" t="s">
        <v>85</v>
      </c>
      <c r="B10" s="61" t="s">
        <v>84</v>
      </c>
      <c r="C10" s="318">
        <f>'101'!H10</f>
        <v>633465477881</v>
      </c>
      <c r="D10" s="319">
        <f>'101'!I10</f>
        <v>802065517489</v>
      </c>
      <c r="E10" s="62">
        <f>'98～99'!C10+'100'!C10</f>
        <v>8913270300</v>
      </c>
      <c r="F10" s="64">
        <f>'98～99'!D10</f>
        <v>2402248600</v>
      </c>
      <c r="G10" s="63">
        <f t="shared" si="0"/>
        <v>11315518900</v>
      </c>
      <c r="H10" s="62">
        <f>'102～103'!H10</f>
        <v>79137</v>
      </c>
      <c r="I10" s="63">
        <f>'102～103'!N10</f>
        <v>77085</v>
      </c>
      <c r="J10" s="65">
        <f>'98～99'!H10+'100'!E10</f>
        <v>2944186900</v>
      </c>
      <c r="K10" s="63">
        <f>'98～99'!I10+'100'!F10</f>
        <v>2790444000</v>
      </c>
      <c r="L10" s="10"/>
    </row>
    <row r="11" spans="1:12" s="71" customFormat="1" ht="14.25" thickBot="1">
      <c r="A11" s="49"/>
      <c r="B11" s="21" t="s">
        <v>33</v>
      </c>
      <c r="C11" s="320">
        <f>'101'!H11</f>
        <v>1157662920445</v>
      </c>
      <c r="D11" s="321">
        <f>'101'!I11</f>
        <v>1338790468536</v>
      </c>
      <c r="E11" s="66">
        <f>'98～99'!C11+'100'!C11</f>
        <v>17993035400</v>
      </c>
      <c r="F11" s="68">
        <f>'98～99'!D11</f>
        <v>4012250800</v>
      </c>
      <c r="G11" s="67">
        <f t="shared" si="0"/>
        <v>22005286200</v>
      </c>
      <c r="H11" s="66">
        <f>'102～103'!H11</f>
        <v>84778</v>
      </c>
      <c r="I11" s="67">
        <f>'102～103'!N11</f>
        <v>80490</v>
      </c>
      <c r="J11" s="69">
        <f>'98～99'!H11+'100'!E11</f>
        <v>5624896200</v>
      </c>
      <c r="K11" s="67">
        <f>'98～99'!I11+'100'!F11</f>
        <v>5460130000</v>
      </c>
      <c r="L11" s="70"/>
    </row>
    <row r="12" spans="1:12" s="9" customFormat="1">
      <c r="A12" s="24"/>
      <c r="B12" s="55" t="s">
        <v>82</v>
      </c>
      <c r="C12" s="316">
        <f>'101'!H12</f>
        <v>1218138411186</v>
      </c>
      <c r="D12" s="317">
        <f>'101'!I12</f>
        <v>1229979654945</v>
      </c>
      <c r="E12" s="56">
        <f>'98～99'!C12+'100'!C12</f>
        <v>20157508700</v>
      </c>
      <c r="F12" s="58">
        <f>'98～99'!D12</f>
        <v>3689807900</v>
      </c>
      <c r="G12" s="57">
        <f t="shared" si="0"/>
        <v>23847316600</v>
      </c>
      <c r="H12" s="56">
        <f>'102～103'!H12</f>
        <v>5639</v>
      </c>
      <c r="I12" s="57">
        <f>'102～103'!N12</f>
        <v>2591</v>
      </c>
      <c r="J12" s="59">
        <f>'98～99'!H12+'100'!E12</f>
        <v>5970097600</v>
      </c>
      <c r="K12" s="57">
        <f>'98～99'!I12+'100'!F12</f>
        <v>5959073000</v>
      </c>
      <c r="L12" s="10"/>
    </row>
    <row r="13" spans="1:12" s="9" customFormat="1">
      <c r="A13" s="60" t="s">
        <v>86</v>
      </c>
      <c r="B13" s="61" t="s">
        <v>84</v>
      </c>
      <c r="C13" s="318">
        <f>'101'!H13</f>
        <v>325164930397</v>
      </c>
      <c r="D13" s="319">
        <f>'101'!I13</f>
        <v>386199403196</v>
      </c>
      <c r="E13" s="62">
        <f>'98～99'!C13+'100'!C13</f>
        <v>4572154900</v>
      </c>
      <c r="F13" s="64">
        <f>'98～99'!D13</f>
        <v>1156468100</v>
      </c>
      <c r="G13" s="63">
        <f t="shared" si="0"/>
        <v>5728623000</v>
      </c>
      <c r="H13" s="62">
        <f>'102～103'!H13</f>
        <v>41655</v>
      </c>
      <c r="I13" s="63">
        <f>'102～103'!N13</f>
        <v>41471</v>
      </c>
      <c r="J13" s="65">
        <f>'98～99'!H13+'100'!E13</f>
        <v>1492341000</v>
      </c>
      <c r="K13" s="63">
        <f>'98～99'!I13+'100'!F13</f>
        <v>1412094000</v>
      </c>
      <c r="L13" s="10"/>
    </row>
    <row r="14" spans="1:12" s="71" customFormat="1" ht="14.25" thickBot="1">
      <c r="A14" s="49"/>
      <c r="B14" s="21" t="s">
        <v>33</v>
      </c>
      <c r="C14" s="320">
        <f>'101'!H14</f>
        <v>1543303341583</v>
      </c>
      <c r="D14" s="321">
        <f>'101'!I14</f>
        <v>1616179058141</v>
      </c>
      <c r="E14" s="66">
        <f>'98～99'!C14+'100'!C14</f>
        <v>24729663600</v>
      </c>
      <c r="F14" s="68">
        <f>'98～99'!D14</f>
        <v>4846276000</v>
      </c>
      <c r="G14" s="67">
        <f t="shared" si="0"/>
        <v>29575939600</v>
      </c>
      <c r="H14" s="66">
        <f>'102～103'!H14</f>
        <v>47294</v>
      </c>
      <c r="I14" s="67">
        <f>'102～103'!N14</f>
        <v>44062</v>
      </c>
      <c r="J14" s="69">
        <f>'98～99'!H14+'100'!E14</f>
        <v>7462438600</v>
      </c>
      <c r="K14" s="67">
        <f>'98～99'!I14+'100'!F14</f>
        <v>7371167000</v>
      </c>
      <c r="L14" s="70"/>
    </row>
    <row r="15" spans="1:12" s="9" customFormat="1">
      <c r="A15" s="24"/>
      <c r="B15" s="55" t="s">
        <v>82</v>
      </c>
      <c r="C15" s="316">
        <f>'101'!H15</f>
        <v>897277934555</v>
      </c>
      <c r="D15" s="317">
        <f>'101'!I15</f>
        <v>925593174483</v>
      </c>
      <c r="E15" s="56">
        <f>'98～99'!C15+'100'!C15</f>
        <v>14957299200</v>
      </c>
      <c r="F15" s="58">
        <f>'98～99'!D15</f>
        <v>2776533400</v>
      </c>
      <c r="G15" s="57">
        <f t="shared" si="0"/>
        <v>17733832600</v>
      </c>
      <c r="H15" s="56">
        <f>'102～103'!H15</f>
        <v>7990</v>
      </c>
      <c r="I15" s="57">
        <f>'102～103'!N15</f>
        <v>4759</v>
      </c>
      <c r="J15" s="59">
        <f>'98～99'!H15+'100'!E15</f>
        <v>4445179600</v>
      </c>
      <c r="K15" s="57">
        <f>'98～99'!I15+'100'!F15</f>
        <v>4429551000</v>
      </c>
      <c r="L15" s="10"/>
    </row>
    <row r="16" spans="1:12" s="9" customFormat="1">
      <c r="A16" s="60" t="s">
        <v>87</v>
      </c>
      <c r="B16" s="61" t="s">
        <v>84</v>
      </c>
      <c r="C16" s="318">
        <f>'101'!H16</f>
        <v>474823695504</v>
      </c>
      <c r="D16" s="319">
        <f>'101'!I16</f>
        <v>592210915123</v>
      </c>
      <c r="E16" s="62">
        <f>'98～99'!C16+'100'!C16</f>
        <v>6680634200</v>
      </c>
      <c r="F16" s="64">
        <f>'98～99'!D16</f>
        <v>1773884500</v>
      </c>
      <c r="G16" s="63">
        <f t="shared" si="0"/>
        <v>8454518700</v>
      </c>
      <c r="H16" s="62">
        <f>'102～103'!H16</f>
        <v>54775</v>
      </c>
      <c r="I16" s="63">
        <f>'102～103'!N16</f>
        <v>54391</v>
      </c>
      <c r="J16" s="65">
        <f>'98～99'!H16+'100'!E16</f>
        <v>2193413700</v>
      </c>
      <c r="K16" s="63">
        <f>'98～99'!I16+'100'!F16</f>
        <v>2087035000</v>
      </c>
      <c r="L16" s="10"/>
    </row>
    <row r="17" spans="1:12" s="71" customFormat="1" ht="14.25" thickBot="1">
      <c r="A17" s="49"/>
      <c r="B17" s="21" t="s">
        <v>33</v>
      </c>
      <c r="C17" s="320">
        <f>'101'!H17</f>
        <v>1372101630059</v>
      </c>
      <c r="D17" s="321">
        <f>'101'!I17</f>
        <v>1517804089606</v>
      </c>
      <c r="E17" s="66">
        <f>'98～99'!C17+'100'!C17</f>
        <v>21637933400</v>
      </c>
      <c r="F17" s="68">
        <f>'98～99'!D17</f>
        <v>4550417900</v>
      </c>
      <c r="G17" s="67">
        <f t="shared" si="0"/>
        <v>26188351300</v>
      </c>
      <c r="H17" s="66">
        <f>'102～103'!H17</f>
        <v>62765</v>
      </c>
      <c r="I17" s="67">
        <f>'102～103'!N17</f>
        <v>59150</v>
      </c>
      <c r="J17" s="69">
        <f>'98～99'!H17+'100'!E17</f>
        <v>6638593300</v>
      </c>
      <c r="K17" s="67">
        <f>'98～99'!I17+'100'!F17</f>
        <v>6516586000</v>
      </c>
      <c r="L17" s="70"/>
    </row>
    <row r="18" spans="1:12" s="9" customFormat="1">
      <c r="A18" s="24"/>
      <c r="B18" s="55" t="s">
        <v>82</v>
      </c>
      <c r="C18" s="316">
        <f>'101'!H18</f>
        <v>133814252892</v>
      </c>
      <c r="D18" s="317">
        <f>'101'!I18</f>
        <v>148911410404</v>
      </c>
      <c r="E18" s="56">
        <f>'98～99'!C18+'100'!C18</f>
        <v>2129019600</v>
      </c>
      <c r="F18" s="58">
        <f>'98～99'!D18</f>
        <v>446579900</v>
      </c>
      <c r="G18" s="57">
        <f t="shared" si="0"/>
        <v>2575599500</v>
      </c>
      <c r="H18" s="56">
        <f>'102～103'!H18</f>
        <v>3869</v>
      </c>
      <c r="I18" s="57">
        <f>'102～103'!N18</f>
        <v>3049</v>
      </c>
      <c r="J18" s="59">
        <f>'98～99'!H18+'100'!E18</f>
        <v>649554500</v>
      </c>
      <c r="K18" s="57">
        <f>'98～99'!I18+'100'!F18</f>
        <v>642015000</v>
      </c>
      <c r="L18" s="10"/>
    </row>
    <row r="19" spans="1:12" s="9" customFormat="1">
      <c r="A19" s="60" t="s">
        <v>88</v>
      </c>
      <c r="B19" s="61" t="s">
        <v>84</v>
      </c>
      <c r="C19" s="318">
        <f>'101'!H19</f>
        <v>455970769333</v>
      </c>
      <c r="D19" s="319">
        <f>'101'!I19</f>
        <v>585735697898</v>
      </c>
      <c r="E19" s="62">
        <f>'98～99'!C19+'100'!C19</f>
        <v>6394182900</v>
      </c>
      <c r="F19" s="64">
        <f>'98～99'!D19</f>
        <v>1753505200</v>
      </c>
      <c r="G19" s="63">
        <f t="shared" si="0"/>
        <v>8147688100</v>
      </c>
      <c r="H19" s="62">
        <f>'102～103'!H19</f>
        <v>73279</v>
      </c>
      <c r="I19" s="63">
        <f>'102～103'!N19</f>
        <v>73092</v>
      </c>
      <c r="J19" s="65">
        <f>'98～99'!H19+'100'!E19</f>
        <v>2143833100</v>
      </c>
      <c r="K19" s="63">
        <f>'98～99'!I19+'100'!F19</f>
        <v>2001285000</v>
      </c>
      <c r="L19" s="10"/>
    </row>
    <row r="20" spans="1:12" s="71" customFormat="1" ht="14.25" thickBot="1">
      <c r="A20" s="49"/>
      <c r="B20" s="21" t="s">
        <v>33</v>
      </c>
      <c r="C20" s="320">
        <f>'101'!H20</f>
        <v>589785022225</v>
      </c>
      <c r="D20" s="321">
        <f>'101'!I20</f>
        <v>734647108302</v>
      </c>
      <c r="E20" s="66">
        <f>'98～99'!C20+'100'!C20</f>
        <v>8523202500</v>
      </c>
      <c r="F20" s="68">
        <f>'98～99'!D20</f>
        <v>2200085100</v>
      </c>
      <c r="G20" s="67">
        <f t="shared" si="0"/>
        <v>10723287600</v>
      </c>
      <c r="H20" s="66">
        <f>'102～103'!H20</f>
        <v>77148</v>
      </c>
      <c r="I20" s="67">
        <f>'102～103'!N20</f>
        <v>76141</v>
      </c>
      <c r="J20" s="69">
        <f>'98～99'!H20+'100'!E20</f>
        <v>2793387600</v>
      </c>
      <c r="K20" s="67">
        <f>'98～99'!I20+'100'!F20</f>
        <v>2643300000</v>
      </c>
      <c r="L20" s="70"/>
    </row>
    <row r="21" spans="1:12" s="9" customFormat="1">
      <c r="A21" s="24"/>
      <c r="B21" s="55" t="s">
        <v>82</v>
      </c>
      <c r="C21" s="316">
        <f>'101'!H21</f>
        <v>164394358384</v>
      </c>
      <c r="D21" s="317">
        <f>'101'!I21</f>
        <v>175043972399</v>
      </c>
      <c r="E21" s="56">
        <f>'98～99'!C21+'100'!C21</f>
        <v>2844265300</v>
      </c>
      <c r="F21" s="58">
        <f>'98～99'!D21</f>
        <v>525040300</v>
      </c>
      <c r="G21" s="57">
        <f t="shared" si="0"/>
        <v>3369305600</v>
      </c>
      <c r="H21" s="56">
        <f>'102～103'!H21</f>
        <v>3035</v>
      </c>
      <c r="I21" s="57">
        <f>'102～103'!N21</f>
        <v>1798</v>
      </c>
      <c r="J21" s="59">
        <f>'98～99'!H21+'100'!E21</f>
        <v>846737600</v>
      </c>
      <c r="K21" s="57">
        <f>'98～99'!I21+'100'!F21</f>
        <v>840856000</v>
      </c>
      <c r="L21" s="10"/>
    </row>
    <row r="22" spans="1:12" s="9" customFormat="1">
      <c r="A22" s="60" t="s">
        <v>89</v>
      </c>
      <c r="B22" s="61" t="s">
        <v>84</v>
      </c>
      <c r="C22" s="318">
        <f>'101'!H22</f>
        <v>556179866440</v>
      </c>
      <c r="D22" s="319">
        <f>'101'!I22</f>
        <v>736701306558</v>
      </c>
      <c r="E22" s="62">
        <f>'98～99'!C22+'100'!C22</f>
        <v>7819410000</v>
      </c>
      <c r="F22" s="64">
        <f>'98～99'!D22</f>
        <v>2206416300</v>
      </c>
      <c r="G22" s="63">
        <f t="shared" si="0"/>
        <v>10025826300</v>
      </c>
      <c r="H22" s="62">
        <f>'102～103'!H22</f>
        <v>73195</v>
      </c>
      <c r="I22" s="63">
        <f>'102～103'!N22</f>
        <v>72653</v>
      </c>
      <c r="J22" s="65">
        <f>'98～99'!H22+'100'!E22</f>
        <v>2614209300</v>
      </c>
      <c r="K22" s="63">
        <f>'98～99'!I22+'100'!F22</f>
        <v>2470539000</v>
      </c>
      <c r="L22" s="10"/>
    </row>
    <row r="23" spans="1:12" s="71" customFormat="1" ht="14.25" thickBot="1">
      <c r="A23" s="49"/>
      <c r="B23" s="21" t="s">
        <v>33</v>
      </c>
      <c r="C23" s="320">
        <f>'101'!H23</f>
        <v>720574224824</v>
      </c>
      <c r="D23" s="321">
        <f>'101'!I23</f>
        <v>911745278957</v>
      </c>
      <c r="E23" s="66">
        <f>'98～99'!C23+'100'!C23</f>
        <v>10663675300</v>
      </c>
      <c r="F23" s="68">
        <f>'98～99'!D23</f>
        <v>2731456600</v>
      </c>
      <c r="G23" s="67">
        <f t="shared" si="0"/>
        <v>13395131900</v>
      </c>
      <c r="H23" s="66">
        <f>'102～103'!H23</f>
        <v>76230</v>
      </c>
      <c r="I23" s="67">
        <f>'102～103'!N23</f>
        <v>74451</v>
      </c>
      <c r="J23" s="69">
        <f>'98～99'!H23+'100'!E23</f>
        <v>3460946900</v>
      </c>
      <c r="K23" s="67">
        <f>'98～99'!I23+'100'!F23</f>
        <v>3311395000</v>
      </c>
      <c r="L23" s="70"/>
    </row>
    <row r="24" spans="1:12" s="9" customFormat="1">
      <c r="A24" s="24"/>
      <c r="B24" s="55" t="s">
        <v>82</v>
      </c>
      <c r="C24" s="316">
        <f>'101'!H24</f>
        <v>192808085707</v>
      </c>
      <c r="D24" s="317">
        <f>'101'!I24</f>
        <v>186353969319</v>
      </c>
      <c r="E24" s="56">
        <f>'98～99'!C24+'100'!C24</f>
        <v>3158160900</v>
      </c>
      <c r="F24" s="58">
        <f>'98～99'!D24</f>
        <v>558955600</v>
      </c>
      <c r="G24" s="57">
        <f t="shared" si="0"/>
        <v>3717116500</v>
      </c>
      <c r="H24" s="56">
        <f>'102～103'!H24</f>
        <v>3235</v>
      </c>
      <c r="I24" s="57">
        <f>'102～103'!N24</f>
        <v>2082</v>
      </c>
      <c r="J24" s="59">
        <f>'98～99'!H24+'100'!E24</f>
        <v>934007500</v>
      </c>
      <c r="K24" s="57">
        <f>'98～99'!I24+'100'!F24</f>
        <v>927703000</v>
      </c>
      <c r="L24" s="10"/>
    </row>
    <row r="25" spans="1:12" s="9" customFormat="1">
      <c r="A25" s="60" t="s">
        <v>90</v>
      </c>
      <c r="B25" s="61" t="s">
        <v>84</v>
      </c>
      <c r="C25" s="318">
        <f>'101'!H25</f>
        <v>466368942860</v>
      </c>
      <c r="D25" s="319">
        <f>'101'!I25</f>
        <v>585487430995</v>
      </c>
      <c r="E25" s="62">
        <f>'98～99'!C25+'100'!C25</f>
        <v>6551293900</v>
      </c>
      <c r="F25" s="64">
        <f>'98～99'!D25</f>
        <v>1753188800</v>
      </c>
      <c r="G25" s="63">
        <f t="shared" si="0"/>
        <v>8304482700</v>
      </c>
      <c r="H25" s="62">
        <f>'102～103'!H25</f>
        <v>67138</v>
      </c>
      <c r="I25" s="63">
        <f>'102～103'!N25</f>
        <v>64567</v>
      </c>
      <c r="J25" s="65">
        <f>'98～99'!H25+'100'!E25</f>
        <v>2173805700</v>
      </c>
      <c r="K25" s="63">
        <f>'98～99'!I25+'100'!F25</f>
        <v>2043559000</v>
      </c>
      <c r="L25" s="10"/>
    </row>
    <row r="26" spans="1:12" s="71" customFormat="1" ht="14.25" thickBot="1">
      <c r="A26" s="49"/>
      <c r="B26" s="21" t="s">
        <v>33</v>
      </c>
      <c r="C26" s="320">
        <f>'101'!H26</f>
        <v>659177028567</v>
      </c>
      <c r="D26" s="321">
        <f>'101'!I26</f>
        <v>771841400314</v>
      </c>
      <c r="E26" s="66">
        <f>'98～99'!C26+'100'!C26</f>
        <v>9709454800</v>
      </c>
      <c r="F26" s="68">
        <f>'98～99'!D26</f>
        <v>2312144400</v>
      </c>
      <c r="G26" s="67">
        <f t="shared" si="0"/>
        <v>12021599200</v>
      </c>
      <c r="H26" s="66">
        <f>'102～103'!H26</f>
        <v>70373</v>
      </c>
      <c r="I26" s="67">
        <f>'102～103'!N26</f>
        <v>66649</v>
      </c>
      <c r="J26" s="69">
        <f>'98～99'!H26+'100'!E26</f>
        <v>3107813200</v>
      </c>
      <c r="K26" s="67">
        <f>'98～99'!I26+'100'!F26</f>
        <v>2971262000</v>
      </c>
      <c r="L26" s="70"/>
    </row>
    <row r="27" spans="1:12" s="9" customFormat="1">
      <c r="A27" s="24"/>
      <c r="B27" s="55" t="s">
        <v>82</v>
      </c>
      <c r="C27" s="316">
        <f>'101'!H27</f>
        <v>177060364067</v>
      </c>
      <c r="D27" s="317">
        <f>'101'!I27</f>
        <v>163161006671</v>
      </c>
      <c r="E27" s="56">
        <f>'98～99'!C27+'100'!C27</f>
        <v>3059410200</v>
      </c>
      <c r="F27" s="58">
        <f>'98～99'!D27</f>
        <v>489395100</v>
      </c>
      <c r="G27" s="57">
        <f t="shared" si="0"/>
        <v>3548805300</v>
      </c>
      <c r="H27" s="56">
        <f>'102～103'!H27</f>
        <v>3346</v>
      </c>
      <c r="I27" s="57">
        <f>'102～103'!N27</f>
        <v>1723</v>
      </c>
      <c r="J27" s="59">
        <f>'98～99'!H27+'100'!E27</f>
        <v>892056300</v>
      </c>
      <c r="K27" s="57">
        <f>'98～99'!I27+'100'!F27</f>
        <v>885583000</v>
      </c>
      <c r="L27" s="10"/>
    </row>
    <row r="28" spans="1:12" s="9" customFormat="1">
      <c r="A28" s="60" t="s">
        <v>91</v>
      </c>
      <c r="B28" s="61" t="s">
        <v>84</v>
      </c>
      <c r="C28" s="318">
        <f>'101'!H28</f>
        <v>605594324749</v>
      </c>
      <c r="D28" s="319">
        <f>'101'!I28</f>
        <v>763847158904</v>
      </c>
      <c r="E28" s="62">
        <f>'98～99'!C28+'100'!C28</f>
        <v>8508132200</v>
      </c>
      <c r="F28" s="64">
        <f>'98～99'!D28</f>
        <v>2287615800</v>
      </c>
      <c r="G28" s="63">
        <f t="shared" si="0"/>
        <v>10795748000</v>
      </c>
      <c r="H28" s="62">
        <f>'102～103'!H28</f>
        <v>81971</v>
      </c>
      <c r="I28" s="63">
        <f>'102～103'!N28</f>
        <v>77214</v>
      </c>
      <c r="J28" s="65">
        <f>'98～99'!H28+'100'!E28</f>
        <v>2817746000</v>
      </c>
      <c r="K28" s="63">
        <f>'98～99'!I28+'100'!F28</f>
        <v>2659334000</v>
      </c>
      <c r="L28" s="10"/>
    </row>
    <row r="29" spans="1:12" s="71" customFormat="1" ht="14.25" thickBot="1">
      <c r="A29" s="49"/>
      <c r="B29" s="21" t="s">
        <v>33</v>
      </c>
      <c r="C29" s="320">
        <f>'101'!H29</f>
        <v>782654688816</v>
      </c>
      <c r="D29" s="321">
        <f>'101'!I29</f>
        <v>927008165575</v>
      </c>
      <c r="E29" s="66">
        <f>'98～99'!C29+'100'!C29</f>
        <v>11567542400</v>
      </c>
      <c r="F29" s="68">
        <f>'98～99'!D29</f>
        <v>2777010900</v>
      </c>
      <c r="G29" s="67">
        <f t="shared" si="0"/>
        <v>14344553300</v>
      </c>
      <c r="H29" s="66">
        <f>'102～103'!H29</f>
        <v>85317</v>
      </c>
      <c r="I29" s="67">
        <f>'102～103'!N29</f>
        <v>78937</v>
      </c>
      <c r="J29" s="69">
        <f>'98～99'!H29+'100'!E29</f>
        <v>3709802300</v>
      </c>
      <c r="K29" s="67">
        <f>'98～99'!I29+'100'!F29</f>
        <v>3544917000</v>
      </c>
      <c r="L29" s="70"/>
    </row>
    <row r="30" spans="1:12" s="9" customFormat="1">
      <c r="A30" s="24"/>
      <c r="B30" s="55" t="s">
        <v>82</v>
      </c>
      <c r="C30" s="316">
        <f>'101'!H30</f>
        <v>273421006502</v>
      </c>
      <c r="D30" s="317">
        <f>'101'!I30</f>
        <v>283605033804</v>
      </c>
      <c r="E30" s="56">
        <f>'98～99'!C30+'100'!C30</f>
        <v>6492928300</v>
      </c>
      <c r="F30" s="58">
        <f>'98～99'!D30</f>
        <v>850721700</v>
      </c>
      <c r="G30" s="57">
        <f t="shared" si="0"/>
        <v>7343650000</v>
      </c>
      <c r="H30" s="56">
        <f>'102～103'!H30</f>
        <v>2842</v>
      </c>
      <c r="I30" s="57">
        <f>'102～103'!N30</f>
        <v>1835</v>
      </c>
      <c r="J30" s="59">
        <f>'98～99'!H30+'100'!E30</f>
        <v>1840075000</v>
      </c>
      <c r="K30" s="57">
        <f>'98～99'!I30+'100'!F30</f>
        <v>1834525000</v>
      </c>
      <c r="L30" s="10"/>
    </row>
    <row r="31" spans="1:12" s="9" customFormat="1">
      <c r="A31" s="60" t="s">
        <v>92</v>
      </c>
      <c r="B31" s="61" t="s">
        <v>84</v>
      </c>
      <c r="C31" s="318">
        <f>'101'!H31</f>
        <v>401232543795</v>
      </c>
      <c r="D31" s="319">
        <f>'101'!I31</f>
        <v>522630314141</v>
      </c>
      <c r="E31" s="62">
        <f>'98～99'!C31+'100'!C31</f>
        <v>5631523700</v>
      </c>
      <c r="F31" s="64">
        <f>'98～99'!D31</f>
        <v>1564997600</v>
      </c>
      <c r="G31" s="63">
        <f t="shared" si="0"/>
        <v>7196521300</v>
      </c>
      <c r="H31" s="62">
        <f>'102～103'!H31</f>
        <v>57601</v>
      </c>
      <c r="I31" s="63">
        <f>'102～103'!N31</f>
        <v>57083</v>
      </c>
      <c r="J31" s="65">
        <f>'98～99'!H31+'100'!E31</f>
        <v>1881346300</v>
      </c>
      <c r="K31" s="63">
        <f>'98～99'!I31+'100'!F31</f>
        <v>1771725000</v>
      </c>
      <c r="L31" s="10"/>
    </row>
    <row r="32" spans="1:12" s="71" customFormat="1" ht="14.25" thickBot="1">
      <c r="A32" s="49"/>
      <c r="B32" s="21" t="s">
        <v>33</v>
      </c>
      <c r="C32" s="320">
        <f>'101'!H32</f>
        <v>674653550297</v>
      </c>
      <c r="D32" s="321">
        <f>'101'!I32</f>
        <v>806235347945</v>
      </c>
      <c r="E32" s="66">
        <f>'98～99'!C32+'100'!C32</f>
        <v>12124452000</v>
      </c>
      <c r="F32" s="68">
        <f>'98～99'!D32</f>
        <v>2415719300</v>
      </c>
      <c r="G32" s="67">
        <f t="shared" si="0"/>
        <v>14540171300</v>
      </c>
      <c r="H32" s="66">
        <f>'102～103'!H32</f>
        <v>60443</v>
      </c>
      <c r="I32" s="67">
        <f>'102～103'!N32</f>
        <v>58918</v>
      </c>
      <c r="J32" s="69">
        <f>'98～99'!H32+'100'!E32</f>
        <v>3721421300</v>
      </c>
      <c r="K32" s="67">
        <f>'98～99'!I32+'100'!F32</f>
        <v>3606250000</v>
      </c>
      <c r="L32" s="70"/>
    </row>
    <row r="33" spans="1:12" s="9" customFormat="1">
      <c r="A33" s="24"/>
      <c r="B33" s="55" t="s">
        <v>82</v>
      </c>
      <c r="C33" s="316">
        <f>'101'!H33</f>
        <v>357701231359</v>
      </c>
      <c r="D33" s="317">
        <f>'101'!I33</f>
        <v>364156042841</v>
      </c>
      <c r="E33" s="56">
        <f>'98～99'!C33+'100'!C33</f>
        <v>6806013800</v>
      </c>
      <c r="F33" s="58">
        <f>'98～99'!D33</f>
        <v>1092362100</v>
      </c>
      <c r="G33" s="57">
        <f t="shared" si="0"/>
        <v>7898375900</v>
      </c>
      <c r="H33" s="56">
        <f>'102～103'!H33</f>
        <v>3751</v>
      </c>
      <c r="I33" s="57">
        <f>'102～103'!N33</f>
        <v>2057</v>
      </c>
      <c r="J33" s="59">
        <f>'98～99'!H33+'100'!E33</f>
        <v>1980020900</v>
      </c>
      <c r="K33" s="57">
        <f>'98～99'!I33+'100'!F33</f>
        <v>1972785000</v>
      </c>
      <c r="L33" s="10"/>
    </row>
    <row r="34" spans="1:12" s="9" customFormat="1">
      <c r="A34" s="60" t="s">
        <v>93</v>
      </c>
      <c r="B34" s="61" t="s">
        <v>84</v>
      </c>
      <c r="C34" s="318">
        <f>'101'!H34</f>
        <v>482076420632</v>
      </c>
      <c r="D34" s="319">
        <f>'101'!I34</f>
        <v>636199508807</v>
      </c>
      <c r="E34" s="62">
        <f>'98～99'!C34+'100'!C34</f>
        <v>6774156600</v>
      </c>
      <c r="F34" s="64">
        <f>'98～99'!D34</f>
        <v>1905169900</v>
      </c>
      <c r="G34" s="63">
        <f t="shared" si="0"/>
        <v>8679326500</v>
      </c>
      <c r="H34" s="62">
        <f>'102～103'!H34</f>
        <v>68110</v>
      </c>
      <c r="I34" s="63">
        <f>'102～103'!N34</f>
        <v>67606</v>
      </c>
      <c r="J34" s="65">
        <f>'98～99'!H34+'100'!E34</f>
        <v>2269052500</v>
      </c>
      <c r="K34" s="63">
        <f>'98～99'!I34+'100'!F34</f>
        <v>2136758000</v>
      </c>
      <c r="L34" s="10"/>
    </row>
    <row r="35" spans="1:12" s="71" customFormat="1" ht="14.25" thickBot="1">
      <c r="A35" s="49"/>
      <c r="B35" s="21" t="s">
        <v>33</v>
      </c>
      <c r="C35" s="320">
        <f>'101'!H35</f>
        <v>839777651991</v>
      </c>
      <c r="D35" s="321">
        <f>'101'!I35</f>
        <v>1000355551648</v>
      </c>
      <c r="E35" s="66">
        <f>'98～99'!C35+'100'!C35</f>
        <v>13580170400</v>
      </c>
      <c r="F35" s="68">
        <f>'98～99'!D35</f>
        <v>2997532000</v>
      </c>
      <c r="G35" s="67">
        <f t="shared" si="0"/>
        <v>16577702400</v>
      </c>
      <c r="H35" s="66">
        <f>'102～103'!H35</f>
        <v>71861</v>
      </c>
      <c r="I35" s="67">
        <f>'102～103'!N35</f>
        <v>69663</v>
      </c>
      <c r="J35" s="69">
        <f>'98～99'!H35+'100'!E35</f>
        <v>4249073400</v>
      </c>
      <c r="K35" s="67">
        <f>'98～99'!I35+'100'!F35</f>
        <v>4109543000</v>
      </c>
      <c r="L35" s="70"/>
    </row>
    <row r="36" spans="1:12" s="9" customFormat="1">
      <c r="A36" s="24"/>
      <c r="B36" s="55" t="s">
        <v>82</v>
      </c>
      <c r="C36" s="316">
        <f>'101'!H36</f>
        <v>601743342619</v>
      </c>
      <c r="D36" s="317">
        <f>'101'!I36</f>
        <v>615853956635</v>
      </c>
      <c r="E36" s="56">
        <f>'98～99'!C36+'100'!C36</f>
        <v>10025696400</v>
      </c>
      <c r="F36" s="58">
        <f>'98～99'!D36</f>
        <v>1847371300</v>
      </c>
      <c r="G36" s="57">
        <f t="shared" si="0"/>
        <v>11873067700</v>
      </c>
      <c r="H36" s="56">
        <f>'102～103'!H36</f>
        <v>7064</v>
      </c>
      <c r="I36" s="57">
        <f>'102～103'!N36</f>
        <v>3709</v>
      </c>
      <c r="J36" s="59">
        <f>'98～99'!H36+'100'!E36</f>
        <v>2978559700</v>
      </c>
      <c r="K36" s="57">
        <f>'98～99'!I36+'100'!F36</f>
        <v>2964836000</v>
      </c>
      <c r="L36" s="10"/>
    </row>
    <row r="37" spans="1:12" s="9" customFormat="1">
      <c r="A37" s="60" t="s">
        <v>94</v>
      </c>
      <c r="B37" s="61" t="s">
        <v>84</v>
      </c>
      <c r="C37" s="318">
        <f>'101'!H37</f>
        <v>1137488755000</v>
      </c>
      <c r="D37" s="319">
        <f>'101'!I37</f>
        <v>1465132595148</v>
      </c>
      <c r="E37" s="62">
        <f>'98～99'!C37+'100'!C37</f>
        <v>16014900500</v>
      </c>
      <c r="F37" s="64">
        <f>'98～99'!D37</f>
        <v>4389989500</v>
      </c>
      <c r="G37" s="63">
        <f t="shared" si="0"/>
        <v>20404890000</v>
      </c>
      <c r="H37" s="62">
        <f>'102～103'!H37</f>
        <v>107935</v>
      </c>
      <c r="I37" s="63">
        <f>'102～103'!N37</f>
        <v>105317</v>
      </c>
      <c r="J37" s="65">
        <f>'98～99'!H37+'100'!E37</f>
        <v>5258550000</v>
      </c>
      <c r="K37" s="63">
        <f>'98～99'!I37+'100'!F37</f>
        <v>5048780000</v>
      </c>
      <c r="L37" s="10"/>
    </row>
    <row r="38" spans="1:12" s="71" customFormat="1" ht="14.25" thickBot="1">
      <c r="A38" s="49"/>
      <c r="B38" s="21" t="s">
        <v>33</v>
      </c>
      <c r="C38" s="320">
        <f>'101'!H38</f>
        <v>1739232097619</v>
      </c>
      <c r="D38" s="321">
        <f>'101'!I38</f>
        <v>2080986551783</v>
      </c>
      <c r="E38" s="66">
        <f>'98～99'!C38+'100'!C38</f>
        <v>26040596900</v>
      </c>
      <c r="F38" s="68">
        <f>'98～99'!D38</f>
        <v>6237360800</v>
      </c>
      <c r="G38" s="67">
        <f t="shared" si="0"/>
        <v>32277957700</v>
      </c>
      <c r="H38" s="66">
        <f>'102～103'!H38</f>
        <v>114999</v>
      </c>
      <c r="I38" s="67">
        <f>'102～103'!N38</f>
        <v>109026</v>
      </c>
      <c r="J38" s="69">
        <f>'98～99'!H38+'100'!E38</f>
        <v>8237109700</v>
      </c>
      <c r="K38" s="67">
        <f>'98～99'!I38+'100'!F38</f>
        <v>8013616000</v>
      </c>
      <c r="L38" s="70"/>
    </row>
    <row r="39" spans="1:12" s="9" customFormat="1">
      <c r="A39" s="24"/>
      <c r="B39" s="55" t="s">
        <v>82</v>
      </c>
      <c r="C39" s="316">
        <f>'101'!H39</f>
        <v>157734912160</v>
      </c>
      <c r="D39" s="317">
        <f>'101'!I39</f>
        <v>152833328917</v>
      </c>
      <c r="E39" s="56">
        <f>'98～99'!C39+'100'!C39</f>
        <v>2766742500</v>
      </c>
      <c r="F39" s="58">
        <f>'98～99'!D39</f>
        <v>458441200</v>
      </c>
      <c r="G39" s="57">
        <f t="shared" si="0"/>
        <v>3225183700</v>
      </c>
      <c r="H39" s="56">
        <f>'102～103'!H39</f>
        <v>2333</v>
      </c>
      <c r="I39" s="57">
        <f>'102～103'!N39</f>
        <v>1172</v>
      </c>
      <c r="J39" s="59">
        <f>'98～99'!H39+'100'!E39</f>
        <v>809706700</v>
      </c>
      <c r="K39" s="57">
        <f>'98～99'!I39+'100'!F39</f>
        <v>805159000</v>
      </c>
      <c r="L39" s="10"/>
    </row>
    <row r="40" spans="1:12" s="9" customFormat="1">
      <c r="A40" s="60" t="s">
        <v>95</v>
      </c>
      <c r="B40" s="61" t="s">
        <v>84</v>
      </c>
      <c r="C40" s="318">
        <f>'101'!H40</f>
        <v>482160972354</v>
      </c>
      <c r="D40" s="319">
        <f>'101'!I40</f>
        <v>609699273460</v>
      </c>
      <c r="E40" s="62">
        <f>'98～99'!C40+'100'!C40</f>
        <v>6791595200</v>
      </c>
      <c r="F40" s="64">
        <f>'98～99'!D40</f>
        <v>1826537400</v>
      </c>
      <c r="G40" s="63">
        <f t="shared" si="0"/>
        <v>8618132600</v>
      </c>
      <c r="H40" s="62">
        <f>'102～103'!H40</f>
        <v>53034</v>
      </c>
      <c r="I40" s="63">
        <f>'102～103'!N40</f>
        <v>50572</v>
      </c>
      <c r="J40" s="65">
        <f>'98～99'!H40+'100'!E40</f>
        <v>2231876600</v>
      </c>
      <c r="K40" s="63">
        <f>'98～99'!I40+'100'!F40</f>
        <v>2128752000</v>
      </c>
      <c r="L40" s="10"/>
    </row>
    <row r="41" spans="1:12" s="71" customFormat="1" ht="14.25" thickBot="1">
      <c r="A41" s="49"/>
      <c r="B41" s="21" t="s">
        <v>33</v>
      </c>
      <c r="C41" s="320">
        <f>'101'!H41</f>
        <v>639895884514</v>
      </c>
      <c r="D41" s="321">
        <f>'101'!I41</f>
        <v>762532602377</v>
      </c>
      <c r="E41" s="66">
        <f>'98～99'!C41+'100'!C41</f>
        <v>9558337700</v>
      </c>
      <c r="F41" s="68">
        <f>'98～99'!D41</f>
        <v>2284978600</v>
      </c>
      <c r="G41" s="67">
        <f t="shared" si="0"/>
        <v>11843316300</v>
      </c>
      <c r="H41" s="66">
        <f>'102～103'!H41</f>
        <v>55367</v>
      </c>
      <c r="I41" s="67">
        <f>'102～103'!N41</f>
        <v>51744</v>
      </c>
      <c r="J41" s="69">
        <f>'98～99'!H41+'100'!E41</f>
        <v>3041583300</v>
      </c>
      <c r="K41" s="67">
        <f>'98～99'!I41+'100'!F41</f>
        <v>2933911000</v>
      </c>
      <c r="L41" s="70"/>
    </row>
    <row r="42" spans="1:12" s="9" customFormat="1">
      <c r="A42" s="24"/>
      <c r="B42" s="55" t="s">
        <v>82</v>
      </c>
      <c r="C42" s="316">
        <f>'101'!H42</f>
        <v>329084412129</v>
      </c>
      <c r="D42" s="317">
        <f>'101'!I42</f>
        <v>330139179832</v>
      </c>
      <c r="E42" s="56">
        <f>'98～99'!C42+'100'!C42</f>
        <v>5531240100</v>
      </c>
      <c r="F42" s="58">
        <f>'98～99'!D42</f>
        <v>990320500</v>
      </c>
      <c r="G42" s="57">
        <f t="shared" si="0"/>
        <v>6521560600</v>
      </c>
      <c r="H42" s="56">
        <f>'102～103'!H42</f>
        <v>3737</v>
      </c>
      <c r="I42" s="57">
        <f>'102～103'!N42</f>
        <v>1900</v>
      </c>
      <c r="J42" s="59">
        <f>'98～99'!H42+'100'!E42</f>
        <v>1635979600</v>
      </c>
      <c r="K42" s="57">
        <f>'98～99'!I42+'100'!F42</f>
        <v>1628527000</v>
      </c>
      <c r="L42" s="10"/>
    </row>
    <row r="43" spans="1:12" s="9" customFormat="1">
      <c r="A43" s="60" t="s">
        <v>96</v>
      </c>
      <c r="B43" s="61" t="s">
        <v>84</v>
      </c>
      <c r="C43" s="318">
        <f>'101'!H43</f>
        <v>1097847145939</v>
      </c>
      <c r="D43" s="319">
        <f>'101'!I43</f>
        <v>1503115405786</v>
      </c>
      <c r="E43" s="62">
        <f>'98～99'!C43+'100'!C43</f>
        <v>15451356300</v>
      </c>
      <c r="F43" s="64">
        <f>'98～99'!D43</f>
        <v>4504795400</v>
      </c>
      <c r="G43" s="63">
        <f t="shared" si="0"/>
        <v>19956151700</v>
      </c>
      <c r="H43" s="62">
        <f>'102～103'!H43</f>
        <v>92792</v>
      </c>
      <c r="I43" s="63">
        <f>'102～103'!N43</f>
        <v>89317</v>
      </c>
      <c r="J43" s="65">
        <f>'98～99'!H43+'100'!E43</f>
        <v>5124319700</v>
      </c>
      <c r="K43" s="63">
        <f>'98～99'!I43+'100'!F43</f>
        <v>4943944000</v>
      </c>
      <c r="L43" s="10"/>
    </row>
    <row r="44" spans="1:12" s="71" customFormat="1" ht="14.25" thickBot="1">
      <c r="A44" s="49"/>
      <c r="B44" s="21" t="s">
        <v>33</v>
      </c>
      <c r="C44" s="320">
        <f>'101'!H44</f>
        <v>1426931558068</v>
      </c>
      <c r="D44" s="321">
        <f>'101'!I44</f>
        <v>1833254585618</v>
      </c>
      <c r="E44" s="66">
        <f>'98～99'!C44+'100'!C44</f>
        <v>20982596400</v>
      </c>
      <c r="F44" s="68">
        <f>'98～99'!D44</f>
        <v>5495115900</v>
      </c>
      <c r="G44" s="67">
        <f t="shared" si="0"/>
        <v>26477712300</v>
      </c>
      <c r="H44" s="66">
        <f>'102～103'!H44</f>
        <v>96529</v>
      </c>
      <c r="I44" s="67">
        <f>'102～103'!N44</f>
        <v>91217</v>
      </c>
      <c r="J44" s="69">
        <f>'98～99'!H44+'100'!E44</f>
        <v>6760299300</v>
      </c>
      <c r="K44" s="67">
        <f>'98～99'!I44+'100'!F44</f>
        <v>6572471000</v>
      </c>
      <c r="L44" s="70"/>
    </row>
    <row r="45" spans="1:12" s="9" customFormat="1">
      <c r="A45" s="28"/>
      <c r="B45" s="32" t="s">
        <v>82</v>
      </c>
      <c r="C45" s="322">
        <f>'101'!H45</f>
        <v>490172036949</v>
      </c>
      <c r="D45" s="323">
        <f>'101'!I45</f>
        <v>495911732495</v>
      </c>
      <c r="E45" s="75">
        <f>'98～99'!C45+'100'!C45</f>
        <v>9025847800</v>
      </c>
      <c r="F45" s="76">
        <f>'98～99'!D45</f>
        <v>1487641300</v>
      </c>
      <c r="G45" s="36">
        <f t="shared" si="0"/>
        <v>10513489100</v>
      </c>
      <c r="H45" s="75">
        <f>'102～103'!H45</f>
        <v>4868</v>
      </c>
      <c r="I45" s="36">
        <f>'102～103'!N45</f>
        <v>1819</v>
      </c>
      <c r="J45" s="56">
        <f>'98～99'!H45+'100'!E45</f>
        <v>2635447100</v>
      </c>
      <c r="K45" s="57">
        <f>'98～99'!I45+'100'!F45</f>
        <v>2626014000</v>
      </c>
      <c r="L45" s="10"/>
    </row>
    <row r="46" spans="1:12" s="9" customFormat="1">
      <c r="A46" s="60" t="s">
        <v>97</v>
      </c>
      <c r="B46" s="61" t="s">
        <v>84</v>
      </c>
      <c r="C46" s="318">
        <f>'101'!H46</f>
        <v>799387150404</v>
      </c>
      <c r="D46" s="319">
        <f>'101'!I46</f>
        <v>945128411598</v>
      </c>
      <c r="E46" s="62">
        <f>'98～99'!C46+'100'!C46</f>
        <v>11260075400</v>
      </c>
      <c r="F46" s="64">
        <f>'98～99'!D46</f>
        <v>2832819700</v>
      </c>
      <c r="G46" s="63">
        <f t="shared" si="0"/>
        <v>14092895100</v>
      </c>
      <c r="H46" s="62">
        <f>'102～103'!H46</f>
        <v>56257</v>
      </c>
      <c r="I46" s="63">
        <f>'102～103'!N46</f>
        <v>50513</v>
      </c>
      <c r="J46" s="62">
        <f>'98～99'!H46+'100'!E46</f>
        <v>3604655100</v>
      </c>
      <c r="K46" s="63">
        <f>'98～99'!I46+'100'!F46</f>
        <v>3496080000</v>
      </c>
      <c r="L46" s="10"/>
    </row>
    <row r="47" spans="1:12" s="71" customFormat="1" ht="14.25" thickBot="1">
      <c r="A47" s="30"/>
      <c r="B47" s="77" t="s">
        <v>33</v>
      </c>
      <c r="C47" s="324">
        <f>'101'!H47</f>
        <v>1289559187353</v>
      </c>
      <c r="D47" s="325">
        <f>'101'!I47</f>
        <v>1441040144093</v>
      </c>
      <c r="E47" s="78">
        <f>'98～99'!C47+'100'!C47</f>
        <v>20285923200</v>
      </c>
      <c r="F47" s="80">
        <f>'98～99'!D47</f>
        <v>4320461000</v>
      </c>
      <c r="G47" s="79">
        <f t="shared" si="0"/>
        <v>24606384200</v>
      </c>
      <c r="H47" s="78">
        <f>'102～103'!H47</f>
        <v>61125</v>
      </c>
      <c r="I47" s="79">
        <f>'102～103'!N47</f>
        <v>52332</v>
      </c>
      <c r="J47" s="66">
        <f>'98～99'!H47+'100'!E47</f>
        <v>6240102200</v>
      </c>
      <c r="K47" s="67">
        <f>'98～99'!I47+'100'!F47</f>
        <v>6122094000</v>
      </c>
      <c r="L47" s="70"/>
    </row>
    <row r="48" spans="1:12" s="9" customFormat="1">
      <c r="A48" s="24"/>
      <c r="B48" s="55" t="s">
        <v>82</v>
      </c>
      <c r="C48" s="316">
        <f>'101'!H48</f>
        <v>373372728653</v>
      </c>
      <c r="D48" s="317">
        <f>'101'!I48</f>
        <v>368550690704</v>
      </c>
      <c r="E48" s="56">
        <f>'98～99'!C48+'100'!C48</f>
        <v>6645477600</v>
      </c>
      <c r="F48" s="58">
        <f>'98～99'!D48</f>
        <v>1105552000</v>
      </c>
      <c r="G48" s="57">
        <f t="shared" si="0"/>
        <v>7751029600</v>
      </c>
      <c r="H48" s="56">
        <f>'102～103'!H48</f>
        <v>3849</v>
      </c>
      <c r="I48" s="57">
        <f>'102～103'!N48</f>
        <v>1976</v>
      </c>
      <c r="J48" s="59">
        <f>'98～99'!H48+'100'!E48</f>
        <v>1943410600</v>
      </c>
      <c r="K48" s="57">
        <f>'98～99'!I48+'100'!F48</f>
        <v>1935873000</v>
      </c>
      <c r="L48" s="10"/>
    </row>
    <row r="49" spans="1:12" s="9" customFormat="1">
      <c r="A49" s="60" t="s">
        <v>98</v>
      </c>
      <c r="B49" s="61" t="s">
        <v>84</v>
      </c>
      <c r="C49" s="318">
        <f>'101'!H49</f>
        <v>738833944715</v>
      </c>
      <c r="D49" s="319">
        <f>'101'!I49</f>
        <v>904160704975</v>
      </c>
      <c r="E49" s="62">
        <f>'98～99'!C49+'100'!C49</f>
        <v>10403429000</v>
      </c>
      <c r="F49" s="64">
        <f>'98～99'!D49</f>
        <v>2708045200</v>
      </c>
      <c r="G49" s="63">
        <f t="shared" si="0"/>
        <v>13111474200</v>
      </c>
      <c r="H49" s="62">
        <f>'102～103'!H49</f>
        <v>93200</v>
      </c>
      <c r="I49" s="63">
        <f>'102～103'!N49</f>
        <v>87172</v>
      </c>
      <c r="J49" s="65">
        <f>'98～99'!H49+'100'!E49</f>
        <v>3414919200</v>
      </c>
      <c r="K49" s="63">
        <f>'98～99'!I49+'100'!F49</f>
        <v>3232185000</v>
      </c>
      <c r="L49" s="10"/>
    </row>
    <row r="50" spans="1:12" s="71" customFormat="1" ht="14.25" thickBot="1">
      <c r="A50" s="49"/>
      <c r="B50" s="21" t="s">
        <v>33</v>
      </c>
      <c r="C50" s="320">
        <f>'101'!H50</f>
        <v>1112206673368</v>
      </c>
      <c r="D50" s="321">
        <f>'101'!I50</f>
        <v>1272711395679</v>
      </c>
      <c r="E50" s="66">
        <f>'98～99'!C50+'100'!C50</f>
        <v>17048906600</v>
      </c>
      <c r="F50" s="68">
        <f>'98～99'!D50</f>
        <v>3813597200</v>
      </c>
      <c r="G50" s="67">
        <f t="shared" si="0"/>
        <v>20862503800</v>
      </c>
      <c r="H50" s="66">
        <f>'102～103'!H50</f>
        <v>97049</v>
      </c>
      <c r="I50" s="67">
        <f>'102～103'!N50</f>
        <v>89148</v>
      </c>
      <c r="J50" s="69">
        <f>'98～99'!H50+'100'!E50</f>
        <v>5358329800</v>
      </c>
      <c r="K50" s="67">
        <f>'98～99'!I50+'100'!F50</f>
        <v>5168058000</v>
      </c>
      <c r="L50" s="70"/>
    </row>
    <row r="51" spans="1:12" s="9" customFormat="1">
      <c r="A51" s="24"/>
      <c r="B51" s="55" t="s">
        <v>82</v>
      </c>
      <c r="C51" s="316">
        <f>'101'!H51</f>
        <v>99012344516</v>
      </c>
      <c r="D51" s="317">
        <f>'101'!I51</f>
        <v>99724508005</v>
      </c>
      <c r="E51" s="56">
        <f>'98～99'!C51+'100'!C51</f>
        <v>2000819300</v>
      </c>
      <c r="F51" s="58">
        <f>'98～99'!D51</f>
        <v>299136900</v>
      </c>
      <c r="G51" s="57">
        <f t="shared" si="0"/>
        <v>2299956200</v>
      </c>
      <c r="H51" s="56">
        <f>'102～103'!H51</f>
        <v>1297</v>
      </c>
      <c r="I51" s="57">
        <f>'102～103'!N51</f>
        <v>722</v>
      </c>
      <c r="J51" s="59">
        <f>'98～99'!H51+'100'!E51</f>
        <v>576855200</v>
      </c>
      <c r="K51" s="57">
        <f>'98～99'!I51+'100'!F51</f>
        <v>574367000</v>
      </c>
      <c r="L51" s="10"/>
    </row>
    <row r="52" spans="1:12" s="9" customFormat="1">
      <c r="A52" s="60" t="s">
        <v>99</v>
      </c>
      <c r="B52" s="61" t="s">
        <v>84</v>
      </c>
      <c r="C52" s="318">
        <f>'101'!H52</f>
        <v>306364912962</v>
      </c>
      <c r="D52" s="319">
        <f>'101'!I52</f>
        <v>401572736061</v>
      </c>
      <c r="E52" s="62">
        <f>'98～99'!C52+'100'!C52</f>
        <v>4311269700</v>
      </c>
      <c r="F52" s="64">
        <f>'98～99'!D52</f>
        <v>1202725300</v>
      </c>
      <c r="G52" s="63">
        <f t="shared" si="0"/>
        <v>5513995000</v>
      </c>
      <c r="H52" s="62">
        <f>'102～103'!H52</f>
        <v>40265</v>
      </c>
      <c r="I52" s="63">
        <f>'102～103'!N52</f>
        <v>39179</v>
      </c>
      <c r="J52" s="65">
        <f>'98～99'!H52+'100'!E52</f>
        <v>1436401000</v>
      </c>
      <c r="K52" s="63">
        <f>'98～99'!I52+'100'!F52</f>
        <v>1359198000</v>
      </c>
      <c r="L52" s="10"/>
    </row>
    <row r="53" spans="1:12" s="71" customFormat="1" ht="14.25" thickBot="1">
      <c r="A53" s="49"/>
      <c r="B53" s="21" t="s">
        <v>33</v>
      </c>
      <c r="C53" s="320">
        <f>'101'!H53</f>
        <v>405377257478</v>
      </c>
      <c r="D53" s="321">
        <f>'101'!I53</f>
        <v>501297244066</v>
      </c>
      <c r="E53" s="66">
        <f>'98～99'!C53+'100'!C53</f>
        <v>6312089000</v>
      </c>
      <c r="F53" s="68">
        <f>'98～99'!D53</f>
        <v>1501862200</v>
      </c>
      <c r="G53" s="67">
        <f t="shared" si="0"/>
        <v>7813951200</v>
      </c>
      <c r="H53" s="66">
        <f>'102～103'!H53</f>
        <v>41562</v>
      </c>
      <c r="I53" s="67">
        <f>'102～103'!N53</f>
        <v>39901</v>
      </c>
      <c r="J53" s="69">
        <f>'98～99'!H53+'100'!E53</f>
        <v>2013256200</v>
      </c>
      <c r="K53" s="67">
        <f>'98～99'!I53+'100'!F53</f>
        <v>1933565000</v>
      </c>
      <c r="L53" s="70"/>
    </row>
    <row r="54" spans="1:12" s="9" customFormat="1">
      <c r="A54" s="24"/>
      <c r="B54" s="55" t="s">
        <v>82</v>
      </c>
      <c r="C54" s="316">
        <f>'101'!H54</f>
        <v>93247172588</v>
      </c>
      <c r="D54" s="317">
        <f>'101'!I54</f>
        <v>81814081706</v>
      </c>
      <c r="E54" s="56">
        <f>'98～99'!C54+'100'!C54</f>
        <v>1621507100</v>
      </c>
      <c r="F54" s="58">
        <f>'98～99'!D54</f>
        <v>245407100</v>
      </c>
      <c r="G54" s="57">
        <f t="shared" si="0"/>
        <v>1866914200</v>
      </c>
      <c r="H54" s="56">
        <f>'102～103'!H54</f>
        <v>1781</v>
      </c>
      <c r="I54" s="57">
        <f>'102～103'!N54</f>
        <v>707</v>
      </c>
      <c r="J54" s="59">
        <f>'98～99'!H54+'100'!E54</f>
        <v>469307200</v>
      </c>
      <c r="K54" s="57">
        <f>'98～99'!I54+'100'!F54</f>
        <v>465869000</v>
      </c>
      <c r="L54" s="10"/>
    </row>
    <row r="55" spans="1:12" s="9" customFormat="1">
      <c r="A55" s="60" t="s">
        <v>100</v>
      </c>
      <c r="B55" s="61" t="s">
        <v>84</v>
      </c>
      <c r="C55" s="318">
        <f>'101'!H55</f>
        <v>424277252688</v>
      </c>
      <c r="D55" s="319">
        <f>'101'!I55</f>
        <v>524575713032</v>
      </c>
      <c r="E55" s="62">
        <f>'98～99'!C55+'100'!C55</f>
        <v>5976706800</v>
      </c>
      <c r="F55" s="64">
        <f>'98～99'!D55</f>
        <v>1571495400</v>
      </c>
      <c r="G55" s="63">
        <f t="shared" si="0"/>
        <v>7548202200</v>
      </c>
      <c r="H55" s="62">
        <f>'102～103'!H55</f>
        <v>49445</v>
      </c>
      <c r="I55" s="63">
        <f>'102～103'!N55</f>
        <v>44330</v>
      </c>
      <c r="J55" s="65">
        <f>'98～99'!H55+'100'!E55</f>
        <v>1959112200</v>
      </c>
      <c r="K55" s="63">
        <f>'98～99'!I55+'100'!F55</f>
        <v>1863030000</v>
      </c>
      <c r="L55" s="10"/>
    </row>
    <row r="56" spans="1:12" s="71" customFormat="1" ht="14.25" thickBot="1">
      <c r="A56" s="49"/>
      <c r="B56" s="21" t="s">
        <v>33</v>
      </c>
      <c r="C56" s="320">
        <f>'101'!H56</f>
        <v>517524425276</v>
      </c>
      <c r="D56" s="321">
        <f>'101'!I56</f>
        <v>606389794738</v>
      </c>
      <c r="E56" s="66">
        <f>'98～99'!C56+'100'!C56</f>
        <v>7598213900</v>
      </c>
      <c r="F56" s="68">
        <f>'98～99'!D56</f>
        <v>1816902500</v>
      </c>
      <c r="G56" s="67">
        <f t="shared" si="0"/>
        <v>9415116400</v>
      </c>
      <c r="H56" s="66">
        <f>'102～103'!H56</f>
        <v>51226</v>
      </c>
      <c r="I56" s="67">
        <f>'102～103'!N56</f>
        <v>45037</v>
      </c>
      <c r="J56" s="69">
        <f>'98～99'!H56+'100'!E56</f>
        <v>2428419400</v>
      </c>
      <c r="K56" s="67">
        <f>'98～99'!I56+'100'!F56</f>
        <v>2328899000</v>
      </c>
      <c r="L56" s="70"/>
    </row>
    <row r="57" spans="1:12" s="9" customFormat="1">
      <c r="A57" s="24"/>
      <c r="B57" s="55" t="s">
        <v>82</v>
      </c>
      <c r="C57" s="316">
        <f>'101'!H57</f>
        <v>109956225160</v>
      </c>
      <c r="D57" s="317">
        <f>'101'!I57</f>
        <v>107253446720</v>
      </c>
      <c r="E57" s="56">
        <f>'98～99'!C57+'100'!C57</f>
        <v>1906230600</v>
      </c>
      <c r="F57" s="58">
        <f>'98～99'!D57</f>
        <v>321715600</v>
      </c>
      <c r="G57" s="57">
        <f t="shared" si="0"/>
        <v>2227946200</v>
      </c>
      <c r="H57" s="56">
        <f>'102～103'!H57</f>
        <v>1722</v>
      </c>
      <c r="I57" s="57">
        <f>'102～103'!N57</f>
        <v>872</v>
      </c>
      <c r="J57" s="59">
        <f>'98～99'!H57+'100'!E57</f>
        <v>559487200</v>
      </c>
      <c r="K57" s="57">
        <f>'98～99'!I57+'100'!F57</f>
        <v>556153000</v>
      </c>
      <c r="L57" s="10"/>
    </row>
    <row r="58" spans="1:12" s="9" customFormat="1">
      <c r="A58" s="60" t="s">
        <v>101</v>
      </c>
      <c r="B58" s="61" t="s">
        <v>84</v>
      </c>
      <c r="C58" s="318">
        <f>'101'!H58</f>
        <v>308699246081</v>
      </c>
      <c r="D58" s="319">
        <f>'101'!I58</f>
        <v>398346771768</v>
      </c>
      <c r="E58" s="62">
        <f>'98～99'!C58+'100'!C58</f>
        <v>4350804700</v>
      </c>
      <c r="F58" s="64">
        <f>'98～99'!D58</f>
        <v>1193287700</v>
      </c>
      <c r="G58" s="63">
        <f t="shared" si="0"/>
        <v>5544092400</v>
      </c>
      <c r="H58" s="62">
        <f>'102～103'!H58</f>
        <v>36187</v>
      </c>
      <c r="I58" s="63">
        <f>'102～103'!N58</f>
        <v>34505</v>
      </c>
      <c r="J58" s="65">
        <f>'98～99'!H58+'100'!E58</f>
        <v>1438217400</v>
      </c>
      <c r="K58" s="63">
        <f>'98～99'!I58+'100'!F58</f>
        <v>1368625000</v>
      </c>
      <c r="L58" s="10"/>
    </row>
    <row r="59" spans="1:12" s="71" customFormat="1" ht="14.25" thickBot="1">
      <c r="A59" s="49"/>
      <c r="B59" s="21" t="s">
        <v>33</v>
      </c>
      <c r="C59" s="320">
        <f>'101'!H59</f>
        <v>418655471241</v>
      </c>
      <c r="D59" s="321">
        <f>'101'!I59</f>
        <v>505600218488</v>
      </c>
      <c r="E59" s="66">
        <f>'98～99'!C59+'100'!C59</f>
        <v>6257035300</v>
      </c>
      <c r="F59" s="68">
        <f>'98～99'!D59</f>
        <v>1515003300</v>
      </c>
      <c r="G59" s="67">
        <f t="shared" si="0"/>
        <v>7772038600</v>
      </c>
      <c r="H59" s="66">
        <f>'102～103'!H59</f>
        <v>37909</v>
      </c>
      <c r="I59" s="67">
        <f>'102～103'!N59</f>
        <v>35377</v>
      </c>
      <c r="J59" s="69">
        <f>'98～99'!H59+'100'!E59</f>
        <v>1997704600</v>
      </c>
      <c r="K59" s="67">
        <f>'98～99'!I59+'100'!F59</f>
        <v>1924778000</v>
      </c>
      <c r="L59" s="70"/>
    </row>
    <row r="60" spans="1:12" s="9" customFormat="1">
      <c r="A60" s="24"/>
      <c r="B60" s="55" t="s">
        <v>82</v>
      </c>
      <c r="C60" s="316">
        <f>'101'!H60</f>
        <v>7048588125564</v>
      </c>
      <c r="D60" s="317">
        <f>'101'!I60</f>
        <v>7147825638342</v>
      </c>
      <c r="E60" s="56">
        <f>'98～99'!C60+'100'!C60</f>
        <v>124637334900</v>
      </c>
      <c r="F60" s="58">
        <f>'98～99'!D60</f>
        <v>21441426300</v>
      </c>
      <c r="G60" s="57">
        <f t="shared" si="0"/>
        <v>146078761200</v>
      </c>
      <c r="H60" s="56">
        <f>'102～103'!H60</f>
        <v>72081</v>
      </c>
      <c r="I60" s="57">
        <f>'102～103'!N60</f>
        <v>40163</v>
      </c>
      <c r="J60" s="59">
        <f>'98～99'!H60+'100'!E60</f>
        <v>36625117200</v>
      </c>
      <c r="K60" s="57">
        <f>'98～99'!I60+'100'!F60</f>
        <v>36484548000</v>
      </c>
      <c r="L60" s="10"/>
    </row>
    <row r="61" spans="1:12" s="9" customFormat="1">
      <c r="A61" s="60" t="s">
        <v>102</v>
      </c>
      <c r="B61" s="61" t="s">
        <v>84</v>
      </c>
      <c r="C61" s="318">
        <f>'101'!H61</f>
        <v>10453392136816</v>
      </c>
      <c r="D61" s="319">
        <f>'101'!I61</f>
        <v>13336337857828</v>
      </c>
      <c r="E61" s="62">
        <f>'98～99'!C61+'100'!C61</f>
        <v>147030472100</v>
      </c>
      <c r="F61" s="64">
        <f>'98～99'!D61</f>
        <v>39949022600</v>
      </c>
      <c r="G61" s="63">
        <f t="shared" si="0"/>
        <v>186979494700</v>
      </c>
      <c r="H61" s="62">
        <f>'102～103'!H61</f>
        <v>1220627</v>
      </c>
      <c r="I61" s="63">
        <f>'102～103'!N61</f>
        <v>1180157</v>
      </c>
      <c r="J61" s="65">
        <f>'98～99'!H61+'100'!E61</f>
        <v>48521166700</v>
      </c>
      <c r="K61" s="63">
        <f>'98～99'!I61+'100'!F61</f>
        <v>46152776000</v>
      </c>
      <c r="L61" s="10"/>
    </row>
    <row r="62" spans="1:12" s="71" customFormat="1" ht="14.25" thickBot="1">
      <c r="A62" s="49"/>
      <c r="B62" s="21" t="s">
        <v>33</v>
      </c>
      <c r="C62" s="320">
        <f>'101'!H62</f>
        <v>17501980262380</v>
      </c>
      <c r="D62" s="321">
        <f>'101'!I62</f>
        <v>20484163496170</v>
      </c>
      <c r="E62" s="66">
        <f>'98～99'!C62+'100'!C62</f>
        <v>271667807000</v>
      </c>
      <c r="F62" s="68">
        <f>'98～99'!D62</f>
        <v>61390448900</v>
      </c>
      <c r="G62" s="67">
        <f t="shared" si="0"/>
        <v>333058255900</v>
      </c>
      <c r="H62" s="66">
        <f>'102～103'!H62</f>
        <v>1292708</v>
      </c>
      <c r="I62" s="67">
        <f>'102～103'!N62</f>
        <v>1220320</v>
      </c>
      <c r="J62" s="69">
        <f>'98～99'!H62+'100'!E62</f>
        <v>85146283900</v>
      </c>
      <c r="K62" s="67">
        <f>'98～99'!I62+'100'!F62</f>
        <v>82637324000</v>
      </c>
      <c r="L62" s="70"/>
    </row>
    <row r="63" spans="1:12" s="9" customFormat="1"/>
    <row r="64" spans="1:12" s="9" customFormat="1"/>
    <row r="65" spans="1:13" s="9" customFormat="1">
      <c r="A65" s="380" t="s">
        <v>145</v>
      </c>
      <c r="B65" s="380"/>
      <c r="C65" s="380"/>
      <c r="D65" s="380"/>
      <c r="E65" s="380"/>
      <c r="F65" s="380"/>
      <c r="G65" s="380" t="s">
        <v>146</v>
      </c>
      <c r="H65" s="380"/>
      <c r="I65" s="380"/>
      <c r="J65" s="380"/>
      <c r="K65" s="380"/>
      <c r="L65" s="380"/>
      <c r="M65" s="380"/>
    </row>
    <row r="66" spans="1:13" s="9" customFormat="1"/>
    <row r="67" spans="1:13" s="9" customFormat="1"/>
    <row r="68" spans="1:13" s="9" customFormat="1"/>
  </sheetData>
  <mergeCells count="6">
    <mergeCell ref="A65:F65"/>
    <mergeCell ref="G65:M65"/>
    <mergeCell ref="C4:D4"/>
    <mergeCell ref="E4:F4"/>
    <mergeCell ref="H4:I4"/>
    <mergeCell ref="J4:K4"/>
  </mergeCells>
  <phoneticPr fontId="6"/>
  <pageMargins left="0.70866141732283472" right="0.70866141732283472" top="0.78740157480314965" bottom="0" header="0.31496062992125984" footer="0"/>
  <pageSetup paperSize="9" scale="94" fitToWidth="0" orientation="portrait" r:id="rId1"/>
  <colBreaks count="1" manualBreakCount="1">
    <brk id="6" max="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5"/>
  </sheetPr>
  <dimension ref="A1:P66"/>
  <sheetViews>
    <sheetView view="pageBreakPreview" zoomScaleNormal="71" zoomScaleSheetLayoutView="100" workbookViewId="0">
      <pane xSplit="2" ySplit="5" topLeftCell="C51" activePane="bottomRight" state="frozen"/>
      <selection activeCell="J54" sqref="J54:Q54"/>
      <selection pane="topRight" activeCell="J54" sqref="J54:Q54"/>
      <selection pane="bottomLeft" activeCell="J54" sqref="J54:Q54"/>
      <selection pane="bottomRight" activeCell="D31" sqref="D31"/>
    </sheetView>
  </sheetViews>
  <sheetFormatPr defaultColWidth="11.375" defaultRowHeight="13.5"/>
  <cols>
    <col min="1" max="1" width="11.375" customWidth="1"/>
    <col min="2" max="2" width="14.25" style="3" customWidth="1"/>
    <col min="3" max="4" width="16.375" customWidth="1"/>
    <col min="5" max="5" width="17.375" customWidth="1"/>
    <col min="6" max="7" width="11.375" customWidth="1"/>
    <col min="8" max="9" width="16.375" customWidth="1"/>
    <col min="10" max="10" width="16" bestFit="1" customWidth="1"/>
    <col min="11" max="11" width="5.375" customWidth="1"/>
    <col min="12" max="12" width="17.375" customWidth="1"/>
    <col min="13" max="13" width="9" customWidth="1"/>
    <col min="14" max="15" width="16.375" customWidth="1"/>
  </cols>
  <sheetData>
    <row r="1" spans="1:16" s="51" customFormat="1"/>
    <row r="2" spans="1:16" s="51" customFormat="1">
      <c r="A2" s="51" t="s">
        <v>48</v>
      </c>
      <c r="B2" s="51" t="s">
        <v>49</v>
      </c>
      <c r="D2" s="224"/>
    </row>
    <row r="3" spans="1:16" s="51" customFormat="1" ht="14.25" thickBot="1">
      <c r="A3" s="53" t="s">
        <v>54</v>
      </c>
      <c r="B3" s="53"/>
      <c r="C3" s="53"/>
      <c r="D3" s="53"/>
      <c r="E3" s="188"/>
      <c r="G3" s="187"/>
      <c r="H3" s="53"/>
      <c r="I3" s="187"/>
      <c r="J3" s="53"/>
      <c r="K3" s="53"/>
      <c r="L3" s="53"/>
      <c r="M3" s="53"/>
      <c r="N3" s="53"/>
      <c r="O3" s="53"/>
    </row>
    <row r="4" spans="1:16" s="9" customFormat="1">
      <c r="A4" s="11" t="s">
        <v>56</v>
      </c>
      <c r="B4" s="13"/>
      <c r="C4" s="82" t="s">
        <v>172</v>
      </c>
      <c r="D4" s="83" t="s">
        <v>173</v>
      </c>
      <c r="E4" s="84" t="s">
        <v>69</v>
      </c>
      <c r="F4" s="82" t="s">
        <v>70</v>
      </c>
      <c r="G4" s="85"/>
      <c r="H4" s="82" t="s">
        <v>71</v>
      </c>
      <c r="I4" s="85"/>
      <c r="J4" s="86"/>
      <c r="K4" s="87"/>
      <c r="L4" s="87"/>
      <c r="M4" s="87"/>
      <c r="N4" s="87"/>
      <c r="O4" s="87"/>
      <c r="P4" s="10"/>
    </row>
    <row r="5" spans="1:16" s="9" customFormat="1" ht="14.25" thickBot="1">
      <c r="A5" s="16"/>
      <c r="B5" s="18"/>
      <c r="C5" s="88" t="s">
        <v>75</v>
      </c>
      <c r="D5" s="89" t="s">
        <v>76</v>
      </c>
      <c r="E5" s="90" t="s">
        <v>77</v>
      </c>
      <c r="F5" s="88" t="s">
        <v>75</v>
      </c>
      <c r="G5" s="90" t="s">
        <v>76</v>
      </c>
      <c r="H5" s="91" t="s">
        <v>78</v>
      </c>
      <c r="I5" s="92" t="s">
        <v>79</v>
      </c>
      <c r="J5" s="86"/>
      <c r="K5" s="87"/>
      <c r="L5" s="87"/>
      <c r="M5" s="87"/>
      <c r="N5" s="87"/>
      <c r="O5" s="87"/>
      <c r="P5" s="10"/>
    </row>
    <row r="6" spans="1:16" s="9" customFormat="1">
      <c r="A6" s="24"/>
      <c r="B6" s="55" t="s">
        <v>82</v>
      </c>
      <c r="C6" s="228">
        <v>11971644900</v>
      </c>
      <c r="D6" s="229">
        <v>2646442200</v>
      </c>
      <c r="E6" s="230">
        <f>C6+D6</f>
        <v>14618087100</v>
      </c>
      <c r="F6" s="228">
        <v>3995</v>
      </c>
      <c r="G6" s="230">
        <v>3987</v>
      </c>
      <c r="H6" s="228">
        <v>3660416100</v>
      </c>
      <c r="I6" s="230">
        <v>3652557000</v>
      </c>
      <c r="J6" s="86"/>
      <c r="K6" s="87"/>
      <c r="L6" s="96"/>
      <c r="M6" s="96"/>
      <c r="N6" s="96"/>
      <c r="O6" s="96"/>
      <c r="P6" s="10"/>
    </row>
    <row r="7" spans="1:16" s="9" customFormat="1">
      <c r="A7" s="60" t="s">
        <v>83</v>
      </c>
      <c r="B7" s="61" t="s">
        <v>84</v>
      </c>
      <c r="C7" s="231">
        <v>10599050300</v>
      </c>
      <c r="D7" s="232">
        <v>2915832200</v>
      </c>
      <c r="E7" s="233">
        <f>C7+D7</f>
        <v>13514882500</v>
      </c>
      <c r="F7" s="231">
        <v>94340</v>
      </c>
      <c r="G7" s="233">
        <v>94090</v>
      </c>
      <c r="H7" s="231">
        <v>3516080500</v>
      </c>
      <c r="I7" s="233">
        <v>3332934000</v>
      </c>
      <c r="J7" s="100"/>
      <c r="K7" s="87"/>
      <c r="L7" s="96"/>
      <c r="M7" s="96"/>
      <c r="N7" s="96"/>
      <c r="O7" s="96"/>
      <c r="P7" s="10"/>
    </row>
    <row r="8" spans="1:16" s="71" customFormat="1" ht="14.25" customHeight="1" thickBot="1">
      <c r="A8" s="49"/>
      <c r="B8" s="21" t="s">
        <v>33</v>
      </c>
      <c r="C8" s="234">
        <f t="shared" ref="C8:I8" si="0">C6+C7</f>
        <v>22570695200</v>
      </c>
      <c r="D8" s="235">
        <f t="shared" si="0"/>
        <v>5562274400</v>
      </c>
      <c r="E8" s="236">
        <f>E6+E7</f>
        <v>28132969600</v>
      </c>
      <c r="F8" s="234">
        <f t="shared" si="0"/>
        <v>98335</v>
      </c>
      <c r="G8" s="236">
        <f t="shared" si="0"/>
        <v>98077</v>
      </c>
      <c r="H8" s="234">
        <f t="shared" si="0"/>
        <v>7176496600</v>
      </c>
      <c r="I8" s="236">
        <f t="shared" si="0"/>
        <v>6985491000</v>
      </c>
      <c r="J8" s="86"/>
      <c r="K8" s="104"/>
      <c r="L8" s="96"/>
      <c r="M8" s="96"/>
      <c r="N8" s="96"/>
      <c r="O8" s="96"/>
      <c r="P8" s="70"/>
    </row>
    <row r="9" spans="1:16" s="74" customFormat="1">
      <c r="A9" s="72"/>
      <c r="B9" s="55" t="s">
        <v>82</v>
      </c>
      <c r="C9" s="228">
        <v>7336820900</v>
      </c>
      <c r="D9" s="229">
        <v>1610002200</v>
      </c>
      <c r="E9" s="230">
        <f>C9+D9</f>
        <v>8946823100</v>
      </c>
      <c r="F9" s="228">
        <v>3572</v>
      </c>
      <c r="G9" s="230">
        <v>3405</v>
      </c>
      <c r="H9" s="228">
        <v>2241952100</v>
      </c>
      <c r="I9" s="230">
        <v>2234957000</v>
      </c>
      <c r="J9" s="86"/>
      <c r="K9" s="87"/>
      <c r="L9" s="96"/>
      <c r="M9" s="96"/>
      <c r="N9" s="96"/>
      <c r="O9" s="96"/>
      <c r="P9" s="73"/>
    </row>
    <row r="10" spans="1:16" s="9" customFormat="1">
      <c r="A10" s="60" t="s">
        <v>85</v>
      </c>
      <c r="B10" s="61" t="s">
        <v>84</v>
      </c>
      <c r="C10" s="231">
        <v>8864056400</v>
      </c>
      <c r="D10" s="232">
        <v>2402248600</v>
      </c>
      <c r="E10" s="233">
        <f>C10+D10</f>
        <v>11266305000</v>
      </c>
      <c r="F10" s="231">
        <v>78669</v>
      </c>
      <c r="G10" s="233">
        <v>77085</v>
      </c>
      <c r="H10" s="231">
        <v>2931189000</v>
      </c>
      <c r="I10" s="233">
        <v>2778372000</v>
      </c>
      <c r="J10" s="100"/>
      <c r="K10" s="87"/>
      <c r="L10" s="96"/>
      <c r="M10" s="96"/>
      <c r="N10" s="96"/>
      <c r="O10" s="96"/>
      <c r="P10" s="10"/>
    </row>
    <row r="11" spans="1:16" s="71" customFormat="1" ht="14.25" thickBot="1">
      <c r="A11" s="49"/>
      <c r="B11" s="21" t="s">
        <v>33</v>
      </c>
      <c r="C11" s="234">
        <f t="shared" ref="C11:I11" si="1">C9+C10</f>
        <v>16200877300</v>
      </c>
      <c r="D11" s="235">
        <f t="shared" si="1"/>
        <v>4012250800</v>
      </c>
      <c r="E11" s="236">
        <f t="shared" si="1"/>
        <v>20213128100</v>
      </c>
      <c r="F11" s="234">
        <f t="shared" si="1"/>
        <v>82241</v>
      </c>
      <c r="G11" s="236">
        <f t="shared" si="1"/>
        <v>80490</v>
      </c>
      <c r="H11" s="234">
        <f t="shared" si="1"/>
        <v>5173141100</v>
      </c>
      <c r="I11" s="236">
        <f t="shared" si="1"/>
        <v>5013329000</v>
      </c>
      <c r="J11" s="86"/>
      <c r="K11" s="104"/>
      <c r="L11" s="96"/>
      <c r="M11" s="96"/>
      <c r="N11" s="96"/>
      <c r="O11" s="96"/>
      <c r="P11" s="70"/>
    </row>
    <row r="12" spans="1:16" s="9" customFormat="1">
      <c r="A12" s="24"/>
      <c r="B12" s="55" t="s">
        <v>82</v>
      </c>
      <c r="C12" s="228">
        <v>17050684400</v>
      </c>
      <c r="D12" s="229">
        <v>3689807900</v>
      </c>
      <c r="E12" s="230">
        <f>C12+D12</f>
        <v>20740492300</v>
      </c>
      <c r="F12" s="228">
        <v>2591</v>
      </c>
      <c r="G12" s="230">
        <v>2591</v>
      </c>
      <c r="H12" s="228">
        <v>5188897300</v>
      </c>
      <c r="I12" s="230">
        <v>5183865000</v>
      </c>
      <c r="J12" s="86"/>
      <c r="K12" s="87"/>
      <c r="L12" s="96"/>
      <c r="M12" s="96"/>
      <c r="N12" s="96"/>
      <c r="O12" s="96"/>
      <c r="P12" s="10"/>
    </row>
    <row r="13" spans="1:16" s="9" customFormat="1">
      <c r="A13" s="60" t="s">
        <v>86</v>
      </c>
      <c r="B13" s="61" t="s">
        <v>84</v>
      </c>
      <c r="C13" s="231">
        <v>4549939400</v>
      </c>
      <c r="D13" s="232">
        <v>1156468100</v>
      </c>
      <c r="E13" s="233">
        <f>C13+D13</f>
        <v>5706407500</v>
      </c>
      <c r="F13" s="231">
        <v>41471</v>
      </c>
      <c r="G13" s="233">
        <v>41471</v>
      </c>
      <c r="H13" s="231">
        <v>1486532500</v>
      </c>
      <c r="I13" s="233">
        <v>1406625000</v>
      </c>
      <c r="J13" s="100"/>
      <c r="K13" s="87"/>
      <c r="L13" s="96"/>
      <c r="M13" s="96"/>
      <c r="N13" s="96"/>
      <c r="O13" s="96"/>
      <c r="P13" s="10"/>
    </row>
    <row r="14" spans="1:16" s="71" customFormat="1" ht="14.25" thickBot="1">
      <c r="A14" s="49"/>
      <c r="B14" s="21" t="s">
        <v>33</v>
      </c>
      <c r="C14" s="234">
        <f t="shared" ref="C14:I14" si="2">C12+C13</f>
        <v>21600623800</v>
      </c>
      <c r="D14" s="235">
        <f t="shared" si="2"/>
        <v>4846276000</v>
      </c>
      <c r="E14" s="236">
        <f t="shared" si="2"/>
        <v>26446899800</v>
      </c>
      <c r="F14" s="234">
        <f t="shared" si="2"/>
        <v>44062</v>
      </c>
      <c r="G14" s="236">
        <f t="shared" si="2"/>
        <v>44062</v>
      </c>
      <c r="H14" s="234">
        <f t="shared" si="2"/>
        <v>6675429800</v>
      </c>
      <c r="I14" s="236">
        <f t="shared" si="2"/>
        <v>6590490000</v>
      </c>
      <c r="J14" s="86"/>
      <c r="K14" s="104"/>
      <c r="L14" s="96"/>
      <c r="M14" s="96"/>
      <c r="N14" s="96"/>
      <c r="O14" s="96"/>
      <c r="P14" s="70"/>
    </row>
    <row r="15" spans="1:16" s="9" customFormat="1">
      <c r="A15" s="24"/>
      <c r="B15" s="55" t="s">
        <v>82</v>
      </c>
      <c r="C15" s="228">
        <v>12559229100</v>
      </c>
      <c r="D15" s="229">
        <v>2776533400</v>
      </c>
      <c r="E15" s="230">
        <f>C15+D15</f>
        <v>15335762500</v>
      </c>
      <c r="F15" s="228">
        <v>4760</v>
      </c>
      <c r="G15" s="230">
        <v>4759</v>
      </c>
      <c r="H15" s="228">
        <v>3840848500</v>
      </c>
      <c r="I15" s="230">
        <v>3831638000</v>
      </c>
      <c r="J15" s="86"/>
      <c r="K15" s="87"/>
      <c r="L15" s="96"/>
      <c r="M15" s="96"/>
      <c r="N15" s="96"/>
      <c r="O15" s="96"/>
      <c r="P15" s="10"/>
    </row>
    <row r="16" spans="1:16" s="9" customFormat="1">
      <c r="A16" s="60" t="s">
        <v>87</v>
      </c>
      <c r="B16" s="61" t="s">
        <v>84</v>
      </c>
      <c r="C16" s="231">
        <v>6644451900</v>
      </c>
      <c r="D16" s="232">
        <v>1773884500</v>
      </c>
      <c r="E16" s="233">
        <f>C16+D16</f>
        <v>8418336400</v>
      </c>
      <c r="F16" s="231">
        <v>54391</v>
      </c>
      <c r="G16" s="233">
        <v>54391</v>
      </c>
      <c r="H16" s="231">
        <v>2183808400</v>
      </c>
      <c r="I16" s="233">
        <v>2078176000</v>
      </c>
      <c r="J16" s="100"/>
      <c r="K16" s="87"/>
      <c r="L16" s="96"/>
      <c r="M16" s="96"/>
      <c r="N16" s="96"/>
      <c r="O16" s="96"/>
      <c r="P16" s="10"/>
    </row>
    <row r="17" spans="1:16" s="71" customFormat="1" ht="14.25" thickBot="1">
      <c r="A17" s="49"/>
      <c r="B17" s="21" t="s">
        <v>33</v>
      </c>
      <c r="C17" s="234">
        <f t="shared" ref="C17:I17" si="3">C15+C16</f>
        <v>19203681000</v>
      </c>
      <c r="D17" s="235">
        <f t="shared" si="3"/>
        <v>4550417900</v>
      </c>
      <c r="E17" s="236">
        <f t="shared" si="3"/>
        <v>23754098900</v>
      </c>
      <c r="F17" s="234">
        <f t="shared" si="3"/>
        <v>59151</v>
      </c>
      <c r="G17" s="236">
        <f t="shared" si="3"/>
        <v>59150</v>
      </c>
      <c r="H17" s="234">
        <f t="shared" si="3"/>
        <v>6024656900</v>
      </c>
      <c r="I17" s="236">
        <f t="shared" si="3"/>
        <v>5909814000</v>
      </c>
      <c r="J17" s="86"/>
      <c r="K17" s="104"/>
      <c r="L17" s="96"/>
      <c r="M17" s="96"/>
      <c r="N17" s="96"/>
      <c r="O17" s="96"/>
      <c r="P17" s="70"/>
    </row>
    <row r="18" spans="1:16" s="9" customFormat="1">
      <c r="A18" s="24"/>
      <c r="B18" s="55" t="s">
        <v>82</v>
      </c>
      <c r="C18" s="228">
        <v>1872973600</v>
      </c>
      <c r="D18" s="229">
        <v>446579900</v>
      </c>
      <c r="E18" s="230">
        <f>C18+D18</f>
        <v>2319553500</v>
      </c>
      <c r="F18" s="228">
        <v>3054</v>
      </c>
      <c r="G18" s="230">
        <v>3049</v>
      </c>
      <c r="H18" s="228">
        <v>584338500</v>
      </c>
      <c r="I18" s="230">
        <v>578405000</v>
      </c>
      <c r="J18" s="86"/>
      <c r="K18" s="87"/>
      <c r="L18" s="96"/>
      <c r="M18" s="96"/>
      <c r="N18" s="96"/>
      <c r="O18" s="96"/>
      <c r="P18" s="10"/>
    </row>
    <row r="19" spans="1:16" s="9" customFormat="1">
      <c r="A19" s="60" t="s">
        <v>88</v>
      </c>
      <c r="B19" s="61" t="s">
        <v>84</v>
      </c>
      <c r="C19" s="231">
        <v>6379528400</v>
      </c>
      <c r="D19" s="232">
        <v>1753505200</v>
      </c>
      <c r="E19" s="233">
        <f>C19+D19</f>
        <v>8133033600</v>
      </c>
      <c r="F19" s="231">
        <v>73095</v>
      </c>
      <c r="G19" s="233">
        <v>73092</v>
      </c>
      <c r="H19" s="231">
        <v>2139885600</v>
      </c>
      <c r="I19" s="233">
        <v>1997716000</v>
      </c>
      <c r="J19" s="100"/>
      <c r="K19" s="87"/>
      <c r="L19" s="96"/>
      <c r="M19" s="96"/>
      <c r="N19" s="96"/>
      <c r="O19" s="96"/>
      <c r="P19" s="10"/>
    </row>
    <row r="20" spans="1:16" s="71" customFormat="1" ht="14.25" thickBot="1">
      <c r="A20" s="49"/>
      <c r="B20" s="21" t="s">
        <v>33</v>
      </c>
      <c r="C20" s="234">
        <f t="shared" ref="C20:I20" si="4">C18+C19</f>
        <v>8252502000</v>
      </c>
      <c r="D20" s="235">
        <f t="shared" si="4"/>
        <v>2200085100</v>
      </c>
      <c r="E20" s="236">
        <f t="shared" si="4"/>
        <v>10452587100</v>
      </c>
      <c r="F20" s="234">
        <f t="shared" si="4"/>
        <v>76149</v>
      </c>
      <c r="G20" s="236">
        <f t="shared" si="4"/>
        <v>76141</v>
      </c>
      <c r="H20" s="234">
        <f t="shared" si="4"/>
        <v>2724224100</v>
      </c>
      <c r="I20" s="236">
        <f t="shared" si="4"/>
        <v>2576121000</v>
      </c>
      <c r="J20" s="86"/>
      <c r="K20" s="104"/>
      <c r="L20" s="96"/>
      <c r="M20" s="96"/>
      <c r="N20" s="96"/>
      <c r="O20" s="96"/>
      <c r="P20" s="70"/>
    </row>
    <row r="21" spans="1:16" s="9" customFormat="1">
      <c r="A21" s="24"/>
      <c r="B21" s="55" t="s">
        <v>82</v>
      </c>
      <c r="C21" s="228">
        <v>2300873900</v>
      </c>
      <c r="D21" s="229">
        <v>525040300</v>
      </c>
      <c r="E21" s="230">
        <f>C21+D21</f>
        <v>2825914200</v>
      </c>
      <c r="F21" s="228">
        <v>1821</v>
      </c>
      <c r="G21" s="230">
        <v>1798</v>
      </c>
      <c r="H21" s="228">
        <v>709132200</v>
      </c>
      <c r="I21" s="230">
        <v>705594000</v>
      </c>
      <c r="J21" s="86"/>
      <c r="K21" s="87"/>
      <c r="L21" s="96"/>
      <c r="M21" s="96"/>
      <c r="N21" s="96"/>
      <c r="O21" s="96"/>
      <c r="P21" s="10"/>
    </row>
    <row r="22" spans="1:16" s="9" customFormat="1">
      <c r="A22" s="60" t="s">
        <v>89</v>
      </c>
      <c r="B22" s="61" t="s">
        <v>84</v>
      </c>
      <c r="C22" s="231">
        <v>7782399700</v>
      </c>
      <c r="D22" s="232">
        <v>2206416300</v>
      </c>
      <c r="E22" s="233">
        <f>C22+D22</f>
        <v>9988816000</v>
      </c>
      <c r="F22" s="231">
        <v>72854</v>
      </c>
      <c r="G22" s="233">
        <v>72653</v>
      </c>
      <c r="H22" s="231">
        <v>2604448000</v>
      </c>
      <c r="I22" s="233">
        <v>2461456000</v>
      </c>
      <c r="J22" s="100"/>
      <c r="K22" s="87"/>
      <c r="L22" s="96"/>
      <c r="M22" s="96"/>
      <c r="N22" s="96"/>
      <c r="O22" s="96"/>
      <c r="P22" s="10"/>
    </row>
    <row r="23" spans="1:16" s="71" customFormat="1" ht="14.25" thickBot="1">
      <c r="A23" s="49"/>
      <c r="B23" s="21" t="s">
        <v>33</v>
      </c>
      <c r="C23" s="234">
        <f t="shared" ref="C23:I23" si="5">C21+C22</f>
        <v>10083273600</v>
      </c>
      <c r="D23" s="235">
        <f t="shared" si="5"/>
        <v>2731456600</v>
      </c>
      <c r="E23" s="236">
        <f t="shared" si="5"/>
        <v>12814730200</v>
      </c>
      <c r="F23" s="234">
        <f t="shared" si="5"/>
        <v>74675</v>
      </c>
      <c r="G23" s="236">
        <f t="shared" si="5"/>
        <v>74451</v>
      </c>
      <c r="H23" s="234">
        <f t="shared" si="5"/>
        <v>3313580200</v>
      </c>
      <c r="I23" s="236">
        <f t="shared" si="5"/>
        <v>3167050000</v>
      </c>
      <c r="J23" s="86"/>
      <c r="K23" s="104"/>
      <c r="L23" s="96"/>
      <c r="M23" s="96"/>
      <c r="N23" s="96"/>
      <c r="O23" s="96"/>
      <c r="P23" s="70"/>
    </row>
    <row r="24" spans="1:16" s="9" customFormat="1">
      <c r="A24" s="24"/>
      <c r="B24" s="55" t="s">
        <v>82</v>
      </c>
      <c r="C24" s="228">
        <v>2698725800</v>
      </c>
      <c r="D24" s="229">
        <v>558955600</v>
      </c>
      <c r="E24" s="230">
        <f>C24+D24</f>
        <v>3257681400</v>
      </c>
      <c r="F24" s="228">
        <v>2293</v>
      </c>
      <c r="G24" s="230">
        <v>2082</v>
      </c>
      <c r="H24" s="228">
        <v>817823400</v>
      </c>
      <c r="I24" s="230">
        <v>813286000</v>
      </c>
      <c r="J24" s="86"/>
      <c r="K24" s="87"/>
      <c r="L24" s="96"/>
      <c r="M24" s="96"/>
      <c r="N24" s="96"/>
      <c r="O24" s="96"/>
      <c r="P24" s="10"/>
    </row>
    <row r="25" spans="1:16" s="9" customFormat="1">
      <c r="A25" s="60" t="s">
        <v>90</v>
      </c>
      <c r="B25" s="61" t="s">
        <v>84</v>
      </c>
      <c r="C25" s="231">
        <v>6525361200</v>
      </c>
      <c r="D25" s="232">
        <v>1753188800</v>
      </c>
      <c r="E25" s="233">
        <f>C25+D25</f>
        <v>8278550000</v>
      </c>
      <c r="F25" s="231">
        <v>66895</v>
      </c>
      <c r="G25" s="233">
        <v>64567</v>
      </c>
      <c r="H25" s="231">
        <v>2166971000</v>
      </c>
      <c r="I25" s="233">
        <v>2037193000</v>
      </c>
      <c r="J25" s="100"/>
      <c r="K25" s="87"/>
      <c r="L25" s="96"/>
      <c r="M25" s="96"/>
      <c r="N25" s="96"/>
      <c r="O25" s="96"/>
      <c r="P25" s="10"/>
    </row>
    <row r="26" spans="1:16" s="71" customFormat="1" ht="14.25" thickBot="1">
      <c r="A26" s="49"/>
      <c r="B26" s="21" t="s">
        <v>33</v>
      </c>
      <c r="C26" s="234">
        <f t="shared" ref="C26:I26" si="6">C24+C25</f>
        <v>9224087000</v>
      </c>
      <c r="D26" s="235">
        <f t="shared" si="6"/>
        <v>2312144400</v>
      </c>
      <c r="E26" s="236">
        <f t="shared" si="6"/>
        <v>11536231400</v>
      </c>
      <c r="F26" s="234">
        <f t="shared" si="6"/>
        <v>69188</v>
      </c>
      <c r="G26" s="236">
        <f t="shared" si="6"/>
        <v>66649</v>
      </c>
      <c r="H26" s="234">
        <f t="shared" si="6"/>
        <v>2984794400</v>
      </c>
      <c r="I26" s="236">
        <f t="shared" si="6"/>
        <v>2850479000</v>
      </c>
      <c r="J26" s="86"/>
      <c r="K26" s="104"/>
      <c r="L26" s="96"/>
      <c r="M26" s="96"/>
      <c r="N26" s="96"/>
      <c r="O26" s="96"/>
      <c r="P26" s="70"/>
    </row>
    <row r="27" spans="1:16" s="9" customFormat="1">
      <c r="A27" s="24"/>
      <c r="B27" s="55" t="s">
        <v>82</v>
      </c>
      <c r="C27" s="228">
        <v>2478144000</v>
      </c>
      <c r="D27" s="229">
        <v>489395100</v>
      </c>
      <c r="E27" s="230">
        <f>C27+D27</f>
        <v>2967539100</v>
      </c>
      <c r="F27" s="228">
        <v>2150</v>
      </c>
      <c r="G27" s="230">
        <v>1723</v>
      </c>
      <c r="H27" s="228">
        <v>744995100</v>
      </c>
      <c r="I27" s="230">
        <v>740848000</v>
      </c>
      <c r="J27" s="86"/>
      <c r="K27" s="87"/>
      <c r="L27" s="96"/>
      <c r="M27" s="96"/>
      <c r="N27" s="96"/>
      <c r="O27" s="96"/>
      <c r="P27" s="10"/>
    </row>
    <row r="28" spans="1:16" s="9" customFormat="1">
      <c r="A28" s="60" t="s">
        <v>91</v>
      </c>
      <c r="B28" s="61" t="s">
        <v>84</v>
      </c>
      <c r="C28" s="231">
        <v>8473735900</v>
      </c>
      <c r="D28" s="232">
        <v>2287615800</v>
      </c>
      <c r="E28" s="233">
        <f>C28+D28</f>
        <v>10761351700</v>
      </c>
      <c r="F28" s="231">
        <v>81626</v>
      </c>
      <c r="G28" s="233">
        <v>77214</v>
      </c>
      <c r="H28" s="231">
        <v>2808669700</v>
      </c>
      <c r="I28" s="233">
        <v>2650894000</v>
      </c>
      <c r="J28" s="100"/>
      <c r="K28" s="87"/>
      <c r="L28" s="96"/>
      <c r="M28" s="96"/>
      <c r="N28" s="96"/>
      <c r="O28" s="96"/>
      <c r="P28" s="10"/>
    </row>
    <row r="29" spans="1:16" s="71" customFormat="1" ht="14.25" thickBot="1">
      <c r="A29" s="49"/>
      <c r="B29" s="21" t="s">
        <v>33</v>
      </c>
      <c r="C29" s="234">
        <f t="shared" ref="C29:I29" si="7">C27+C28</f>
        <v>10951879900</v>
      </c>
      <c r="D29" s="235">
        <f t="shared" si="7"/>
        <v>2777010900</v>
      </c>
      <c r="E29" s="236">
        <f t="shared" si="7"/>
        <v>13728890800</v>
      </c>
      <c r="F29" s="234">
        <f t="shared" si="7"/>
        <v>83776</v>
      </c>
      <c r="G29" s="236">
        <f t="shared" si="7"/>
        <v>78937</v>
      </c>
      <c r="H29" s="234">
        <f t="shared" si="7"/>
        <v>3553664800</v>
      </c>
      <c r="I29" s="236">
        <f t="shared" si="7"/>
        <v>3391742000</v>
      </c>
      <c r="J29" s="86"/>
      <c r="K29" s="104"/>
      <c r="L29" s="96"/>
      <c r="M29" s="96"/>
      <c r="N29" s="96"/>
      <c r="O29" s="96"/>
      <c r="P29" s="70"/>
    </row>
    <row r="30" spans="1:16" s="9" customFormat="1">
      <c r="A30" s="24"/>
      <c r="B30" s="55" t="s">
        <v>82</v>
      </c>
      <c r="C30" s="228">
        <v>3825124700</v>
      </c>
      <c r="D30" s="229">
        <v>850721700</v>
      </c>
      <c r="E30" s="230">
        <f>C30+D30</f>
        <v>4675846400</v>
      </c>
      <c r="F30" s="228">
        <v>1863</v>
      </c>
      <c r="G30" s="230">
        <v>1835</v>
      </c>
      <c r="H30" s="228">
        <v>1171702400</v>
      </c>
      <c r="I30" s="230">
        <v>1168048000</v>
      </c>
      <c r="J30" s="86"/>
      <c r="K30" s="87"/>
      <c r="L30" s="96"/>
      <c r="M30" s="96"/>
      <c r="N30" s="96"/>
      <c r="O30" s="96"/>
      <c r="P30" s="10"/>
    </row>
    <row r="31" spans="1:16" s="9" customFormat="1">
      <c r="A31" s="60" t="s">
        <v>92</v>
      </c>
      <c r="B31" s="61" t="s">
        <v>84</v>
      </c>
      <c r="C31" s="231">
        <v>5614045200</v>
      </c>
      <c r="D31" s="232">
        <v>1564997600</v>
      </c>
      <c r="E31" s="233">
        <f>C31+D31</f>
        <v>7179042800</v>
      </c>
      <c r="F31" s="231">
        <v>57388</v>
      </c>
      <c r="G31" s="233">
        <v>57083</v>
      </c>
      <c r="H31" s="231">
        <v>1876665800</v>
      </c>
      <c r="I31" s="233">
        <v>1767459000</v>
      </c>
      <c r="J31" s="100"/>
      <c r="K31" s="87"/>
      <c r="L31" s="96"/>
      <c r="M31" s="96"/>
      <c r="N31" s="96"/>
      <c r="O31" s="96"/>
      <c r="P31" s="10"/>
    </row>
    <row r="32" spans="1:16" s="71" customFormat="1" ht="14.25" thickBot="1">
      <c r="A32" s="49"/>
      <c r="B32" s="21" t="s">
        <v>104</v>
      </c>
      <c r="C32" s="234">
        <f t="shared" ref="C32:I32" si="8">C30+C31</f>
        <v>9439169900</v>
      </c>
      <c r="D32" s="235">
        <f t="shared" si="8"/>
        <v>2415719300</v>
      </c>
      <c r="E32" s="236">
        <f t="shared" si="8"/>
        <v>11854889200</v>
      </c>
      <c r="F32" s="234">
        <f t="shared" si="8"/>
        <v>59251</v>
      </c>
      <c r="G32" s="236">
        <f t="shared" si="8"/>
        <v>58918</v>
      </c>
      <c r="H32" s="234">
        <f t="shared" si="8"/>
        <v>3048368200</v>
      </c>
      <c r="I32" s="236">
        <f t="shared" si="8"/>
        <v>2935507000</v>
      </c>
      <c r="J32" s="86"/>
      <c r="K32" s="104"/>
      <c r="L32" s="96"/>
      <c r="M32" s="96"/>
      <c r="N32" s="96"/>
      <c r="O32" s="96"/>
      <c r="P32" s="70"/>
    </row>
    <row r="33" spans="1:16" s="9" customFormat="1">
      <c r="A33" s="24"/>
      <c r="B33" s="55" t="s">
        <v>105</v>
      </c>
      <c r="C33" s="228">
        <v>5005901400</v>
      </c>
      <c r="D33" s="229">
        <v>1092362100</v>
      </c>
      <c r="E33" s="230">
        <f>C33+D33</f>
        <v>6098263500</v>
      </c>
      <c r="F33" s="228">
        <v>2084</v>
      </c>
      <c r="G33" s="230">
        <v>2057</v>
      </c>
      <c r="H33" s="228">
        <v>1527550500</v>
      </c>
      <c r="I33" s="230">
        <v>1523571000</v>
      </c>
      <c r="J33" s="86"/>
      <c r="K33" s="87"/>
      <c r="L33" s="96"/>
      <c r="M33" s="96"/>
      <c r="N33" s="96"/>
      <c r="O33" s="96"/>
      <c r="P33" s="10"/>
    </row>
    <row r="34" spans="1:16" s="9" customFormat="1">
      <c r="A34" s="60" t="s">
        <v>93</v>
      </c>
      <c r="B34" s="61" t="s">
        <v>84</v>
      </c>
      <c r="C34" s="231">
        <v>6745231900</v>
      </c>
      <c r="D34" s="232">
        <v>1905169900</v>
      </c>
      <c r="E34" s="233">
        <f>C34+D34</f>
        <v>8650401800</v>
      </c>
      <c r="F34" s="231">
        <v>67823</v>
      </c>
      <c r="G34" s="233">
        <v>67606</v>
      </c>
      <c r="H34" s="231">
        <v>2261409800</v>
      </c>
      <c r="I34" s="233">
        <v>2129664000</v>
      </c>
      <c r="J34" s="100"/>
      <c r="K34" s="87"/>
      <c r="L34" s="96"/>
      <c r="M34" s="96"/>
      <c r="N34" s="96"/>
      <c r="O34" s="96"/>
      <c r="P34" s="10"/>
    </row>
    <row r="35" spans="1:16" s="71" customFormat="1" ht="14.25" thickBot="1">
      <c r="A35" s="49"/>
      <c r="B35" s="21" t="s">
        <v>33</v>
      </c>
      <c r="C35" s="234">
        <f t="shared" ref="C35:I35" si="9">C33+C34</f>
        <v>11751133300</v>
      </c>
      <c r="D35" s="235">
        <f t="shared" si="9"/>
        <v>2997532000</v>
      </c>
      <c r="E35" s="236">
        <f t="shared" si="9"/>
        <v>14748665300</v>
      </c>
      <c r="F35" s="234">
        <f t="shared" si="9"/>
        <v>69907</v>
      </c>
      <c r="G35" s="236">
        <f t="shared" si="9"/>
        <v>69663</v>
      </c>
      <c r="H35" s="234">
        <f t="shared" si="9"/>
        <v>3788960300</v>
      </c>
      <c r="I35" s="236">
        <f t="shared" si="9"/>
        <v>3653235000</v>
      </c>
      <c r="J35" s="86"/>
      <c r="K35" s="104"/>
      <c r="L35" s="96"/>
      <c r="M35" s="96"/>
      <c r="N35" s="96"/>
      <c r="O35" s="96"/>
      <c r="P35" s="70"/>
    </row>
    <row r="36" spans="1:16" s="9" customFormat="1">
      <c r="A36" s="24"/>
      <c r="B36" s="55" t="s">
        <v>82</v>
      </c>
      <c r="C36" s="228">
        <v>8422584800</v>
      </c>
      <c r="D36" s="229">
        <v>1847371300</v>
      </c>
      <c r="E36" s="230">
        <f>C36+D36</f>
        <v>10269956100</v>
      </c>
      <c r="F36" s="228">
        <v>3880</v>
      </c>
      <c r="G36" s="230">
        <v>3709</v>
      </c>
      <c r="H36" s="228">
        <v>2573090100</v>
      </c>
      <c r="I36" s="230">
        <v>2565622000</v>
      </c>
      <c r="J36" s="86"/>
      <c r="K36" s="87"/>
      <c r="L36" s="96"/>
      <c r="M36" s="96"/>
      <c r="N36" s="96"/>
      <c r="O36" s="96"/>
      <c r="P36" s="10"/>
    </row>
    <row r="37" spans="1:16" s="9" customFormat="1">
      <c r="A37" s="60" t="s">
        <v>94</v>
      </c>
      <c r="B37" s="61" t="s">
        <v>84</v>
      </c>
      <c r="C37" s="231">
        <v>15918696400</v>
      </c>
      <c r="D37" s="232">
        <v>4389989500</v>
      </c>
      <c r="E37" s="233">
        <f>C37+D37</f>
        <v>20308685900</v>
      </c>
      <c r="F37" s="231">
        <v>107083</v>
      </c>
      <c r="G37" s="233">
        <v>105317</v>
      </c>
      <c r="H37" s="231">
        <v>5233262900</v>
      </c>
      <c r="I37" s="233">
        <v>5025141000</v>
      </c>
      <c r="J37" s="100"/>
      <c r="K37" s="87"/>
      <c r="L37" s="96"/>
      <c r="M37" s="96"/>
      <c r="N37" s="96"/>
      <c r="O37" s="96"/>
      <c r="P37" s="10"/>
    </row>
    <row r="38" spans="1:16" s="71" customFormat="1" ht="14.25" thickBot="1">
      <c r="A38" s="49"/>
      <c r="B38" s="21" t="s">
        <v>33</v>
      </c>
      <c r="C38" s="234">
        <f t="shared" ref="C38:I38" si="10">C36+C37</f>
        <v>24341281200</v>
      </c>
      <c r="D38" s="235">
        <f t="shared" si="10"/>
        <v>6237360800</v>
      </c>
      <c r="E38" s="236">
        <f t="shared" si="10"/>
        <v>30578642000</v>
      </c>
      <c r="F38" s="234">
        <f t="shared" si="10"/>
        <v>110963</v>
      </c>
      <c r="G38" s="236">
        <f t="shared" si="10"/>
        <v>109026</v>
      </c>
      <c r="H38" s="234">
        <f t="shared" si="10"/>
        <v>7806353000</v>
      </c>
      <c r="I38" s="236">
        <f t="shared" si="10"/>
        <v>7590763000</v>
      </c>
      <c r="J38" s="86"/>
      <c r="K38" s="104"/>
      <c r="L38" s="96"/>
      <c r="M38" s="96"/>
      <c r="N38" s="96"/>
      <c r="O38" s="96"/>
      <c r="P38" s="70"/>
    </row>
    <row r="39" spans="1:16" s="9" customFormat="1">
      <c r="A39" s="24"/>
      <c r="B39" s="55" t="s">
        <v>82</v>
      </c>
      <c r="C39" s="228">
        <v>2207653000</v>
      </c>
      <c r="D39" s="229">
        <v>458441200</v>
      </c>
      <c r="E39" s="230">
        <f>C39+D39</f>
        <v>2666094200</v>
      </c>
      <c r="F39" s="228">
        <v>1337</v>
      </c>
      <c r="G39" s="230">
        <v>1172</v>
      </c>
      <c r="H39" s="228">
        <v>668454200</v>
      </c>
      <c r="I39" s="230">
        <v>665880000</v>
      </c>
      <c r="J39" s="86"/>
      <c r="K39" s="87"/>
      <c r="L39" s="96"/>
      <c r="M39" s="96"/>
      <c r="N39" s="96"/>
      <c r="O39" s="96"/>
      <c r="P39" s="10"/>
    </row>
    <row r="40" spans="1:16" s="9" customFormat="1">
      <c r="A40" s="60" t="s">
        <v>95</v>
      </c>
      <c r="B40" s="61" t="s">
        <v>84</v>
      </c>
      <c r="C40" s="231">
        <v>6747230900</v>
      </c>
      <c r="D40" s="232">
        <v>1826537400</v>
      </c>
      <c r="E40" s="233">
        <f>C40+D40</f>
        <v>8573768300</v>
      </c>
      <c r="F40" s="231">
        <v>52653</v>
      </c>
      <c r="G40" s="233">
        <v>50572</v>
      </c>
      <c r="H40" s="231">
        <v>2220275300</v>
      </c>
      <c r="I40" s="233">
        <v>2117831000</v>
      </c>
      <c r="J40" s="100"/>
      <c r="K40" s="87"/>
      <c r="L40" s="96"/>
      <c r="M40" s="96"/>
      <c r="N40" s="96"/>
      <c r="O40" s="96"/>
      <c r="P40" s="10"/>
    </row>
    <row r="41" spans="1:16" s="71" customFormat="1" ht="14.25" thickBot="1">
      <c r="A41" s="49"/>
      <c r="B41" s="21" t="s">
        <v>33</v>
      </c>
      <c r="C41" s="234">
        <f t="shared" ref="C41:I41" si="11">C39+C40</f>
        <v>8954883900</v>
      </c>
      <c r="D41" s="235">
        <f t="shared" si="11"/>
        <v>2284978600</v>
      </c>
      <c r="E41" s="236">
        <f t="shared" si="11"/>
        <v>11239862500</v>
      </c>
      <c r="F41" s="234">
        <f t="shared" si="11"/>
        <v>53990</v>
      </c>
      <c r="G41" s="236">
        <f t="shared" si="11"/>
        <v>51744</v>
      </c>
      <c r="H41" s="234">
        <f t="shared" si="11"/>
        <v>2888729500</v>
      </c>
      <c r="I41" s="236">
        <f t="shared" si="11"/>
        <v>2783711000</v>
      </c>
      <c r="J41" s="86"/>
      <c r="K41" s="104"/>
      <c r="L41" s="96"/>
      <c r="M41" s="96"/>
      <c r="N41" s="96"/>
      <c r="O41" s="96"/>
      <c r="P41" s="70"/>
    </row>
    <row r="42" spans="1:16" s="9" customFormat="1">
      <c r="A42" s="24"/>
      <c r="B42" s="55" t="s">
        <v>82</v>
      </c>
      <c r="C42" s="228">
        <v>4606143500</v>
      </c>
      <c r="D42" s="229">
        <v>990320500</v>
      </c>
      <c r="E42" s="230">
        <f>C42+D42</f>
        <v>5596464000</v>
      </c>
      <c r="F42" s="228">
        <v>2050</v>
      </c>
      <c r="G42" s="230">
        <v>1900</v>
      </c>
      <c r="H42" s="228">
        <v>1402203000</v>
      </c>
      <c r="I42" s="230">
        <v>1398087000</v>
      </c>
      <c r="J42" s="86"/>
      <c r="K42" s="87"/>
      <c r="L42" s="96"/>
      <c r="M42" s="96"/>
      <c r="N42" s="96"/>
      <c r="O42" s="96"/>
      <c r="P42" s="10"/>
    </row>
    <row r="43" spans="1:16" s="9" customFormat="1">
      <c r="A43" s="60" t="s">
        <v>96</v>
      </c>
      <c r="B43" s="61" t="s">
        <v>84</v>
      </c>
      <c r="C43" s="231">
        <v>15364662800</v>
      </c>
      <c r="D43" s="232">
        <v>4504795400</v>
      </c>
      <c r="E43" s="233">
        <f>C43+D43</f>
        <v>19869458200</v>
      </c>
      <c r="F43" s="231">
        <v>91985</v>
      </c>
      <c r="G43" s="233">
        <v>89317</v>
      </c>
      <c r="H43" s="231">
        <v>5101475200</v>
      </c>
      <c r="I43" s="233">
        <v>4922661000</v>
      </c>
      <c r="J43" s="100"/>
      <c r="K43" s="87"/>
      <c r="L43" s="96"/>
      <c r="M43" s="96"/>
      <c r="N43" s="96"/>
      <c r="O43" s="96"/>
      <c r="P43" s="10"/>
    </row>
    <row r="44" spans="1:16" s="71" customFormat="1" ht="14.25" thickBot="1">
      <c r="A44" s="49"/>
      <c r="B44" s="21" t="s">
        <v>33</v>
      </c>
      <c r="C44" s="234">
        <f t="shared" ref="C44:I44" si="12">C42+C43</f>
        <v>19970806300</v>
      </c>
      <c r="D44" s="235">
        <f t="shared" si="12"/>
        <v>5495115900</v>
      </c>
      <c r="E44" s="236">
        <f t="shared" si="12"/>
        <v>25465922200</v>
      </c>
      <c r="F44" s="234">
        <f t="shared" si="12"/>
        <v>94035</v>
      </c>
      <c r="G44" s="236">
        <f t="shared" si="12"/>
        <v>91217</v>
      </c>
      <c r="H44" s="234">
        <f t="shared" si="12"/>
        <v>6503678200</v>
      </c>
      <c r="I44" s="236">
        <f t="shared" si="12"/>
        <v>6320748000</v>
      </c>
      <c r="J44" s="86"/>
      <c r="K44" s="104"/>
      <c r="L44" s="96"/>
      <c r="M44" s="96"/>
      <c r="N44" s="96"/>
      <c r="O44" s="96"/>
      <c r="P44" s="70"/>
    </row>
    <row r="45" spans="1:16" s="9" customFormat="1">
      <c r="A45" s="28"/>
      <c r="B45" s="32" t="s">
        <v>82</v>
      </c>
      <c r="C45" s="265">
        <v>6860126200</v>
      </c>
      <c r="D45" s="278">
        <v>1487641300</v>
      </c>
      <c r="E45" s="230">
        <f>C45+D45</f>
        <v>8347767500</v>
      </c>
      <c r="F45" s="265">
        <v>2111</v>
      </c>
      <c r="G45" s="254">
        <v>1819</v>
      </c>
      <c r="H45" s="265">
        <v>2090019500</v>
      </c>
      <c r="I45" s="254">
        <v>2085916000</v>
      </c>
      <c r="J45" s="86"/>
      <c r="K45" s="87"/>
      <c r="L45" s="96"/>
      <c r="M45" s="96"/>
      <c r="N45" s="96"/>
      <c r="O45" s="96"/>
      <c r="P45" s="10"/>
    </row>
    <row r="46" spans="1:16" s="9" customFormat="1">
      <c r="A46" s="60" t="s">
        <v>97</v>
      </c>
      <c r="B46" s="61" t="s">
        <v>84</v>
      </c>
      <c r="C46" s="231">
        <v>11188229100</v>
      </c>
      <c r="D46" s="232">
        <v>2832819700</v>
      </c>
      <c r="E46" s="233">
        <f>C46+D46</f>
        <v>14021048800</v>
      </c>
      <c r="F46" s="231">
        <v>55601</v>
      </c>
      <c r="G46" s="233">
        <v>50513</v>
      </c>
      <c r="H46" s="231">
        <v>3585779800</v>
      </c>
      <c r="I46" s="233">
        <v>3478423000</v>
      </c>
      <c r="J46" s="100"/>
      <c r="K46" s="87"/>
      <c r="L46" s="96"/>
      <c r="M46" s="96"/>
      <c r="N46" s="96"/>
      <c r="O46" s="96"/>
      <c r="P46" s="10"/>
    </row>
    <row r="47" spans="1:16" s="71" customFormat="1" ht="14.25" thickBot="1">
      <c r="A47" s="30"/>
      <c r="B47" s="77" t="s">
        <v>33</v>
      </c>
      <c r="C47" s="266">
        <f t="shared" ref="C47:I47" si="13">C45+C46</f>
        <v>18048355300</v>
      </c>
      <c r="D47" s="279">
        <f t="shared" si="13"/>
        <v>4320461000</v>
      </c>
      <c r="E47" s="236">
        <f t="shared" si="13"/>
        <v>22368816300</v>
      </c>
      <c r="F47" s="266">
        <f t="shared" si="13"/>
        <v>57712</v>
      </c>
      <c r="G47" s="267">
        <f t="shared" si="13"/>
        <v>52332</v>
      </c>
      <c r="H47" s="266">
        <f t="shared" si="13"/>
        <v>5675799300</v>
      </c>
      <c r="I47" s="267">
        <f t="shared" si="13"/>
        <v>5564339000</v>
      </c>
      <c r="J47" s="86"/>
      <c r="K47" s="104"/>
      <c r="L47" s="96"/>
      <c r="M47" s="96"/>
      <c r="N47" s="96"/>
      <c r="O47" s="96"/>
      <c r="P47" s="70"/>
    </row>
    <row r="48" spans="1:16" s="9" customFormat="1">
      <c r="A48" s="24"/>
      <c r="B48" s="55" t="s">
        <v>82</v>
      </c>
      <c r="C48" s="228">
        <v>5225672800</v>
      </c>
      <c r="D48" s="229">
        <v>1105552000</v>
      </c>
      <c r="E48" s="230">
        <f>C48+D48</f>
        <v>6331224800</v>
      </c>
      <c r="F48" s="228">
        <v>2218</v>
      </c>
      <c r="G48" s="230">
        <v>1976</v>
      </c>
      <c r="H48" s="228">
        <v>1586040800</v>
      </c>
      <c r="I48" s="230">
        <v>1581728000</v>
      </c>
      <c r="J48" s="86"/>
      <c r="K48" s="87"/>
      <c r="L48" s="96"/>
      <c r="M48" s="96"/>
      <c r="N48" s="96"/>
      <c r="O48" s="96"/>
      <c r="P48" s="10"/>
    </row>
    <row r="49" spans="1:16" s="9" customFormat="1">
      <c r="A49" s="60" t="s">
        <v>98</v>
      </c>
      <c r="B49" s="61" t="s">
        <v>84</v>
      </c>
      <c r="C49" s="231">
        <v>10338398300</v>
      </c>
      <c r="D49" s="232">
        <v>2708045200</v>
      </c>
      <c r="E49" s="233">
        <f>C49+D49</f>
        <v>13046443500</v>
      </c>
      <c r="F49" s="231">
        <v>92721</v>
      </c>
      <c r="G49" s="233">
        <v>87172</v>
      </c>
      <c r="H49" s="231">
        <v>3397951500</v>
      </c>
      <c r="I49" s="233">
        <v>3216164000</v>
      </c>
      <c r="J49" s="100"/>
      <c r="K49" s="87"/>
      <c r="L49" s="96"/>
      <c r="M49" s="96"/>
      <c r="N49" s="96"/>
      <c r="O49" s="96"/>
      <c r="P49" s="10"/>
    </row>
    <row r="50" spans="1:16" s="71" customFormat="1" ht="14.25" thickBot="1">
      <c r="A50" s="49"/>
      <c r="B50" s="21" t="s">
        <v>33</v>
      </c>
      <c r="C50" s="234">
        <f t="shared" ref="C50:I50" si="14">C48+C49</f>
        <v>15564071100</v>
      </c>
      <c r="D50" s="235">
        <f t="shared" si="14"/>
        <v>3813597200</v>
      </c>
      <c r="E50" s="236">
        <f t="shared" si="14"/>
        <v>19377668300</v>
      </c>
      <c r="F50" s="234">
        <f t="shared" si="14"/>
        <v>94939</v>
      </c>
      <c r="G50" s="236">
        <f t="shared" si="14"/>
        <v>89148</v>
      </c>
      <c r="H50" s="234">
        <f t="shared" si="14"/>
        <v>4983992300</v>
      </c>
      <c r="I50" s="236">
        <f t="shared" si="14"/>
        <v>4797892000</v>
      </c>
      <c r="J50" s="86"/>
      <c r="K50" s="104"/>
      <c r="L50" s="96"/>
      <c r="M50" s="96"/>
      <c r="N50" s="96"/>
      <c r="O50" s="96"/>
      <c r="P50" s="70"/>
    </row>
    <row r="51" spans="1:16" s="9" customFormat="1">
      <c r="A51" s="24"/>
      <c r="B51" s="55" t="s">
        <v>82</v>
      </c>
      <c r="C51" s="228">
        <v>1385514300</v>
      </c>
      <c r="D51" s="229">
        <v>299136900</v>
      </c>
      <c r="E51" s="230">
        <f>C51+D51</f>
        <v>1684651200</v>
      </c>
      <c r="F51" s="228">
        <v>790</v>
      </c>
      <c r="G51" s="230">
        <v>722</v>
      </c>
      <c r="H51" s="228">
        <v>422281200</v>
      </c>
      <c r="I51" s="230">
        <v>420790000</v>
      </c>
      <c r="J51" s="86"/>
      <c r="K51" s="87"/>
      <c r="L51" s="96"/>
      <c r="M51" s="96"/>
      <c r="N51" s="96"/>
      <c r="O51" s="96"/>
      <c r="P51" s="10"/>
    </row>
    <row r="52" spans="1:16" s="9" customFormat="1">
      <c r="A52" s="60" t="s">
        <v>99</v>
      </c>
      <c r="B52" s="61" t="s">
        <v>84</v>
      </c>
      <c r="C52" s="231">
        <v>4286859800</v>
      </c>
      <c r="D52" s="232">
        <v>1202725300</v>
      </c>
      <c r="E52" s="233">
        <f>C52+D52</f>
        <v>5489585100</v>
      </c>
      <c r="F52" s="231">
        <v>40050</v>
      </c>
      <c r="G52" s="233">
        <v>39179</v>
      </c>
      <c r="H52" s="231">
        <v>1429976100</v>
      </c>
      <c r="I52" s="233">
        <v>1353203000</v>
      </c>
      <c r="J52" s="100"/>
      <c r="K52" s="87"/>
      <c r="L52" s="96"/>
      <c r="M52" s="96"/>
      <c r="N52" s="96"/>
      <c r="O52" s="96"/>
      <c r="P52" s="10"/>
    </row>
    <row r="53" spans="1:16" s="71" customFormat="1" ht="14.25" thickBot="1">
      <c r="A53" s="49"/>
      <c r="B53" s="21" t="s">
        <v>33</v>
      </c>
      <c r="C53" s="234">
        <f t="shared" ref="C53:I53" si="15">C51+C52</f>
        <v>5672374100</v>
      </c>
      <c r="D53" s="235">
        <f t="shared" si="15"/>
        <v>1501862200</v>
      </c>
      <c r="E53" s="236">
        <f t="shared" si="15"/>
        <v>7174236300</v>
      </c>
      <c r="F53" s="234">
        <f t="shared" si="15"/>
        <v>40840</v>
      </c>
      <c r="G53" s="236">
        <f t="shared" si="15"/>
        <v>39901</v>
      </c>
      <c r="H53" s="234">
        <f t="shared" si="15"/>
        <v>1852257300</v>
      </c>
      <c r="I53" s="236">
        <f t="shared" si="15"/>
        <v>1773993000</v>
      </c>
      <c r="J53" s="86"/>
      <c r="K53" s="104"/>
      <c r="L53" s="96"/>
      <c r="M53" s="96"/>
      <c r="N53" s="96"/>
      <c r="O53" s="96"/>
      <c r="P53" s="70"/>
    </row>
    <row r="54" spans="1:16" s="9" customFormat="1">
      <c r="A54" s="24"/>
      <c r="B54" s="55" t="s">
        <v>82</v>
      </c>
      <c r="C54" s="228">
        <v>1305086600</v>
      </c>
      <c r="D54" s="229">
        <v>245407100</v>
      </c>
      <c r="E54" s="230">
        <f>C54+D54</f>
        <v>1550493700</v>
      </c>
      <c r="F54" s="228">
        <v>994</v>
      </c>
      <c r="G54" s="230">
        <v>707</v>
      </c>
      <c r="H54" s="228">
        <v>389076700</v>
      </c>
      <c r="I54" s="230">
        <v>387139000</v>
      </c>
      <c r="J54" s="86"/>
      <c r="K54" s="87"/>
      <c r="L54" s="96"/>
      <c r="M54" s="96"/>
      <c r="N54" s="96"/>
      <c r="O54" s="96"/>
      <c r="P54" s="10"/>
    </row>
    <row r="55" spans="1:16" s="9" customFormat="1">
      <c r="A55" s="60" t="s">
        <v>100</v>
      </c>
      <c r="B55" s="61" t="s">
        <v>84</v>
      </c>
      <c r="C55" s="231">
        <v>5937079500</v>
      </c>
      <c r="D55" s="232">
        <v>1571495400</v>
      </c>
      <c r="E55" s="233">
        <f>C55+D55</f>
        <v>7508574900</v>
      </c>
      <c r="F55" s="231">
        <v>49124</v>
      </c>
      <c r="G55" s="233">
        <v>44330</v>
      </c>
      <c r="H55" s="231">
        <v>1948719900</v>
      </c>
      <c r="I55" s="233">
        <v>1853285000</v>
      </c>
      <c r="J55" s="100"/>
      <c r="K55" s="87"/>
      <c r="L55" s="96"/>
      <c r="M55" s="96"/>
      <c r="N55" s="96"/>
      <c r="O55" s="96"/>
      <c r="P55" s="10"/>
    </row>
    <row r="56" spans="1:16" s="71" customFormat="1" ht="14.25" thickBot="1">
      <c r="A56" s="49"/>
      <c r="B56" s="21" t="s">
        <v>33</v>
      </c>
      <c r="C56" s="234">
        <f t="shared" ref="C56:I56" si="16">C54+C55</f>
        <v>7242166100</v>
      </c>
      <c r="D56" s="235">
        <f t="shared" si="16"/>
        <v>1816902500</v>
      </c>
      <c r="E56" s="236">
        <f t="shared" si="16"/>
        <v>9059068600</v>
      </c>
      <c r="F56" s="234">
        <f t="shared" si="16"/>
        <v>50118</v>
      </c>
      <c r="G56" s="236">
        <f t="shared" si="16"/>
        <v>45037</v>
      </c>
      <c r="H56" s="234">
        <f t="shared" si="16"/>
        <v>2337796600</v>
      </c>
      <c r="I56" s="236">
        <f t="shared" si="16"/>
        <v>2240424000</v>
      </c>
      <c r="J56" s="86"/>
      <c r="K56" s="104"/>
      <c r="L56" s="96"/>
      <c r="M56" s="96"/>
      <c r="N56" s="96"/>
      <c r="O56" s="96"/>
      <c r="P56" s="70"/>
    </row>
    <row r="57" spans="1:16" s="9" customFormat="1">
      <c r="A57" s="24"/>
      <c r="B57" s="55" t="s">
        <v>82</v>
      </c>
      <c r="C57" s="228">
        <v>1538963200</v>
      </c>
      <c r="D57" s="229">
        <v>321715600</v>
      </c>
      <c r="E57" s="230">
        <f>C57+D57</f>
        <v>1860678800</v>
      </c>
      <c r="F57" s="228">
        <v>996</v>
      </c>
      <c r="G57" s="230">
        <v>872</v>
      </c>
      <c r="H57" s="228">
        <v>466635800</v>
      </c>
      <c r="I57" s="230">
        <v>464681000</v>
      </c>
      <c r="J57" s="86"/>
      <c r="K57" s="87"/>
      <c r="L57" s="96"/>
      <c r="M57" s="96"/>
      <c r="N57" s="96"/>
      <c r="O57" s="96"/>
      <c r="P57" s="10"/>
    </row>
    <row r="58" spans="1:16" s="9" customFormat="1">
      <c r="A58" s="60" t="s">
        <v>101</v>
      </c>
      <c r="B58" s="61" t="s">
        <v>84</v>
      </c>
      <c r="C58" s="231">
        <v>4319738900</v>
      </c>
      <c r="D58" s="232">
        <v>1193287700</v>
      </c>
      <c r="E58" s="233">
        <f>C58+D58</f>
        <v>5513026600</v>
      </c>
      <c r="F58" s="231">
        <v>35978</v>
      </c>
      <c r="G58" s="233">
        <v>34505</v>
      </c>
      <c r="H58" s="231">
        <v>1430140600</v>
      </c>
      <c r="I58" s="233">
        <v>1360962000</v>
      </c>
      <c r="J58" s="100"/>
      <c r="K58" s="87"/>
      <c r="L58" s="96"/>
      <c r="M58" s="96"/>
      <c r="N58" s="96"/>
      <c r="O58" s="96"/>
      <c r="P58" s="10"/>
    </row>
    <row r="59" spans="1:16" s="71" customFormat="1" ht="14.25" thickBot="1">
      <c r="A59" s="49"/>
      <c r="B59" s="21" t="s">
        <v>33</v>
      </c>
      <c r="C59" s="234">
        <f t="shared" ref="C59:I59" si="17">C57+C58</f>
        <v>5858702100</v>
      </c>
      <c r="D59" s="235">
        <f t="shared" si="17"/>
        <v>1515003300</v>
      </c>
      <c r="E59" s="236">
        <f t="shared" si="17"/>
        <v>7373705400</v>
      </c>
      <c r="F59" s="234">
        <f t="shared" si="17"/>
        <v>36974</v>
      </c>
      <c r="G59" s="236">
        <f t="shared" si="17"/>
        <v>35377</v>
      </c>
      <c r="H59" s="234">
        <f t="shared" si="17"/>
        <v>1896776400</v>
      </c>
      <c r="I59" s="236">
        <f t="shared" si="17"/>
        <v>1825643000</v>
      </c>
      <c r="J59" s="86"/>
      <c r="K59" s="104"/>
      <c r="L59" s="96"/>
      <c r="M59" s="96"/>
      <c r="N59" s="96"/>
      <c r="O59" s="96"/>
      <c r="P59" s="70"/>
    </row>
    <row r="60" spans="1:16" s="9" customFormat="1">
      <c r="A60" s="24"/>
      <c r="B60" s="55" t="s">
        <v>82</v>
      </c>
      <c r="C60" s="228">
        <f>C6+C9+C12+C15+C18+C21+C24+C27+C30+C33+C36+C39+C42+C45+C48+C51+C54+C57</f>
        <v>98651867100</v>
      </c>
      <c r="D60" s="229">
        <f t="shared" ref="C60:E61" si="18">D6+D9+D12+D15+D18+D21+D24+D27+D30+D33+D36+D39+D42+D45+D48+D51+D54+D57</f>
        <v>21441426300</v>
      </c>
      <c r="E60" s="230">
        <f t="shared" si="18"/>
        <v>120093293400</v>
      </c>
      <c r="F60" s="93">
        <f>'102～103'!F60</f>
        <v>42559</v>
      </c>
      <c r="G60" s="95">
        <f>'102～103'!N60</f>
        <v>40163</v>
      </c>
      <c r="H60" s="228">
        <f>H6+H9+H12+H15+H18+H21+H24+H27+H30+H33+H36+H39+H42+H45+H48+H51+H54+H57</f>
        <v>30085457400</v>
      </c>
      <c r="I60" s="230">
        <f>I6+I9+I12+I15+I18+I21+I24+I27+I30+I33+I36+I39+I42+I45+I48+I51+I54+I57</f>
        <v>30002612000</v>
      </c>
      <c r="J60" s="86"/>
      <c r="K60" s="87"/>
      <c r="L60" s="96"/>
      <c r="M60" s="96"/>
      <c r="N60" s="96"/>
      <c r="O60" s="96"/>
      <c r="P60" s="10"/>
    </row>
    <row r="61" spans="1:16" s="9" customFormat="1">
      <c r="A61" s="60" t="s">
        <v>102</v>
      </c>
      <c r="B61" s="61" t="s">
        <v>84</v>
      </c>
      <c r="C61" s="231">
        <f t="shared" si="18"/>
        <v>146278696000</v>
      </c>
      <c r="D61" s="232">
        <f t="shared" si="18"/>
        <v>39949022600</v>
      </c>
      <c r="E61" s="233">
        <f t="shared" si="18"/>
        <v>186227718600</v>
      </c>
      <c r="F61" s="97">
        <f>'102～103'!F61</f>
        <v>1213747</v>
      </c>
      <c r="G61" s="99">
        <f>'102～103'!N61</f>
        <v>1180157</v>
      </c>
      <c r="H61" s="231">
        <f>H7+H10+H13+H16+H19+H22+H25+H28+H31+H34+H37+H40+H43+H46+H49+H52+H55+H58</f>
        <v>48323241600</v>
      </c>
      <c r="I61" s="233">
        <f>I7+I10+I13+I16+I19+I22+I25+I28+I31+I34+I37+I40+I43+I46+I49+I52+I55+I58</f>
        <v>45968159000</v>
      </c>
      <c r="J61" s="100"/>
      <c r="K61" s="87"/>
      <c r="L61" s="96"/>
      <c r="M61" s="96"/>
      <c r="N61" s="96"/>
      <c r="O61" s="96"/>
      <c r="P61" s="10"/>
    </row>
    <row r="62" spans="1:16" s="71" customFormat="1" ht="14.25" thickBot="1">
      <c r="A62" s="49"/>
      <c r="B62" s="21" t="s">
        <v>33</v>
      </c>
      <c r="C62" s="234">
        <f>C60+C61</f>
        <v>244930563100</v>
      </c>
      <c r="D62" s="235">
        <f>D60+D61</f>
        <v>61390448900</v>
      </c>
      <c r="E62" s="236">
        <f>E60+E61</f>
        <v>306321012000</v>
      </c>
      <c r="F62" s="101">
        <f>'102～103'!F62</f>
        <v>1256306</v>
      </c>
      <c r="G62" s="103">
        <f>'102～103'!N62</f>
        <v>1220320</v>
      </c>
      <c r="H62" s="234">
        <f>H60+H61</f>
        <v>78408699000</v>
      </c>
      <c r="I62" s="236">
        <f>I60+I61</f>
        <v>75970771000</v>
      </c>
      <c r="J62" s="191"/>
      <c r="K62" s="104"/>
      <c r="L62" s="96"/>
      <c r="M62" s="96"/>
      <c r="N62" s="96"/>
      <c r="O62" s="96"/>
      <c r="P62" s="70"/>
    </row>
    <row r="63" spans="1:16" s="2" customFormat="1">
      <c r="A63" s="1"/>
      <c r="B63" s="7"/>
      <c r="C63" s="5"/>
      <c r="D63" s="5"/>
      <c r="E63" s="5"/>
      <c r="F63" s="5"/>
      <c r="G63" s="5"/>
      <c r="H63" s="5"/>
      <c r="I63" s="5"/>
      <c r="J63" s="6"/>
      <c r="K63" s="4"/>
      <c r="L63" s="5"/>
      <c r="M63" s="5"/>
      <c r="N63" s="5"/>
      <c r="O63" s="5"/>
      <c r="P63" s="1"/>
    </row>
    <row r="64" spans="1:16" s="9" customFormat="1">
      <c r="A64" s="380" t="s">
        <v>147</v>
      </c>
      <c r="B64" s="380"/>
      <c r="C64" s="380"/>
      <c r="D64" s="380"/>
      <c r="E64" s="380"/>
      <c r="F64" s="380"/>
      <c r="G64" s="380"/>
      <c r="H64" s="380" t="s">
        <v>148</v>
      </c>
      <c r="I64" s="380"/>
      <c r="J64" s="380"/>
      <c r="K64" s="380"/>
      <c r="L64" s="380"/>
      <c r="M64" s="380"/>
      <c r="N64" s="193"/>
    </row>
    <row r="66" spans="8:8">
      <c r="H66" s="9"/>
    </row>
  </sheetData>
  <mergeCells count="2">
    <mergeCell ref="A64:G64"/>
    <mergeCell ref="H64:M64"/>
  </mergeCells>
  <phoneticPr fontId="6"/>
  <pageMargins left="0.70866141732283472" right="0.70866141732283472" top="0.78740157480314965" bottom="0" header="0.31496062992125984" footer="0"/>
  <pageSetup paperSize="9" scale="89" orientation="portrait" r:id="rId1"/>
  <colBreaks count="1" manualBreakCount="1">
    <brk id="7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/>
  </sheetPr>
  <dimension ref="A1:I66"/>
  <sheetViews>
    <sheetView view="pageBreakPreview" topLeftCell="A43" zoomScale="130" zoomScaleNormal="100" zoomScaleSheetLayoutView="130" workbookViewId="0">
      <selection activeCell="F61" sqref="F61"/>
    </sheetView>
  </sheetViews>
  <sheetFormatPr defaultRowHeight="13.5"/>
  <cols>
    <col min="1" max="1" width="11.375" customWidth="1"/>
    <col min="2" max="2" width="5.375" customWidth="1"/>
    <col min="3" max="3" width="17.375" customWidth="1"/>
    <col min="4" max="4" width="10.875" bestFit="1" customWidth="1"/>
    <col min="5" max="6" width="16.375" customWidth="1"/>
  </cols>
  <sheetData>
    <row r="1" spans="1:6" s="51" customFormat="1"/>
    <row r="2" spans="1:6" s="51" customFormat="1"/>
    <row r="3" spans="1:6" s="51" customFormat="1" ht="13.5" customHeight="1" thickBot="1">
      <c r="A3" s="53" t="s">
        <v>55</v>
      </c>
      <c r="B3" s="53"/>
      <c r="C3" s="53"/>
      <c r="D3" s="53"/>
      <c r="E3" s="53"/>
      <c r="F3" s="53"/>
    </row>
    <row r="4" spans="1:6" s="9" customFormat="1" ht="13.5" customHeight="1">
      <c r="A4" s="110" t="s">
        <v>56</v>
      </c>
      <c r="B4" s="111"/>
      <c r="C4" s="112" t="s">
        <v>72</v>
      </c>
      <c r="D4" s="112" t="s">
        <v>12</v>
      </c>
      <c r="E4" s="83" t="s">
        <v>71</v>
      </c>
      <c r="F4" s="85"/>
    </row>
    <row r="5" spans="1:6" s="9" customFormat="1" ht="13.5" customHeight="1" thickBot="1">
      <c r="A5" s="113"/>
      <c r="B5" s="114"/>
      <c r="C5" s="115" t="s">
        <v>80</v>
      </c>
      <c r="D5" s="115" t="s">
        <v>81</v>
      </c>
      <c r="E5" s="116" t="s">
        <v>78</v>
      </c>
      <c r="F5" s="92" t="s">
        <v>79</v>
      </c>
    </row>
    <row r="6" spans="1:6" s="9" customFormat="1" ht="13.5" customHeight="1">
      <c r="A6" s="81"/>
      <c r="B6" s="117" t="s">
        <v>82</v>
      </c>
      <c r="C6" s="118">
        <v>4457757500</v>
      </c>
      <c r="D6" s="118">
        <v>2087</v>
      </c>
      <c r="E6" s="326">
        <v>1117509500</v>
      </c>
      <c r="F6" s="95">
        <v>1113416000</v>
      </c>
    </row>
    <row r="7" spans="1:6" s="9" customFormat="1" ht="13.5" customHeight="1">
      <c r="A7" s="119" t="s">
        <v>83</v>
      </c>
      <c r="B7" s="120" t="s">
        <v>84</v>
      </c>
      <c r="C7" s="121">
        <v>26525500</v>
      </c>
      <c r="D7" s="121">
        <v>311</v>
      </c>
      <c r="E7" s="327">
        <v>7100500</v>
      </c>
      <c r="F7" s="99">
        <v>6475000</v>
      </c>
    </row>
    <row r="8" spans="1:6" s="9" customFormat="1" ht="13.5" customHeight="1" thickBot="1">
      <c r="A8" s="122"/>
      <c r="B8" s="90" t="s">
        <v>33</v>
      </c>
      <c r="C8" s="123">
        <f>C6+C7</f>
        <v>4484283000</v>
      </c>
      <c r="D8" s="328">
        <f>D6+D7</f>
        <v>2398</v>
      </c>
      <c r="E8" s="329">
        <f>E6+E7</f>
        <v>1124610000</v>
      </c>
      <c r="F8" s="103">
        <f>F6+F7</f>
        <v>1119891000</v>
      </c>
    </row>
    <row r="9" spans="1:6" s="9" customFormat="1" ht="13.5" customHeight="1">
      <c r="A9" s="81"/>
      <c r="B9" s="117" t="s">
        <v>82</v>
      </c>
      <c r="C9" s="118">
        <v>1742944200</v>
      </c>
      <c r="D9" s="118">
        <v>2069</v>
      </c>
      <c r="E9" s="326">
        <v>438757200</v>
      </c>
      <c r="F9" s="95">
        <v>434729000</v>
      </c>
    </row>
    <row r="10" spans="1:6" s="9" customFormat="1" ht="13.5" customHeight="1">
      <c r="A10" s="119" t="s">
        <v>85</v>
      </c>
      <c r="B10" s="120" t="s">
        <v>84</v>
      </c>
      <c r="C10" s="121">
        <v>49213900</v>
      </c>
      <c r="D10" s="121">
        <v>468</v>
      </c>
      <c r="E10" s="327">
        <v>12997900</v>
      </c>
      <c r="F10" s="99">
        <v>12072000</v>
      </c>
    </row>
    <row r="11" spans="1:6" s="9" customFormat="1" ht="13.5" customHeight="1" thickBot="1">
      <c r="A11" s="122"/>
      <c r="B11" s="90" t="s">
        <v>33</v>
      </c>
      <c r="C11" s="123">
        <f>C9+C10</f>
        <v>1792158100</v>
      </c>
      <c r="D11" s="328">
        <f>D9+D10</f>
        <v>2537</v>
      </c>
      <c r="E11" s="329">
        <f>E9+E10</f>
        <v>451755100</v>
      </c>
      <c r="F11" s="103">
        <f>F9+F10</f>
        <v>446801000</v>
      </c>
    </row>
    <row r="12" spans="1:6" s="9" customFormat="1" ht="13.5" customHeight="1">
      <c r="A12" s="81"/>
      <c r="B12" s="117" t="s">
        <v>82</v>
      </c>
      <c r="C12" s="118">
        <v>3106824300</v>
      </c>
      <c r="D12" s="118">
        <v>3048</v>
      </c>
      <c r="E12" s="326">
        <v>781200300</v>
      </c>
      <c r="F12" s="95">
        <v>775208000</v>
      </c>
    </row>
    <row r="13" spans="1:6" s="9" customFormat="1" ht="13.5" customHeight="1">
      <c r="A13" s="119" t="s">
        <v>86</v>
      </c>
      <c r="B13" s="120" t="s">
        <v>84</v>
      </c>
      <c r="C13" s="121">
        <v>22215500</v>
      </c>
      <c r="D13" s="121">
        <v>184</v>
      </c>
      <c r="E13" s="327">
        <v>5808500</v>
      </c>
      <c r="F13" s="99">
        <v>5469000</v>
      </c>
    </row>
    <row r="14" spans="1:6" s="9" customFormat="1" ht="13.5" customHeight="1" thickBot="1">
      <c r="A14" s="122"/>
      <c r="B14" s="90" t="s">
        <v>33</v>
      </c>
      <c r="C14" s="123">
        <f>C12+C13</f>
        <v>3129039800</v>
      </c>
      <c r="D14" s="328">
        <f>D12+D13</f>
        <v>3232</v>
      </c>
      <c r="E14" s="329">
        <f>E12+E13</f>
        <v>787008800</v>
      </c>
      <c r="F14" s="103">
        <f>F12+F13</f>
        <v>780677000</v>
      </c>
    </row>
    <row r="15" spans="1:6" s="9" customFormat="1" ht="13.5" customHeight="1">
      <c r="A15" s="81"/>
      <c r="B15" s="117" t="s">
        <v>82</v>
      </c>
      <c r="C15" s="118">
        <v>2398070100</v>
      </c>
      <c r="D15" s="118">
        <v>3230</v>
      </c>
      <c r="E15" s="326">
        <v>604331100</v>
      </c>
      <c r="F15" s="95">
        <v>597913000</v>
      </c>
    </row>
    <row r="16" spans="1:6" s="9" customFormat="1" ht="13.5" customHeight="1">
      <c r="A16" s="119" t="s">
        <v>87</v>
      </c>
      <c r="B16" s="120" t="s">
        <v>84</v>
      </c>
      <c r="C16" s="121">
        <v>36182300</v>
      </c>
      <c r="D16" s="121">
        <v>384</v>
      </c>
      <c r="E16" s="327">
        <v>9605300</v>
      </c>
      <c r="F16" s="99">
        <v>8859000</v>
      </c>
    </row>
    <row r="17" spans="1:6" s="9" customFormat="1" ht="13.5" customHeight="1" thickBot="1">
      <c r="A17" s="122"/>
      <c r="B17" s="90" t="s">
        <v>33</v>
      </c>
      <c r="C17" s="123">
        <f>C15+C16</f>
        <v>2434252400</v>
      </c>
      <c r="D17" s="328">
        <f>D15+D16</f>
        <v>3614</v>
      </c>
      <c r="E17" s="329">
        <f>E15+E16</f>
        <v>613936400</v>
      </c>
      <c r="F17" s="103">
        <f>F15+F16</f>
        <v>606772000</v>
      </c>
    </row>
    <row r="18" spans="1:6" s="9" customFormat="1" ht="13.5" customHeight="1">
      <c r="A18" s="81"/>
      <c r="B18" s="117" t="s">
        <v>82</v>
      </c>
      <c r="C18" s="118">
        <v>256046000</v>
      </c>
      <c r="D18" s="118">
        <v>815</v>
      </c>
      <c r="E18" s="326">
        <v>65216000</v>
      </c>
      <c r="F18" s="95">
        <v>63610000</v>
      </c>
    </row>
    <row r="19" spans="1:6" s="9" customFormat="1" ht="13.5" customHeight="1">
      <c r="A19" s="119" t="s">
        <v>88</v>
      </c>
      <c r="B19" s="120" t="s">
        <v>84</v>
      </c>
      <c r="C19" s="121">
        <v>14654500</v>
      </c>
      <c r="D19" s="121">
        <v>184</v>
      </c>
      <c r="E19" s="327">
        <v>3947500</v>
      </c>
      <c r="F19" s="99">
        <v>3569000</v>
      </c>
    </row>
    <row r="20" spans="1:6" s="9" customFormat="1" ht="13.5" customHeight="1" thickBot="1">
      <c r="A20" s="122"/>
      <c r="B20" s="90" t="s">
        <v>33</v>
      </c>
      <c r="C20" s="123">
        <f>C18+C19</f>
        <v>270700500</v>
      </c>
      <c r="D20" s="328">
        <f>D18+D19</f>
        <v>999</v>
      </c>
      <c r="E20" s="329">
        <f>E18+E19</f>
        <v>69163500</v>
      </c>
      <c r="F20" s="103">
        <f>F18+F19</f>
        <v>67179000</v>
      </c>
    </row>
    <row r="21" spans="1:6" s="9" customFormat="1" ht="13.5" customHeight="1">
      <c r="A21" s="81"/>
      <c r="B21" s="117" t="s">
        <v>82</v>
      </c>
      <c r="C21" s="118">
        <v>543391400</v>
      </c>
      <c r="D21" s="118">
        <v>1214</v>
      </c>
      <c r="E21" s="326">
        <v>137605400</v>
      </c>
      <c r="F21" s="95">
        <v>135262000</v>
      </c>
    </row>
    <row r="22" spans="1:6" s="9" customFormat="1" ht="13.5" customHeight="1">
      <c r="A22" s="119" t="s">
        <v>89</v>
      </c>
      <c r="B22" s="120" t="s">
        <v>84</v>
      </c>
      <c r="C22" s="121">
        <v>37010300</v>
      </c>
      <c r="D22" s="121">
        <v>341</v>
      </c>
      <c r="E22" s="327">
        <v>9761300</v>
      </c>
      <c r="F22" s="99">
        <v>9083000</v>
      </c>
    </row>
    <row r="23" spans="1:6" s="9" customFormat="1" ht="13.5" customHeight="1" thickBot="1">
      <c r="A23" s="122"/>
      <c r="B23" s="90" t="s">
        <v>33</v>
      </c>
      <c r="C23" s="123">
        <f>C21+C22</f>
        <v>580401700</v>
      </c>
      <c r="D23" s="328">
        <f>D21+D22</f>
        <v>1555</v>
      </c>
      <c r="E23" s="329">
        <f>E21+E22</f>
        <v>147366700</v>
      </c>
      <c r="F23" s="103">
        <f>F21+F22</f>
        <v>144345000</v>
      </c>
    </row>
    <row r="24" spans="1:6" s="9" customFormat="1" ht="13.5" customHeight="1">
      <c r="A24" s="81"/>
      <c r="B24" s="117" t="s">
        <v>82</v>
      </c>
      <c r="C24" s="118">
        <v>459435100</v>
      </c>
      <c r="D24" s="118">
        <v>942</v>
      </c>
      <c r="E24" s="326">
        <v>116184100</v>
      </c>
      <c r="F24" s="95">
        <v>114417000</v>
      </c>
    </row>
    <row r="25" spans="1:6" s="9" customFormat="1" ht="13.5" customHeight="1">
      <c r="A25" s="119" t="s">
        <v>90</v>
      </c>
      <c r="B25" s="120" t="s">
        <v>84</v>
      </c>
      <c r="C25" s="121">
        <v>25932700</v>
      </c>
      <c r="D25" s="121">
        <v>243</v>
      </c>
      <c r="E25" s="327">
        <v>6834700</v>
      </c>
      <c r="F25" s="99">
        <v>6366000</v>
      </c>
    </row>
    <row r="26" spans="1:6" s="9" customFormat="1" ht="13.5" customHeight="1" thickBot="1">
      <c r="A26" s="122"/>
      <c r="B26" s="90" t="s">
        <v>33</v>
      </c>
      <c r="C26" s="123">
        <f>C24+C25</f>
        <v>485367800</v>
      </c>
      <c r="D26" s="328">
        <f>D24+D25</f>
        <v>1185</v>
      </c>
      <c r="E26" s="329">
        <f>E24+E25</f>
        <v>123018800</v>
      </c>
      <c r="F26" s="103">
        <f>F24+F25</f>
        <v>120783000</v>
      </c>
    </row>
    <row r="27" spans="1:6" s="9" customFormat="1" ht="13.5" customHeight="1">
      <c r="A27" s="81"/>
      <c r="B27" s="117" t="s">
        <v>82</v>
      </c>
      <c r="C27" s="118">
        <v>581266200</v>
      </c>
      <c r="D27" s="118">
        <v>1196</v>
      </c>
      <c r="E27" s="326">
        <v>147061200</v>
      </c>
      <c r="F27" s="95">
        <v>144735000</v>
      </c>
    </row>
    <row r="28" spans="1:6" s="9" customFormat="1" ht="13.5" customHeight="1">
      <c r="A28" s="119" t="s">
        <v>91</v>
      </c>
      <c r="B28" s="120" t="s">
        <v>84</v>
      </c>
      <c r="C28" s="121">
        <v>34396300</v>
      </c>
      <c r="D28" s="121">
        <v>345</v>
      </c>
      <c r="E28" s="327">
        <v>9076300</v>
      </c>
      <c r="F28" s="99">
        <v>8440000</v>
      </c>
    </row>
    <row r="29" spans="1:6" s="9" customFormat="1" ht="13.5" customHeight="1" thickBot="1">
      <c r="A29" s="122"/>
      <c r="B29" s="90" t="s">
        <v>33</v>
      </c>
      <c r="C29" s="123">
        <f>C27+C28</f>
        <v>615662500</v>
      </c>
      <c r="D29" s="328">
        <f>D27+D28</f>
        <v>1541</v>
      </c>
      <c r="E29" s="329">
        <f>E27+E28</f>
        <v>156137500</v>
      </c>
      <c r="F29" s="103">
        <f>F27+F28</f>
        <v>153175000</v>
      </c>
    </row>
    <row r="30" spans="1:6" s="9" customFormat="1" ht="13.5" customHeight="1">
      <c r="A30" s="81"/>
      <c r="B30" s="117" t="s">
        <v>82</v>
      </c>
      <c r="C30" s="118">
        <v>2667803600</v>
      </c>
      <c r="D30" s="118">
        <v>979</v>
      </c>
      <c r="E30" s="326">
        <v>668372600</v>
      </c>
      <c r="F30" s="95">
        <v>666477000</v>
      </c>
    </row>
    <row r="31" spans="1:6" s="9" customFormat="1" ht="13.5" customHeight="1">
      <c r="A31" s="119" t="s">
        <v>92</v>
      </c>
      <c r="B31" s="120" t="s">
        <v>84</v>
      </c>
      <c r="C31" s="121">
        <v>17478500</v>
      </c>
      <c r="D31" s="121">
        <v>213</v>
      </c>
      <c r="E31" s="327">
        <v>4680500</v>
      </c>
      <c r="F31" s="99">
        <v>4266000</v>
      </c>
    </row>
    <row r="32" spans="1:6" s="9" customFormat="1" ht="13.5" customHeight="1" thickBot="1">
      <c r="A32" s="122"/>
      <c r="B32" s="90" t="s">
        <v>33</v>
      </c>
      <c r="C32" s="123">
        <f>C30+C31</f>
        <v>2685282100</v>
      </c>
      <c r="D32" s="328">
        <f>D30+D31</f>
        <v>1192</v>
      </c>
      <c r="E32" s="329">
        <f>E30+E31</f>
        <v>673053100</v>
      </c>
      <c r="F32" s="103">
        <f>F30+F31</f>
        <v>670743000</v>
      </c>
    </row>
    <row r="33" spans="1:6" s="9" customFormat="1" ht="13.5" customHeight="1">
      <c r="A33" s="81"/>
      <c r="B33" s="117" t="s">
        <v>82</v>
      </c>
      <c r="C33" s="118">
        <v>1800112400</v>
      </c>
      <c r="D33" s="118">
        <v>1667</v>
      </c>
      <c r="E33" s="326">
        <v>452470400</v>
      </c>
      <c r="F33" s="95">
        <v>449214000</v>
      </c>
    </row>
    <row r="34" spans="1:6" s="9" customFormat="1" ht="13.5" customHeight="1">
      <c r="A34" s="119" t="s">
        <v>93</v>
      </c>
      <c r="B34" s="120" t="s">
        <v>84</v>
      </c>
      <c r="C34" s="121">
        <v>28924700</v>
      </c>
      <c r="D34" s="121">
        <v>287</v>
      </c>
      <c r="E34" s="327">
        <v>7642700</v>
      </c>
      <c r="F34" s="99">
        <v>7094000</v>
      </c>
    </row>
    <row r="35" spans="1:6" s="9" customFormat="1" ht="13.5" customHeight="1" thickBot="1">
      <c r="A35" s="122"/>
      <c r="B35" s="90" t="s">
        <v>33</v>
      </c>
      <c r="C35" s="123">
        <f>C33+C34</f>
        <v>1829037100</v>
      </c>
      <c r="D35" s="328">
        <f>D33+D34</f>
        <v>1954</v>
      </c>
      <c r="E35" s="329">
        <f>E33+E34</f>
        <v>460113100</v>
      </c>
      <c r="F35" s="103">
        <f>F33+F34</f>
        <v>456308000</v>
      </c>
    </row>
    <row r="36" spans="1:6" s="9" customFormat="1" ht="13.5" customHeight="1">
      <c r="A36" s="81"/>
      <c r="B36" s="117" t="s">
        <v>82</v>
      </c>
      <c r="C36" s="118">
        <v>1603111600</v>
      </c>
      <c r="D36" s="118">
        <v>3184</v>
      </c>
      <c r="E36" s="326">
        <v>405469600</v>
      </c>
      <c r="F36" s="95">
        <v>399214000</v>
      </c>
    </row>
    <row r="37" spans="1:6" s="9" customFormat="1" ht="13.5" customHeight="1">
      <c r="A37" s="119" t="s">
        <v>94</v>
      </c>
      <c r="B37" s="120" t="s">
        <v>84</v>
      </c>
      <c r="C37" s="121">
        <v>96204100</v>
      </c>
      <c r="D37" s="121">
        <v>852</v>
      </c>
      <c r="E37" s="327">
        <v>25287100</v>
      </c>
      <c r="F37" s="99">
        <v>23639000</v>
      </c>
    </row>
    <row r="38" spans="1:6" s="9" customFormat="1" ht="13.5" customHeight="1" thickBot="1">
      <c r="A38" s="122"/>
      <c r="B38" s="90" t="s">
        <v>33</v>
      </c>
      <c r="C38" s="123">
        <f>C36+C37</f>
        <v>1699315700</v>
      </c>
      <c r="D38" s="328">
        <f>D36+D37</f>
        <v>4036</v>
      </c>
      <c r="E38" s="329">
        <f>E36+E37</f>
        <v>430756700</v>
      </c>
      <c r="F38" s="103">
        <f>F36+F37</f>
        <v>422853000</v>
      </c>
    </row>
    <row r="39" spans="1:6" s="9" customFormat="1" ht="13.5" customHeight="1">
      <c r="A39" s="81"/>
      <c r="B39" s="117" t="s">
        <v>82</v>
      </c>
      <c r="C39" s="118">
        <v>559089500</v>
      </c>
      <c r="D39" s="118">
        <v>996</v>
      </c>
      <c r="E39" s="326">
        <v>141252500</v>
      </c>
      <c r="F39" s="95">
        <v>139279000</v>
      </c>
    </row>
    <row r="40" spans="1:6" s="9" customFormat="1" ht="13.5" customHeight="1">
      <c r="A40" s="119" t="s">
        <v>95</v>
      </c>
      <c r="B40" s="120" t="s">
        <v>84</v>
      </c>
      <c r="C40" s="121">
        <v>44364300</v>
      </c>
      <c r="D40" s="121">
        <v>381</v>
      </c>
      <c r="E40" s="327">
        <v>11601300</v>
      </c>
      <c r="F40" s="99">
        <v>10921000</v>
      </c>
    </row>
    <row r="41" spans="1:6" s="9" customFormat="1" ht="13.5" customHeight="1" thickBot="1">
      <c r="A41" s="122"/>
      <c r="B41" s="90" t="s">
        <v>33</v>
      </c>
      <c r="C41" s="123">
        <f>C39+C40</f>
        <v>603453800</v>
      </c>
      <c r="D41" s="328">
        <f>D39+D40</f>
        <v>1377</v>
      </c>
      <c r="E41" s="329">
        <f>E39+E40</f>
        <v>152853800</v>
      </c>
      <c r="F41" s="103">
        <f>F39+F40</f>
        <v>150200000</v>
      </c>
    </row>
    <row r="42" spans="1:6" s="9" customFormat="1" ht="13.5" customHeight="1">
      <c r="A42" s="81"/>
      <c r="B42" s="117" t="s">
        <v>82</v>
      </c>
      <c r="C42" s="118">
        <v>925096600</v>
      </c>
      <c r="D42" s="118">
        <v>1687</v>
      </c>
      <c r="E42" s="326">
        <v>233776600</v>
      </c>
      <c r="F42" s="95">
        <v>230440000</v>
      </c>
    </row>
    <row r="43" spans="1:6" s="9" customFormat="1" ht="13.5" customHeight="1">
      <c r="A43" s="119" t="s">
        <v>96</v>
      </c>
      <c r="B43" s="120" t="s">
        <v>84</v>
      </c>
      <c r="C43" s="121">
        <v>86693500</v>
      </c>
      <c r="D43" s="121">
        <v>807</v>
      </c>
      <c r="E43" s="327">
        <v>22844500</v>
      </c>
      <c r="F43" s="99">
        <v>21283000</v>
      </c>
    </row>
    <row r="44" spans="1:6" s="9" customFormat="1" ht="13.5" customHeight="1" thickBot="1">
      <c r="A44" s="122"/>
      <c r="B44" s="90" t="s">
        <v>33</v>
      </c>
      <c r="C44" s="123">
        <f>C42+C43</f>
        <v>1011790100</v>
      </c>
      <c r="D44" s="328">
        <f>D42+D43</f>
        <v>2494</v>
      </c>
      <c r="E44" s="329">
        <f>E42+E43</f>
        <v>256621100</v>
      </c>
      <c r="F44" s="108">
        <f>F42+F43</f>
        <v>251723000</v>
      </c>
    </row>
    <row r="45" spans="1:6" s="9" customFormat="1" ht="13.5" customHeight="1">
      <c r="A45" s="125"/>
      <c r="B45" s="126" t="s">
        <v>82</v>
      </c>
      <c r="C45" s="124">
        <v>2165721600</v>
      </c>
      <c r="D45" s="118">
        <v>2757</v>
      </c>
      <c r="E45" s="330">
        <v>545427600</v>
      </c>
      <c r="F45" s="203">
        <v>540098000</v>
      </c>
    </row>
    <row r="46" spans="1:6" s="9" customFormat="1" ht="13.5" customHeight="1">
      <c r="A46" s="119" t="s">
        <v>97</v>
      </c>
      <c r="B46" s="120" t="s">
        <v>84</v>
      </c>
      <c r="C46" s="121">
        <v>71846300</v>
      </c>
      <c r="D46" s="121">
        <v>656</v>
      </c>
      <c r="E46" s="327">
        <v>18875300</v>
      </c>
      <c r="F46" s="99">
        <v>17657000</v>
      </c>
    </row>
    <row r="47" spans="1:6" s="9" customFormat="1" ht="13.5" customHeight="1" thickBot="1">
      <c r="A47" s="125"/>
      <c r="B47" s="127" t="s">
        <v>33</v>
      </c>
      <c r="C47" s="128">
        <f>C45+C46</f>
        <v>2237567900</v>
      </c>
      <c r="D47" s="328">
        <f>D45+D46</f>
        <v>3413</v>
      </c>
      <c r="E47" s="331">
        <f>E45+E46</f>
        <v>564302900</v>
      </c>
      <c r="F47" s="332">
        <f>F45+F46</f>
        <v>557755000</v>
      </c>
    </row>
    <row r="48" spans="1:6" s="9" customFormat="1" ht="13.5" customHeight="1">
      <c r="A48" s="81"/>
      <c r="B48" s="117" t="s">
        <v>82</v>
      </c>
      <c r="C48" s="118">
        <v>1419804800</v>
      </c>
      <c r="D48" s="118">
        <v>1631</v>
      </c>
      <c r="E48" s="326">
        <v>357369800</v>
      </c>
      <c r="F48" s="95">
        <v>354145000</v>
      </c>
    </row>
    <row r="49" spans="1:9" s="9" customFormat="1" ht="13.5" customHeight="1">
      <c r="A49" s="119" t="s">
        <v>98</v>
      </c>
      <c r="B49" s="120" t="s">
        <v>84</v>
      </c>
      <c r="C49" s="121">
        <v>65030700</v>
      </c>
      <c r="D49" s="121">
        <v>479</v>
      </c>
      <c r="E49" s="327">
        <v>16967700</v>
      </c>
      <c r="F49" s="99">
        <v>16021000</v>
      </c>
    </row>
    <row r="50" spans="1:9" s="9" customFormat="1" ht="13.5" customHeight="1" thickBot="1">
      <c r="A50" s="122"/>
      <c r="B50" s="90" t="s">
        <v>33</v>
      </c>
      <c r="C50" s="123">
        <f>C48+C49</f>
        <v>1484835500</v>
      </c>
      <c r="D50" s="328">
        <f>D48+D49</f>
        <v>2110</v>
      </c>
      <c r="E50" s="329">
        <f>E48+E49</f>
        <v>374337500</v>
      </c>
      <c r="F50" s="103">
        <f>F48+F49</f>
        <v>370166000</v>
      </c>
    </row>
    <row r="51" spans="1:9" s="9" customFormat="1" ht="13.5" customHeight="1">
      <c r="A51" s="81"/>
      <c r="B51" s="117" t="s">
        <v>82</v>
      </c>
      <c r="C51" s="118">
        <v>615305000</v>
      </c>
      <c r="D51" s="118">
        <v>507</v>
      </c>
      <c r="E51" s="326">
        <v>154574000</v>
      </c>
      <c r="F51" s="95">
        <v>153577000</v>
      </c>
    </row>
    <row r="52" spans="1:9" s="9" customFormat="1" ht="13.5" customHeight="1">
      <c r="A52" s="119" t="s">
        <v>99</v>
      </c>
      <c r="B52" s="120" t="s">
        <v>84</v>
      </c>
      <c r="C52" s="121">
        <v>24409900</v>
      </c>
      <c r="D52" s="121">
        <v>215</v>
      </c>
      <c r="E52" s="327">
        <v>6424900</v>
      </c>
      <c r="F52" s="99">
        <v>5995000</v>
      </c>
    </row>
    <row r="53" spans="1:9" s="9" customFormat="1" ht="13.5" customHeight="1" thickBot="1">
      <c r="A53" s="122"/>
      <c r="B53" s="90" t="s">
        <v>33</v>
      </c>
      <c r="C53" s="123">
        <f>C51+C52</f>
        <v>639714900</v>
      </c>
      <c r="D53" s="328">
        <f>D51+D52</f>
        <v>722</v>
      </c>
      <c r="E53" s="329">
        <f>E51+E52</f>
        <v>160998900</v>
      </c>
      <c r="F53" s="103">
        <f>F51+F52</f>
        <v>159572000</v>
      </c>
    </row>
    <row r="54" spans="1:9" s="9" customFormat="1" ht="13.5" customHeight="1">
      <c r="A54" s="81"/>
      <c r="B54" s="117" t="s">
        <v>82</v>
      </c>
      <c r="C54" s="118">
        <v>316420500</v>
      </c>
      <c r="D54" s="118">
        <v>787</v>
      </c>
      <c r="E54" s="326">
        <v>80230500</v>
      </c>
      <c r="F54" s="95">
        <v>78730000</v>
      </c>
    </row>
    <row r="55" spans="1:9" s="9" customFormat="1" ht="13.5" customHeight="1">
      <c r="A55" s="119" t="s">
        <v>100</v>
      </c>
      <c r="B55" s="120" t="s">
        <v>84</v>
      </c>
      <c r="C55" s="121">
        <v>39627300</v>
      </c>
      <c r="D55" s="121">
        <v>321</v>
      </c>
      <c r="E55" s="327">
        <v>10392300</v>
      </c>
      <c r="F55" s="99">
        <v>9745000</v>
      </c>
    </row>
    <row r="56" spans="1:9" s="9" customFormat="1" ht="13.5" customHeight="1" thickBot="1">
      <c r="A56" s="122"/>
      <c r="B56" s="90" t="s">
        <v>33</v>
      </c>
      <c r="C56" s="123">
        <f>C54+C55</f>
        <v>356047800</v>
      </c>
      <c r="D56" s="328">
        <f>D54+D55</f>
        <v>1108</v>
      </c>
      <c r="E56" s="329">
        <f>E54+E55</f>
        <v>90622800</v>
      </c>
      <c r="F56" s="103">
        <f>F54+F55</f>
        <v>88475000</v>
      </c>
    </row>
    <row r="57" spans="1:9" s="9" customFormat="1" ht="13.5" customHeight="1">
      <c r="A57" s="81"/>
      <c r="B57" s="117" t="s">
        <v>82</v>
      </c>
      <c r="C57" s="118">
        <v>367267400</v>
      </c>
      <c r="D57" s="118">
        <v>726</v>
      </c>
      <c r="E57" s="326">
        <v>92851400</v>
      </c>
      <c r="F57" s="95">
        <v>91472000</v>
      </c>
    </row>
    <row r="58" spans="1:9" s="9" customFormat="1" ht="13.5" customHeight="1">
      <c r="A58" s="119" t="s">
        <v>101</v>
      </c>
      <c r="B58" s="120" t="s">
        <v>84</v>
      </c>
      <c r="C58" s="121">
        <v>31065800</v>
      </c>
      <c r="D58" s="121">
        <v>209</v>
      </c>
      <c r="E58" s="327">
        <v>8076800</v>
      </c>
      <c r="F58" s="99">
        <v>7663000</v>
      </c>
      <c r="H58" s="10"/>
    </row>
    <row r="59" spans="1:9" s="9" customFormat="1" ht="13.5" customHeight="1" thickBot="1">
      <c r="A59" s="122"/>
      <c r="B59" s="90" t="s">
        <v>33</v>
      </c>
      <c r="C59" s="123">
        <f>C57+C58</f>
        <v>398333200</v>
      </c>
      <c r="D59" s="328">
        <f>D57+D58</f>
        <v>935</v>
      </c>
      <c r="E59" s="329">
        <f>E57+E58</f>
        <v>100928200</v>
      </c>
      <c r="F59" s="103">
        <f>F57+F58</f>
        <v>99135000</v>
      </c>
      <c r="H59" s="10"/>
    </row>
    <row r="60" spans="1:9" s="9" customFormat="1" ht="13.5" customHeight="1">
      <c r="A60" s="81"/>
      <c r="B60" s="117" t="s">
        <v>82</v>
      </c>
      <c r="C60" s="118">
        <f t="shared" ref="C60:F62" si="0">C6+C9+C12+C15+C18+C21+C24+C27+C30+C33+C36+C39+C42+C45+C48+C51+C54+C57</f>
        <v>25985467800</v>
      </c>
      <c r="D60" s="118">
        <f t="shared" si="0"/>
        <v>29522</v>
      </c>
      <c r="E60" s="326">
        <f t="shared" si="0"/>
        <v>6539659800</v>
      </c>
      <c r="F60" s="106">
        <f t="shared" si="0"/>
        <v>6481936000</v>
      </c>
      <c r="G60" s="10"/>
      <c r="H60" s="10"/>
    </row>
    <row r="61" spans="1:9" s="9" customFormat="1" ht="13.5" customHeight="1">
      <c r="A61" s="119" t="s">
        <v>102</v>
      </c>
      <c r="B61" s="120" t="s">
        <v>84</v>
      </c>
      <c r="C61" s="121">
        <f>C7+C10+C13+C16+C19+C22+C25+C28+C31+C34+C37+C40+C43+C46+C49+C52+C55+C58</f>
        <v>751776100</v>
      </c>
      <c r="D61" s="121">
        <f t="shared" si="0"/>
        <v>6880</v>
      </c>
      <c r="E61" s="327">
        <f t="shared" si="0"/>
        <v>197925100</v>
      </c>
      <c r="F61" s="107">
        <f t="shared" si="0"/>
        <v>184617000</v>
      </c>
      <c r="G61" s="10"/>
      <c r="H61" s="10"/>
    </row>
    <row r="62" spans="1:9" s="9" customFormat="1" ht="13.5" customHeight="1" thickBot="1">
      <c r="A62" s="122"/>
      <c r="B62" s="90" t="s">
        <v>33</v>
      </c>
      <c r="C62" s="123">
        <f t="shared" si="0"/>
        <v>26737243900</v>
      </c>
      <c r="D62" s="333">
        <f t="shared" si="0"/>
        <v>36402</v>
      </c>
      <c r="E62" s="329">
        <f t="shared" si="0"/>
        <v>6737584900</v>
      </c>
      <c r="F62" s="108">
        <f t="shared" si="0"/>
        <v>6666553000</v>
      </c>
      <c r="G62" s="10"/>
      <c r="H62" s="10"/>
    </row>
    <row r="63" spans="1:9" ht="13.5" customHeight="1">
      <c r="C63" s="52"/>
      <c r="D63" s="52"/>
      <c r="E63" s="52"/>
      <c r="F63" s="52"/>
    </row>
    <row r="64" spans="1:9" s="9" customFormat="1" ht="13.5" customHeight="1">
      <c r="A64" s="380" t="s">
        <v>150</v>
      </c>
      <c r="B64" s="380"/>
      <c r="C64" s="380"/>
      <c r="D64" s="380"/>
      <c r="E64" s="380"/>
      <c r="F64" s="380"/>
      <c r="G64" s="380"/>
      <c r="H64" s="380"/>
      <c r="I64" s="129"/>
    </row>
    <row r="66" spans="8:8">
      <c r="H66" s="9"/>
    </row>
  </sheetData>
  <mergeCells count="1">
    <mergeCell ref="A64:H64"/>
  </mergeCells>
  <phoneticPr fontId="6"/>
  <printOptions horizontalCentered="1"/>
  <pageMargins left="0.82677165354330717" right="0.43307086614173229" top="0.78740157480314965" bottom="0" header="0.31496062992125984" footer="0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5"/>
  </sheetPr>
  <dimension ref="A1:I66"/>
  <sheetViews>
    <sheetView view="pageBreakPreview" zoomScale="130" zoomScaleNormal="64" zoomScaleSheetLayoutView="130" workbookViewId="0">
      <pane xSplit="2" ySplit="5" topLeftCell="C6" activePane="bottomRight" state="frozen"/>
      <selection activeCell="J54" sqref="J54:Q54"/>
      <selection pane="topRight" activeCell="J54" sqref="J54:Q54"/>
      <selection pane="bottomLeft" activeCell="J54" sqref="J54:Q54"/>
      <selection pane="bottomRight" activeCell="D9" sqref="D9"/>
    </sheetView>
  </sheetViews>
  <sheetFormatPr defaultColWidth="11.375" defaultRowHeight="13.5"/>
  <cols>
    <col min="1" max="1" width="11.375" customWidth="1"/>
    <col min="2" max="2" width="5.375" style="3" customWidth="1"/>
    <col min="3" max="3" width="15.375" customWidth="1"/>
    <col min="4" max="4" width="16.375" customWidth="1"/>
    <col min="5" max="7" width="15.375" customWidth="1"/>
    <col min="8" max="8" width="16.125" customWidth="1"/>
    <col min="9" max="9" width="16.5" customWidth="1"/>
  </cols>
  <sheetData>
    <row r="1" spans="1:9" s="51" customFormat="1">
      <c r="G1" s="52"/>
    </row>
    <row r="2" spans="1:9" s="51" customFormat="1">
      <c r="A2" s="51" t="s">
        <v>46</v>
      </c>
      <c r="B2" s="51" t="s">
        <v>47</v>
      </c>
      <c r="G2" s="52"/>
    </row>
    <row r="3" spans="1:9" s="51" customFormat="1" ht="14.25" thickBot="1">
      <c r="A3" s="53"/>
      <c r="B3" s="53"/>
      <c r="C3" s="53"/>
      <c r="D3" s="53"/>
      <c r="E3" s="53"/>
      <c r="F3" s="53"/>
      <c r="G3" s="370"/>
    </row>
    <row r="4" spans="1:9" s="9" customFormat="1">
      <c r="A4" s="11" t="s">
        <v>56</v>
      </c>
      <c r="B4" s="13"/>
      <c r="C4" s="82" t="s">
        <v>64</v>
      </c>
      <c r="D4" s="85" t="s">
        <v>65</v>
      </c>
      <c r="E4" s="82" t="s">
        <v>66</v>
      </c>
      <c r="F4" s="85" t="s">
        <v>67</v>
      </c>
      <c r="G4" s="84" t="s">
        <v>68</v>
      </c>
      <c r="H4" s="194" t="s">
        <v>167</v>
      </c>
      <c r="I4" s="189"/>
    </row>
    <row r="5" spans="1:9" s="9" customFormat="1" ht="14.25" thickBot="1">
      <c r="A5" s="16"/>
      <c r="B5" s="18"/>
      <c r="C5" s="88" t="s">
        <v>75</v>
      </c>
      <c r="D5" s="90" t="s">
        <v>76</v>
      </c>
      <c r="E5" s="88" t="s">
        <v>75</v>
      </c>
      <c r="F5" s="90" t="s">
        <v>76</v>
      </c>
      <c r="G5" s="277" t="s">
        <v>75</v>
      </c>
      <c r="H5" s="194" t="s">
        <v>168</v>
      </c>
      <c r="I5" s="189" t="s">
        <v>169</v>
      </c>
    </row>
    <row r="6" spans="1:9" s="9" customFormat="1">
      <c r="A6" s="81"/>
      <c r="B6" s="117" t="s">
        <v>82</v>
      </c>
      <c r="C6" s="292">
        <v>471775727715</v>
      </c>
      <c r="D6" s="293">
        <v>497591418913</v>
      </c>
      <c r="E6" s="292">
        <v>383357717358</v>
      </c>
      <c r="F6" s="293">
        <v>384624078502</v>
      </c>
      <c r="G6" s="106">
        <v>318418501</v>
      </c>
      <c r="H6" s="304">
        <f>C6+E6+G6</f>
        <v>855451863574</v>
      </c>
      <c r="I6" s="305">
        <f>D6+F6</f>
        <v>882215497415</v>
      </c>
    </row>
    <row r="7" spans="1:9" s="9" customFormat="1">
      <c r="A7" s="119" t="s">
        <v>83</v>
      </c>
      <c r="B7" s="120" t="s">
        <v>84</v>
      </c>
      <c r="C7" s="294">
        <v>320095947230</v>
      </c>
      <c r="D7" s="295">
        <v>526096272727</v>
      </c>
      <c r="E7" s="294">
        <v>437357942103</v>
      </c>
      <c r="F7" s="295">
        <v>447432720162</v>
      </c>
      <c r="G7" s="107">
        <v>1895749</v>
      </c>
      <c r="H7" s="304">
        <f t="shared" ref="H7:H62" si="0">C7+E7+G7</f>
        <v>757455785082</v>
      </c>
      <c r="I7" s="305">
        <f t="shared" ref="I7:I62" si="1">D7+F7</f>
        <v>973528992889</v>
      </c>
    </row>
    <row r="8" spans="1:9" s="71" customFormat="1" ht="14.25" customHeight="1" thickBot="1">
      <c r="A8" s="122"/>
      <c r="B8" s="90" t="s">
        <v>33</v>
      </c>
      <c r="C8" s="296">
        <f>C6+C7</f>
        <v>791871674945</v>
      </c>
      <c r="D8" s="297">
        <f>D6+D7</f>
        <v>1023687691640</v>
      </c>
      <c r="E8" s="296">
        <f>E6+E7</f>
        <v>820715659461</v>
      </c>
      <c r="F8" s="297">
        <f>F6+F7</f>
        <v>832056798664</v>
      </c>
      <c r="G8" s="108">
        <f>G6+G7</f>
        <v>320314250</v>
      </c>
      <c r="H8" s="304">
        <f t="shared" si="0"/>
        <v>1612907648656</v>
      </c>
      <c r="I8" s="305">
        <f t="shared" si="1"/>
        <v>1855744490304</v>
      </c>
    </row>
    <row r="9" spans="1:9" s="74" customFormat="1">
      <c r="A9" s="81"/>
      <c r="B9" s="117" t="s">
        <v>82</v>
      </c>
      <c r="C9" s="292">
        <v>244151578668</v>
      </c>
      <c r="D9" s="368">
        <v>260180184410</v>
      </c>
      <c r="E9" s="292">
        <v>279921360647</v>
      </c>
      <c r="F9" s="293">
        <v>276544766637</v>
      </c>
      <c r="G9" s="106">
        <v>124503249</v>
      </c>
      <c r="H9" s="304">
        <f t="shared" si="0"/>
        <v>524197442564</v>
      </c>
      <c r="I9" s="305">
        <f t="shared" si="1"/>
        <v>536724951047</v>
      </c>
    </row>
    <row r="10" spans="1:9" s="9" customFormat="1">
      <c r="A10" s="119" t="s">
        <v>85</v>
      </c>
      <c r="B10" s="120" t="s">
        <v>84</v>
      </c>
      <c r="C10" s="294">
        <v>254617931738</v>
      </c>
      <c r="D10" s="295">
        <v>419972590613</v>
      </c>
      <c r="E10" s="294">
        <v>378844029235</v>
      </c>
      <c r="F10" s="295">
        <v>382092926876</v>
      </c>
      <c r="G10" s="107">
        <v>3516908</v>
      </c>
      <c r="H10" s="304">
        <f t="shared" si="0"/>
        <v>633465477881</v>
      </c>
      <c r="I10" s="305">
        <f t="shared" si="1"/>
        <v>802065517489</v>
      </c>
    </row>
    <row r="11" spans="1:9" s="71" customFormat="1" ht="14.25" thickBot="1">
      <c r="A11" s="122"/>
      <c r="B11" s="90" t="s">
        <v>33</v>
      </c>
      <c r="C11" s="296">
        <f>C9+C10</f>
        <v>498769510406</v>
      </c>
      <c r="D11" s="297">
        <f>D9+D10</f>
        <v>680152775023</v>
      </c>
      <c r="E11" s="296">
        <f>E9+E10</f>
        <v>658765389882</v>
      </c>
      <c r="F11" s="297">
        <f>F9+F10</f>
        <v>658637693513</v>
      </c>
      <c r="G11" s="108">
        <f>G9+G10</f>
        <v>128020157</v>
      </c>
      <c r="H11" s="304">
        <f t="shared" si="0"/>
        <v>1157662920445</v>
      </c>
      <c r="I11" s="305">
        <f t="shared" si="1"/>
        <v>1338790468536</v>
      </c>
    </row>
    <row r="12" spans="1:9" s="9" customFormat="1">
      <c r="A12" s="81"/>
      <c r="B12" s="117" t="s">
        <v>82</v>
      </c>
      <c r="C12" s="292">
        <v>628604256784</v>
      </c>
      <c r="D12" s="293">
        <v>639875293391</v>
      </c>
      <c r="E12" s="292">
        <v>589312227809</v>
      </c>
      <c r="F12" s="293">
        <v>590104361554</v>
      </c>
      <c r="G12" s="106">
        <v>221926593</v>
      </c>
      <c r="H12" s="304">
        <f t="shared" si="0"/>
        <v>1218138411186</v>
      </c>
      <c r="I12" s="305">
        <f t="shared" si="1"/>
        <v>1229979654945</v>
      </c>
    </row>
    <row r="13" spans="1:9" s="9" customFormat="1">
      <c r="A13" s="119" t="s">
        <v>86</v>
      </c>
      <c r="B13" s="120" t="s">
        <v>84</v>
      </c>
      <c r="C13" s="294">
        <v>94676284310</v>
      </c>
      <c r="D13" s="295">
        <v>152707456269</v>
      </c>
      <c r="E13" s="294">
        <v>230487058625</v>
      </c>
      <c r="F13" s="295">
        <v>233491946927</v>
      </c>
      <c r="G13" s="107">
        <v>1587462</v>
      </c>
      <c r="H13" s="304">
        <f t="shared" si="0"/>
        <v>325164930397</v>
      </c>
      <c r="I13" s="305">
        <f t="shared" si="1"/>
        <v>386199403196</v>
      </c>
    </row>
    <row r="14" spans="1:9" s="71" customFormat="1" ht="14.25" thickBot="1">
      <c r="A14" s="122"/>
      <c r="B14" s="90" t="s">
        <v>33</v>
      </c>
      <c r="C14" s="296">
        <f>C12+C13</f>
        <v>723280541094</v>
      </c>
      <c r="D14" s="297">
        <f>D12+D13</f>
        <v>792582749660</v>
      </c>
      <c r="E14" s="296">
        <f>E12+E13</f>
        <v>819799286434</v>
      </c>
      <c r="F14" s="297">
        <f>F12+F13</f>
        <v>823596308481</v>
      </c>
      <c r="G14" s="108">
        <f>G12+G13</f>
        <v>223514055</v>
      </c>
      <c r="H14" s="304">
        <f t="shared" si="0"/>
        <v>1543303341583</v>
      </c>
      <c r="I14" s="305">
        <f t="shared" si="1"/>
        <v>1616179058141</v>
      </c>
    </row>
    <row r="15" spans="1:9" s="9" customFormat="1">
      <c r="A15" s="81"/>
      <c r="B15" s="117" t="s">
        <v>82</v>
      </c>
      <c r="C15" s="292">
        <v>422504290043</v>
      </c>
      <c r="D15" s="293">
        <v>449746340283</v>
      </c>
      <c r="E15" s="292">
        <v>474602342529</v>
      </c>
      <c r="F15" s="293">
        <v>475846834200</v>
      </c>
      <c r="G15" s="106">
        <v>171301983</v>
      </c>
      <c r="H15" s="304">
        <f t="shared" si="0"/>
        <v>897277934555</v>
      </c>
      <c r="I15" s="305">
        <f t="shared" si="1"/>
        <v>925593174483</v>
      </c>
    </row>
    <row r="16" spans="1:9" s="9" customFormat="1">
      <c r="A16" s="119" t="s">
        <v>87</v>
      </c>
      <c r="B16" s="120" t="s">
        <v>84</v>
      </c>
      <c r="C16" s="294">
        <v>186379369597</v>
      </c>
      <c r="D16" s="295">
        <v>300099466100</v>
      </c>
      <c r="E16" s="294">
        <v>288441740084</v>
      </c>
      <c r="F16" s="295">
        <v>292111449023</v>
      </c>
      <c r="G16" s="107">
        <v>2585823</v>
      </c>
      <c r="H16" s="304">
        <f t="shared" si="0"/>
        <v>474823695504</v>
      </c>
      <c r="I16" s="305">
        <f t="shared" si="1"/>
        <v>592210915123</v>
      </c>
    </row>
    <row r="17" spans="1:9" s="71" customFormat="1" ht="14.25" thickBot="1">
      <c r="A17" s="122"/>
      <c r="B17" s="90" t="s">
        <v>33</v>
      </c>
      <c r="C17" s="296">
        <f>C15+C16</f>
        <v>608883659640</v>
      </c>
      <c r="D17" s="297">
        <f>D15+D16</f>
        <v>749845806383</v>
      </c>
      <c r="E17" s="296">
        <f>E15+E16</f>
        <v>763044082613</v>
      </c>
      <c r="F17" s="297">
        <f>F15+F16</f>
        <v>767958283223</v>
      </c>
      <c r="G17" s="108">
        <f>G15+G16</f>
        <v>173887806</v>
      </c>
      <c r="H17" s="304">
        <f t="shared" si="0"/>
        <v>1372101630059</v>
      </c>
      <c r="I17" s="305">
        <f t="shared" si="1"/>
        <v>1517804089606</v>
      </c>
    </row>
    <row r="18" spans="1:9" s="9" customFormat="1">
      <c r="A18" s="81"/>
      <c r="B18" s="117" t="s">
        <v>82</v>
      </c>
      <c r="C18" s="292">
        <v>55700722233</v>
      </c>
      <c r="D18" s="293">
        <v>70524830520</v>
      </c>
      <c r="E18" s="292">
        <v>78095238811</v>
      </c>
      <c r="F18" s="293">
        <v>78386579884</v>
      </c>
      <c r="G18" s="106">
        <v>18291848</v>
      </c>
      <c r="H18" s="304">
        <f t="shared" si="0"/>
        <v>133814252892</v>
      </c>
      <c r="I18" s="305">
        <f t="shared" si="1"/>
        <v>148911410404</v>
      </c>
    </row>
    <row r="19" spans="1:9" s="9" customFormat="1">
      <c r="A19" s="119" t="s">
        <v>88</v>
      </c>
      <c r="B19" s="120" t="s">
        <v>84</v>
      </c>
      <c r="C19" s="294">
        <v>164891666635</v>
      </c>
      <c r="D19" s="295">
        <v>287859141624</v>
      </c>
      <c r="E19" s="294">
        <v>291078055303</v>
      </c>
      <c r="F19" s="295">
        <v>297876556274</v>
      </c>
      <c r="G19" s="121">
        <v>1047395</v>
      </c>
      <c r="H19" s="304">
        <f t="shared" si="0"/>
        <v>455970769333</v>
      </c>
      <c r="I19" s="305">
        <f t="shared" si="1"/>
        <v>585735697898</v>
      </c>
    </row>
    <row r="20" spans="1:9" s="71" customFormat="1" ht="14.25" thickBot="1">
      <c r="A20" s="122"/>
      <c r="B20" s="90" t="s">
        <v>33</v>
      </c>
      <c r="C20" s="296">
        <f>C18+C19</f>
        <v>220592388868</v>
      </c>
      <c r="D20" s="297">
        <f>D18+D19</f>
        <v>358383972144</v>
      </c>
      <c r="E20" s="296">
        <f>E18+E19</f>
        <v>369173294114</v>
      </c>
      <c r="F20" s="297">
        <f>F18+F19</f>
        <v>376263136158</v>
      </c>
      <c r="G20" s="123">
        <f>G18+G19</f>
        <v>19339243</v>
      </c>
      <c r="H20" s="304">
        <f t="shared" si="0"/>
        <v>589785022225</v>
      </c>
      <c r="I20" s="305">
        <f t="shared" si="1"/>
        <v>734647108302</v>
      </c>
    </row>
    <row r="21" spans="1:9" s="9" customFormat="1">
      <c r="A21" s="81"/>
      <c r="B21" s="117" t="s">
        <v>82</v>
      </c>
      <c r="C21" s="292">
        <v>76816478297</v>
      </c>
      <c r="D21" s="293">
        <v>86984066347</v>
      </c>
      <c r="E21" s="292">
        <v>87539062181</v>
      </c>
      <c r="F21" s="293">
        <v>88059906052</v>
      </c>
      <c r="G21" s="106">
        <v>38817906</v>
      </c>
      <c r="H21" s="304">
        <f t="shared" si="0"/>
        <v>164394358384</v>
      </c>
      <c r="I21" s="305">
        <f t="shared" si="1"/>
        <v>175043972399</v>
      </c>
    </row>
    <row r="22" spans="1:9" s="9" customFormat="1">
      <c r="A22" s="119" t="s">
        <v>89</v>
      </c>
      <c r="B22" s="120" t="s">
        <v>84</v>
      </c>
      <c r="C22" s="294">
        <v>250032584473</v>
      </c>
      <c r="D22" s="295">
        <v>425252426805</v>
      </c>
      <c r="E22" s="294">
        <v>306144637156</v>
      </c>
      <c r="F22" s="295">
        <v>311448879753</v>
      </c>
      <c r="G22" s="107">
        <v>2644811</v>
      </c>
      <c r="H22" s="304">
        <f t="shared" si="0"/>
        <v>556179866440</v>
      </c>
      <c r="I22" s="305">
        <f t="shared" si="1"/>
        <v>736701306558</v>
      </c>
    </row>
    <row r="23" spans="1:9" s="71" customFormat="1" ht="14.25" thickBot="1">
      <c r="A23" s="122"/>
      <c r="B23" s="90" t="s">
        <v>33</v>
      </c>
      <c r="C23" s="296">
        <f>C21+C22</f>
        <v>326849062770</v>
      </c>
      <c r="D23" s="297">
        <f>D21+D22</f>
        <v>512236493152</v>
      </c>
      <c r="E23" s="296">
        <f>E21+E22</f>
        <v>393683699337</v>
      </c>
      <c r="F23" s="297">
        <f>F21+F22</f>
        <v>399508785805</v>
      </c>
      <c r="G23" s="108">
        <f>G21+G22</f>
        <v>41462717</v>
      </c>
      <c r="H23" s="304">
        <f t="shared" si="0"/>
        <v>720574224824</v>
      </c>
      <c r="I23" s="305">
        <f t="shared" si="1"/>
        <v>911745278957</v>
      </c>
    </row>
    <row r="24" spans="1:9" s="9" customFormat="1">
      <c r="A24" s="81"/>
      <c r="B24" s="117" t="s">
        <v>82</v>
      </c>
      <c r="C24" s="292">
        <v>85296974806</v>
      </c>
      <c r="D24" s="293">
        <v>89639864609</v>
      </c>
      <c r="E24" s="292">
        <v>107478290849</v>
      </c>
      <c r="F24" s="293">
        <v>96714104710</v>
      </c>
      <c r="G24" s="106">
        <v>32820052</v>
      </c>
      <c r="H24" s="304">
        <f t="shared" si="0"/>
        <v>192808085707</v>
      </c>
      <c r="I24" s="305">
        <f t="shared" si="1"/>
        <v>186353969319</v>
      </c>
    </row>
    <row r="25" spans="1:9" s="9" customFormat="1">
      <c r="A25" s="119" t="s">
        <v>90</v>
      </c>
      <c r="B25" s="120" t="s">
        <v>84</v>
      </c>
      <c r="C25" s="294">
        <v>184419284986</v>
      </c>
      <c r="D25" s="295">
        <v>303933549262</v>
      </c>
      <c r="E25" s="294">
        <v>281947804694</v>
      </c>
      <c r="F25" s="295">
        <v>281553881733</v>
      </c>
      <c r="G25" s="107">
        <v>1853180</v>
      </c>
      <c r="H25" s="304">
        <f t="shared" si="0"/>
        <v>466368942860</v>
      </c>
      <c r="I25" s="305">
        <f t="shared" si="1"/>
        <v>585487430995</v>
      </c>
    </row>
    <row r="26" spans="1:9" s="71" customFormat="1" ht="14.25" thickBot="1">
      <c r="A26" s="122"/>
      <c r="B26" s="90" t="s">
        <v>33</v>
      </c>
      <c r="C26" s="296">
        <f>C24+C25</f>
        <v>269716259792</v>
      </c>
      <c r="D26" s="297">
        <f>D24+D25</f>
        <v>393573413871</v>
      </c>
      <c r="E26" s="296">
        <f>E24+E25</f>
        <v>389426095543</v>
      </c>
      <c r="F26" s="297">
        <f>F24+F25</f>
        <v>378267986443</v>
      </c>
      <c r="G26" s="108">
        <f>G24+G25</f>
        <v>34673232</v>
      </c>
      <c r="H26" s="304">
        <f t="shared" si="0"/>
        <v>659177028567</v>
      </c>
      <c r="I26" s="305">
        <f t="shared" si="1"/>
        <v>771841400314</v>
      </c>
    </row>
    <row r="27" spans="1:9" s="9" customFormat="1">
      <c r="A27" s="81"/>
      <c r="B27" s="117" t="s">
        <v>82</v>
      </c>
      <c r="C27" s="292">
        <v>93554331649</v>
      </c>
      <c r="D27" s="293">
        <v>88808171266</v>
      </c>
      <c r="E27" s="292">
        <v>83464509303</v>
      </c>
      <c r="F27" s="293">
        <v>74352835405</v>
      </c>
      <c r="G27" s="106">
        <v>41523115</v>
      </c>
      <c r="H27" s="304">
        <f t="shared" si="0"/>
        <v>177060364067</v>
      </c>
      <c r="I27" s="305">
        <f t="shared" si="1"/>
        <v>163161006671</v>
      </c>
    </row>
    <row r="28" spans="1:9" s="9" customFormat="1">
      <c r="A28" s="119" t="s">
        <v>91</v>
      </c>
      <c r="B28" s="120" t="s">
        <v>84</v>
      </c>
      <c r="C28" s="294">
        <v>292573001880</v>
      </c>
      <c r="D28" s="295">
        <v>457870771556</v>
      </c>
      <c r="E28" s="294">
        <v>313018864787</v>
      </c>
      <c r="F28" s="295">
        <v>305976387348</v>
      </c>
      <c r="G28" s="107">
        <v>2458082</v>
      </c>
      <c r="H28" s="304">
        <f t="shared" si="0"/>
        <v>605594324749</v>
      </c>
      <c r="I28" s="305">
        <f t="shared" si="1"/>
        <v>763847158904</v>
      </c>
    </row>
    <row r="29" spans="1:9" s="71" customFormat="1" ht="14.25" thickBot="1">
      <c r="A29" s="122"/>
      <c r="B29" s="90" t="s">
        <v>33</v>
      </c>
      <c r="C29" s="296">
        <f>C27+C28</f>
        <v>386127333529</v>
      </c>
      <c r="D29" s="297">
        <f>D27+D28</f>
        <v>546678942822</v>
      </c>
      <c r="E29" s="296">
        <f>E27+E28</f>
        <v>396483374090</v>
      </c>
      <c r="F29" s="297">
        <f>F27+F28</f>
        <v>380329222753</v>
      </c>
      <c r="G29" s="108">
        <f>G27+G28</f>
        <v>43981197</v>
      </c>
      <c r="H29" s="304">
        <f t="shared" si="0"/>
        <v>782654688816</v>
      </c>
      <c r="I29" s="305">
        <f t="shared" si="1"/>
        <v>927008165575</v>
      </c>
    </row>
    <row r="30" spans="1:9" s="9" customFormat="1">
      <c r="A30" s="81"/>
      <c r="B30" s="117" t="s">
        <v>82</v>
      </c>
      <c r="C30" s="292">
        <v>158791010934</v>
      </c>
      <c r="D30" s="293">
        <v>170266276560</v>
      </c>
      <c r="E30" s="292">
        <v>114439434754</v>
      </c>
      <c r="F30" s="293">
        <v>113338757244</v>
      </c>
      <c r="G30" s="106">
        <v>190560814</v>
      </c>
      <c r="H30" s="304">
        <f t="shared" si="0"/>
        <v>273421006502</v>
      </c>
      <c r="I30" s="305">
        <f t="shared" si="1"/>
        <v>283605033804</v>
      </c>
    </row>
    <row r="31" spans="1:9" s="9" customFormat="1">
      <c r="A31" s="119" t="s">
        <v>92</v>
      </c>
      <c r="B31" s="120" t="s">
        <v>84</v>
      </c>
      <c r="C31" s="294">
        <v>156913684816</v>
      </c>
      <c r="D31" s="295">
        <v>272219647162</v>
      </c>
      <c r="E31" s="294">
        <v>244317609743</v>
      </c>
      <c r="F31" s="295">
        <v>250410666979</v>
      </c>
      <c r="G31" s="107">
        <v>1249236</v>
      </c>
      <c r="H31" s="304">
        <f t="shared" si="0"/>
        <v>401232543795</v>
      </c>
      <c r="I31" s="305">
        <f t="shared" si="1"/>
        <v>522630314141</v>
      </c>
    </row>
    <row r="32" spans="1:9" s="71" customFormat="1" ht="14.25" thickBot="1">
      <c r="A32" s="122"/>
      <c r="B32" s="90" t="s">
        <v>33</v>
      </c>
      <c r="C32" s="296">
        <f>C30+C31</f>
        <v>315704695750</v>
      </c>
      <c r="D32" s="297">
        <f>D30+D31</f>
        <v>442485923722</v>
      </c>
      <c r="E32" s="296">
        <f>E30+E31</f>
        <v>358757044497</v>
      </c>
      <c r="F32" s="297">
        <f>F30+F31</f>
        <v>363749424223</v>
      </c>
      <c r="G32" s="108">
        <f>G30+G31</f>
        <v>191810050</v>
      </c>
      <c r="H32" s="304">
        <f t="shared" si="0"/>
        <v>674653550297</v>
      </c>
      <c r="I32" s="305">
        <f t="shared" si="1"/>
        <v>806235347945</v>
      </c>
    </row>
    <row r="33" spans="1:9" s="9" customFormat="1">
      <c r="A33" s="81"/>
      <c r="B33" s="117" t="s">
        <v>82</v>
      </c>
      <c r="C33" s="292">
        <v>205613200915</v>
      </c>
      <c r="D33" s="293">
        <v>213313226854</v>
      </c>
      <c r="E33" s="292">
        <v>151959445153</v>
      </c>
      <c r="F33" s="293">
        <v>150842815987</v>
      </c>
      <c r="G33" s="106">
        <v>128585291</v>
      </c>
      <c r="H33" s="304">
        <f t="shared" si="0"/>
        <v>357701231359</v>
      </c>
      <c r="I33" s="305">
        <f t="shared" si="1"/>
        <v>364156042841</v>
      </c>
    </row>
    <row r="34" spans="1:9" s="9" customFormat="1">
      <c r="A34" s="119" t="s">
        <v>93</v>
      </c>
      <c r="B34" s="120" t="s">
        <v>84</v>
      </c>
      <c r="C34" s="294">
        <v>194051810202</v>
      </c>
      <c r="D34" s="295">
        <v>343718946578</v>
      </c>
      <c r="E34" s="294">
        <v>288022543341</v>
      </c>
      <c r="F34" s="295">
        <v>292480562229</v>
      </c>
      <c r="G34" s="107">
        <v>2067089</v>
      </c>
      <c r="H34" s="304">
        <f t="shared" si="0"/>
        <v>482076420632</v>
      </c>
      <c r="I34" s="305">
        <f t="shared" si="1"/>
        <v>636199508807</v>
      </c>
    </row>
    <row r="35" spans="1:9" s="71" customFormat="1" ht="14.25" thickBot="1">
      <c r="A35" s="122"/>
      <c r="B35" s="90" t="s">
        <v>33</v>
      </c>
      <c r="C35" s="296">
        <f>C33+C34</f>
        <v>399665011117</v>
      </c>
      <c r="D35" s="297">
        <f>D33+D34</f>
        <v>557032173432</v>
      </c>
      <c r="E35" s="296">
        <f>E33+E34</f>
        <v>439981988494</v>
      </c>
      <c r="F35" s="297">
        <f>F33+F34</f>
        <v>443323378216</v>
      </c>
      <c r="G35" s="108">
        <f>G33+G34</f>
        <v>130652380</v>
      </c>
      <c r="H35" s="304">
        <f t="shared" si="0"/>
        <v>839777651991</v>
      </c>
      <c r="I35" s="305">
        <f t="shared" si="1"/>
        <v>1000355551648</v>
      </c>
    </row>
    <row r="36" spans="1:9" s="9" customFormat="1">
      <c r="A36" s="81"/>
      <c r="B36" s="117" t="s">
        <v>82</v>
      </c>
      <c r="C36" s="292">
        <v>285764272776</v>
      </c>
      <c r="D36" s="293">
        <v>302667883121</v>
      </c>
      <c r="E36" s="292">
        <v>315864550647</v>
      </c>
      <c r="F36" s="293">
        <v>313186073514</v>
      </c>
      <c r="G36" s="106">
        <v>114519196</v>
      </c>
      <c r="H36" s="304">
        <f t="shared" si="0"/>
        <v>601743342619</v>
      </c>
      <c r="I36" s="305">
        <f t="shared" si="1"/>
        <v>615853956635</v>
      </c>
    </row>
    <row r="37" spans="1:9" s="9" customFormat="1">
      <c r="A37" s="119" t="s">
        <v>94</v>
      </c>
      <c r="B37" s="120" t="s">
        <v>84</v>
      </c>
      <c r="C37" s="294">
        <v>560309525091</v>
      </c>
      <c r="D37" s="295">
        <v>884132132944</v>
      </c>
      <c r="E37" s="294">
        <v>577172355123</v>
      </c>
      <c r="F37" s="295">
        <v>581000462204</v>
      </c>
      <c r="G37" s="107">
        <v>6874786</v>
      </c>
      <c r="H37" s="304">
        <f t="shared" si="0"/>
        <v>1137488755000</v>
      </c>
      <c r="I37" s="305">
        <f t="shared" si="1"/>
        <v>1465132595148</v>
      </c>
    </row>
    <row r="38" spans="1:9" s="71" customFormat="1" ht="14.25" thickBot="1">
      <c r="A38" s="122"/>
      <c r="B38" s="90" t="s">
        <v>33</v>
      </c>
      <c r="C38" s="296">
        <f>C36+C37</f>
        <v>846073797867</v>
      </c>
      <c r="D38" s="297">
        <f>D36+D37</f>
        <v>1186800016065</v>
      </c>
      <c r="E38" s="296">
        <f>E36+E37</f>
        <v>893036905770</v>
      </c>
      <c r="F38" s="297">
        <f>F36+F37</f>
        <v>894186535718</v>
      </c>
      <c r="G38" s="108">
        <f>G36+G37</f>
        <v>121393982</v>
      </c>
      <c r="H38" s="304">
        <f t="shared" si="0"/>
        <v>1739232097619</v>
      </c>
      <c r="I38" s="305">
        <f t="shared" si="1"/>
        <v>2080986551783</v>
      </c>
    </row>
    <row r="39" spans="1:9" s="9" customFormat="1">
      <c r="A39" s="81"/>
      <c r="B39" s="117" t="s">
        <v>82</v>
      </c>
      <c r="C39" s="292">
        <v>78195709932</v>
      </c>
      <c r="D39" s="293">
        <v>80833587113</v>
      </c>
      <c r="E39" s="292">
        <v>79499263831</v>
      </c>
      <c r="F39" s="293">
        <v>71999741804</v>
      </c>
      <c r="G39" s="106">
        <v>39938397</v>
      </c>
      <c r="H39" s="304">
        <f t="shared" si="0"/>
        <v>157734912160</v>
      </c>
      <c r="I39" s="305">
        <f t="shared" si="1"/>
        <v>152833328917</v>
      </c>
    </row>
    <row r="40" spans="1:9" s="9" customFormat="1">
      <c r="A40" s="119" t="s">
        <v>95</v>
      </c>
      <c r="B40" s="120" t="s">
        <v>84</v>
      </c>
      <c r="C40" s="294">
        <v>232496397420</v>
      </c>
      <c r="D40" s="295">
        <v>363598123690</v>
      </c>
      <c r="E40" s="294">
        <v>249661404692</v>
      </c>
      <c r="F40" s="295">
        <v>246101149770</v>
      </c>
      <c r="G40" s="107">
        <v>3170242</v>
      </c>
      <c r="H40" s="304">
        <f t="shared" si="0"/>
        <v>482160972354</v>
      </c>
      <c r="I40" s="305">
        <f t="shared" si="1"/>
        <v>609699273460</v>
      </c>
    </row>
    <row r="41" spans="1:9" s="71" customFormat="1" ht="14.25" thickBot="1">
      <c r="A41" s="122"/>
      <c r="B41" s="90" t="s">
        <v>33</v>
      </c>
      <c r="C41" s="296">
        <f>C39+C40</f>
        <v>310692107352</v>
      </c>
      <c r="D41" s="297">
        <f>D39+D40</f>
        <v>444431710803</v>
      </c>
      <c r="E41" s="296">
        <f>E39+E40</f>
        <v>329160668523</v>
      </c>
      <c r="F41" s="297">
        <f>F39+F40</f>
        <v>318100891574</v>
      </c>
      <c r="G41" s="108">
        <f>G39+G40</f>
        <v>43108639</v>
      </c>
      <c r="H41" s="304">
        <f t="shared" si="0"/>
        <v>639895884514</v>
      </c>
      <c r="I41" s="305">
        <f t="shared" si="1"/>
        <v>762532602377</v>
      </c>
    </row>
    <row r="42" spans="1:9" s="9" customFormat="1">
      <c r="A42" s="81"/>
      <c r="B42" s="117" t="s">
        <v>82</v>
      </c>
      <c r="C42" s="292">
        <v>178106826335</v>
      </c>
      <c r="D42" s="293">
        <v>188546222662</v>
      </c>
      <c r="E42" s="292">
        <v>150911501563</v>
      </c>
      <c r="F42" s="293">
        <v>141592957170</v>
      </c>
      <c r="G42" s="106">
        <v>66084231</v>
      </c>
      <c r="H42" s="304">
        <f t="shared" si="0"/>
        <v>329084412129</v>
      </c>
      <c r="I42" s="305">
        <f t="shared" si="1"/>
        <v>330139179832</v>
      </c>
    </row>
    <row r="43" spans="1:9" s="9" customFormat="1">
      <c r="A43" s="119" t="s">
        <v>96</v>
      </c>
      <c r="B43" s="120" t="s">
        <v>84</v>
      </c>
      <c r="C43" s="294">
        <v>590450522737</v>
      </c>
      <c r="D43" s="295">
        <v>998600531477</v>
      </c>
      <c r="E43" s="294">
        <v>507390427912</v>
      </c>
      <c r="F43" s="295">
        <v>504514874309</v>
      </c>
      <c r="G43" s="107">
        <v>6195290</v>
      </c>
      <c r="H43" s="304">
        <f t="shared" si="0"/>
        <v>1097847145939</v>
      </c>
      <c r="I43" s="305">
        <f t="shared" si="1"/>
        <v>1503115405786</v>
      </c>
    </row>
    <row r="44" spans="1:9" s="71" customFormat="1" ht="14.25" thickBot="1">
      <c r="A44" s="122"/>
      <c r="B44" s="90" t="s">
        <v>33</v>
      </c>
      <c r="C44" s="296">
        <f>C42+C43</f>
        <v>768557349072</v>
      </c>
      <c r="D44" s="297">
        <f>D42+D43</f>
        <v>1187146754139</v>
      </c>
      <c r="E44" s="296">
        <f>E42+E43</f>
        <v>658301929475</v>
      </c>
      <c r="F44" s="297">
        <f>F42+F43</f>
        <v>646107831479</v>
      </c>
      <c r="G44" s="108">
        <f>G42+G43</f>
        <v>72279521</v>
      </c>
      <c r="H44" s="304">
        <f t="shared" si="0"/>
        <v>1426931558068</v>
      </c>
      <c r="I44" s="305">
        <f t="shared" si="1"/>
        <v>1833254585618</v>
      </c>
    </row>
    <row r="45" spans="1:9" s="9" customFormat="1">
      <c r="A45" s="125"/>
      <c r="B45" s="126" t="s">
        <v>82</v>
      </c>
      <c r="C45" s="312">
        <v>220010511196</v>
      </c>
      <c r="D45" s="313">
        <v>228461892991</v>
      </c>
      <c r="E45" s="312">
        <v>270006821558</v>
      </c>
      <c r="F45" s="313">
        <v>267449839504</v>
      </c>
      <c r="G45" s="109">
        <v>154704195</v>
      </c>
      <c r="H45" s="304">
        <f t="shared" si="0"/>
        <v>490172036949</v>
      </c>
      <c r="I45" s="305">
        <f t="shared" si="1"/>
        <v>495911732495</v>
      </c>
    </row>
    <row r="46" spans="1:9" s="9" customFormat="1">
      <c r="A46" s="119" t="s">
        <v>97</v>
      </c>
      <c r="B46" s="120" t="s">
        <v>84</v>
      </c>
      <c r="C46" s="300">
        <v>426143220951</v>
      </c>
      <c r="D46" s="301">
        <v>586278762804</v>
      </c>
      <c r="E46" s="300">
        <v>373238795366</v>
      </c>
      <c r="F46" s="301">
        <v>358849648794</v>
      </c>
      <c r="G46" s="107">
        <v>5134087</v>
      </c>
      <c r="H46" s="304">
        <f t="shared" si="0"/>
        <v>799387150404</v>
      </c>
      <c r="I46" s="305">
        <f t="shared" si="1"/>
        <v>945128411598</v>
      </c>
    </row>
    <row r="47" spans="1:9" s="71" customFormat="1" ht="14.25" thickBot="1">
      <c r="A47" s="125"/>
      <c r="B47" s="127" t="s">
        <v>33</v>
      </c>
      <c r="C47" s="314">
        <f>C46+C45</f>
        <v>646153732147</v>
      </c>
      <c r="D47" s="315">
        <f>D46+D45</f>
        <v>814740655795</v>
      </c>
      <c r="E47" s="314">
        <f>E46+E45</f>
        <v>643245616924</v>
      </c>
      <c r="F47" s="315">
        <f>F46+F45</f>
        <v>626299488298</v>
      </c>
      <c r="G47" s="371">
        <f>G45+G46</f>
        <v>159838282</v>
      </c>
      <c r="H47" s="304">
        <f t="shared" si="0"/>
        <v>1289559187353</v>
      </c>
      <c r="I47" s="305">
        <f t="shared" si="1"/>
        <v>1441040144093</v>
      </c>
    </row>
    <row r="48" spans="1:9" s="9" customFormat="1">
      <c r="A48" s="81"/>
      <c r="B48" s="117" t="s">
        <v>82</v>
      </c>
      <c r="C48" s="298">
        <v>191960875089</v>
      </c>
      <c r="D48" s="299">
        <v>190548458716</v>
      </c>
      <c r="E48" s="298">
        <v>181310433279</v>
      </c>
      <c r="F48" s="299">
        <v>178002231988</v>
      </c>
      <c r="G48" s="106">
        <v>101420285</v>
      </c>
      <c r="H48" s="304">
        <f t="shared" si="0"/>
        <v>373372728653</v>
      </c>
      <c r="I48" s="305">
        <f t="shared" si="1"/>
        <v>368550690704</v>
      </c>
    </row>
    <row r="49" spans="1:9" s="9" customFormat="1">
      <c r="A49" s="119" t="s">
        <v>98</v>
      </c>
      <c r="B49" s="120" t="s">
        <v>84</v>
      </c>
      <c r="C49" s="300">
        <v>304233064487</v>
      </c>
      <c r="D49" s="301">
        <v>479002781906</v>
      </c>
      <c r="E49" s="300">
        <v>434596233482</v>
      </c>
      <c r="F49" s="301">
        <v>425157923069</v>
      </c>
      <c r="G49" s="107">
        <v>4646746</v>
      </c>
      <c r="H49" s="304">
        <f t="shared" si="0"/>
        <v>738833944715</v>
      </c>
      <c r="I49" s="305">
        <f t="shared" si="1"/>
        <v>904160704975</v>
      </c>
    </row>
    <row r="50" spans="1:9" s="71" customFormat="1" ht="14.25" thickBot="1">
      <c r="A50" s="122"/>
      <c r="B50" s="90" t="s">
        <v>33</v>
      </c>
      <c r="C50" s="302">
        <f>C48+C49</f>
        <v>496193939576</v>
      </c>
      <c r="D50" s="303">
        <f>D48+D49</f>
        <v>669551240622</v>
      </c>
      <c r="E50" s="302">
        <f>E48+E49</f>
        <v>615906666761</v>
      </c>
      <c r="F50" s="303">
        <f>F48+F49</f>
        <v>603160155057</v>
      </c>
      <c r="G50" s="108">
        <f>G48+G49</f>
        <v>106067031</v>
      </c>
      <c r="H50" s="304">
        <f t="shared" si="0"/>
        <v>1112206673368</v>
      </c>
      <c r="I50" s="305">
        <f t="shared" si="1"/>
        <v>1272711395679</v>
      </c>
    </row>
    <row r="51" spans="1:9" s="9" customFormat="1">
      <c r="A51" s="81"/>
      <c r="B51" s="117" t="s">
        <v>82</v>
      </c>
      <c r="C51" s="298">
        <v>54748094219</v>
      </c>
      <c r="D51" s="299">
        <v>56193302564</v>
      </c>
      <c r="E51" s="298">
        <v>44220298151</v>
      </c>
      <c r="F51" s="299">
        <v>43531205441</v>
      </c>
      <c r="G51" s="106">
        <v>43952146</v>
      </c>
      <c r="H51" s="304">
        <f t="shared" si="0"/>
        <v>99012344516</v>
      </c>
      <c r="I51" s="305">
        <f t="shared" si="1"/>
        <v>99724508005</v>
      </c>
    </row>
    <row r="52" spans="1:9" s="9" customFormat="1">
      <c r="A52" s="119" t="s">
        <v>99</v>
      </c>
      <c r="B52" s="120" t="s">
        <v>84</v>
      </c>
      <c r="C52" s="300">
        <v>137355404031</v>
      </c>
      <c r="D52" s="301">
        <v>232844309846</v>
      </c>
      <c r="E52" s="300">
        <v>169007764646</v>
      </c>
      <c r="F52" s="301">
        <v>168728426215</v>
      </c>
      <c r="G52" s="107">
        <v>1744285</v>
      </c>
      <c r="H52" s="304">
        <f t="shared" si="0"/>
        <v>306364912962</v>
      </c>
      <c r="I52" s="305">
        <f t="shared" si="1"/>
        <v>401572736061</v>
      </c>
    </row>
    <row r="53" spans="1:9" s="71" customFormat="1" ht="14.25" thickBot="1">
      <c r="A53" s="122"/>
      <c r="B53" s="90" t="s">
        <v>33</v>
      </c>
      <c r="C53" s="302">
        <f>C51+C52</f>
        <v>192103498250</v>
      </c>
      <c r="D53" s="303">
        <f>D51+D52</f>
        <v>289037612410</v>
      </c>
      <c r="E53" s="302">
        <f>E51+E52</f>
        <v>213228062797</v>
      </c>
      <c r="F53" s="303">
        <f>F51+F52</f>
        <v>212259631656</v>
      </c>
      <c r="G53" s="108">
        <f>G51+G52</f>
        <v>45696431</v>
      </c>
      <c r="H53" s="304">
        <f t="shared" si="0"/>
        <v>405377257478</v>
      </c>
      <c r="I53" s="305">
        <f t="shared" si="1"/>
        <v>501297244066</v>
      </c>
    </row>
    <row r="54" spans="1:9" s="9" customFormat="1">
      <c r="A54" s="81"/>
      <c r="B54" s="117" t="s">
        <v>82</v>
      </c>
      <c r="C54" s="298">
        <v>57775617067</v>
      </c>
      <c r="D54" s="299">
        <v>52400755281</v>
      </c>
      <c r="E54" s="298">
        <v>35448951276</v>
      </c>
      <c r="F54" s="299">
        <v>29413326425</v>
      </c>
      <c r="G54" s="106">
        <v>22604245</v>
      </c>
      <c r="H54" s="304">
        <f t="shared" si="0"/>
        <v>93247172588</v>
      </c>
      <c r="I54" s="305">
        <f t="shared" si="1"/>
        <v>81814081706</v>
      </c>
    </row>
    <row r="55" spans="1:9" s="9" customFormat="1">
      <c r="A55" s="119" t="s">
        <v>100</v>
      </c>
      <c r="B55" s="120" t="s">
        <v>84</v>
      </c>
      <c r="C55" s="300">
        <v>224218529192</v>
      </c>
      <c r="D55" s="301">
        <v>338463404454</v>
      </c>
      <c r="E55" s="300">
        <v>200055891922</v>
      </c>
      <c r="F55" s="301">
        <v>186112308578</v>
      </c>
      <c r="G55" s="107">
        <v>2831574</v>
      </c>
      <c r="H55" s="304">
        <f t="shared" si="0"/>
        <v>424277252688</v>
      </c>
      <c r="I55" s="305">
        <f t="shared" si="1"/>
        <v>524575713032</v>
      </c>
    </row>
    <row r="56" spans="1:9" s="71" customFormat="1" ht="14.25" thickBot="1">
      <c r="A56" s="122"/>
      <c r="B56" s="90" t="s">
        <v>33</v>
      </c>
      <c r="C56" s="302">
        <f>C54+C55</f>
        <v>281994146259</v>
      </c>
      <c r="D56" s="303">
        <f>D54+D55</f>
        <v>390864159735</v>
      </c>
      <c r="E56" s="302">
        <f>E54+E55</f>
        <v>235504843198</v>
      </c>
      <c r="F56" s="303">
        <f>F54+F55</f>
        <v>215525635003</v>
      </c>
      <c r="G56" s="108">
        <f>G54+G55</f>
        <v>25435819</v>
      </c>
      <c r="H56" s="304">
        <f t="shared" si="0"/>
        <v>517524425276</v>
      </c>
      <c r="I56" s="305">
        <f t="shared" si="1"/>
        <v>606389794738</v>
      </c>
    </row>
    <row r="57" spans="1:9" s="9" customFormat="1">
      <c r="A57" s="81"/>
      <c r="B57" s="117" t="s">
        <v>82</v>
      </c>
      <c r="C57" s="298">
        <v>61269915932</v>
      </c>
      <c r="D57" s="299">
        <v>60707481293</v>
      </c>
      <c r="E57" s="298">
        <v>48660073454</v>
      </c>
      <c r="F57" s="299">
        <v>46545965427</v>
      </c>
      <c r="G57" s="106">
        <v>26235774</v>
      </c>
      <c r="H57" s="304">
        <f t="shared" si="0"/>
        <v>109956225160</v>
      </c>
      <c r="I57" s="305">
        <f t="shared" si="1"/>
        <v>107253446720</v>
      </c>
    </row>
    <row r="58" spans="1:9" s="9" customFormat="1">
      <c r="A58" s="119" t="s">
        <v>101</v>
      </c>
      <c r="B58" s="120" t="s">
        <v>84</v>
      </c>
      <c r="C58" s="300">
        <v>168068974518</v>
      </c>
      <c r="D58" s="301">
        <v>259061852856</v>
      </c>
      <c r="E58" s="300">
        <v>140628051832</v>
      </c>
      <c r="F58" s="301">
        <v>139284918912</v>
      </c>
      <c r="G58" s="107">
        <v>2219731</v>
      </c>
      <c r="H58" s="304">
        <f t="shared" si="0"/>
        <v>308699246081</v>
      </c>
      <c r="I58" s="305">
        <f t="shared" si="1"/>
        <v>398346771768</v>
      </c>
    </row>
    <row r="59" spans="1:9" s="71" customFormat="1" ht="14.25" thickBot="1">
      <c r="A59" s="122"/>
      <c r="B59" s="90" t="s">
        <v>33</v>
      </c>
      <c r="C59" s="302">
        <f>C57+C58</f>
        <v>229338890450</v>
      </c>
      <c r="D59" s="303">
        <f>D57+D58</f>
        <v>319769334149</v>
      </c>
      <c r="E59" s="302">
        <f>E57+E58</f>
        <v>189288125286</v>
      </c>
      <c r="F59" s="303">
        <f>F57+F58</f>
        <v>185830884339</v>
      </c>
      <c r="G59" s="108">
        <f>G57+G58</f>
        <v>28455505</v>
      </c>
      <c r="H59" s="304">
        <f t="shared" si="0"/>
        <v>418655471241</v>
      </c>
      <c r="I59" s="305">
        <f t="shared" si="1"/>
        <v>505600218488</v>
      </c>
    </row>
    <row r="60" spans="1:9" s="9" customFormat="1">
      <c r="A60" s="81"/>
      <c r="B60" s="117" t="s">
        <v>82</v>
      </c>
      <c r="C60" s="306">
        <f>C6+C9+C12+C15+C18+C21+C24+C27+C30+C33+C36+C39+C42+C45+C48+C51+C54+C57</f>
        <v>3570640394590</v>
      </c>
      <c r="D60" s="307">
        <f t="shared" ref="C60:G62" si="2">D6+D9+D12+D15+D18+D21+D24+D27+D30+D33+D36+D39+D42+D45+D48+D51+D54+D57</f>
        <v>3727289256894</v>
      </c>
      <c r="E60" s="306">
        <f t="shared" si="2"/>
        <v>3476091523153</v>
      </c>
      <c r="F60" s="307">
        <f t="shared" si="2"/>
        <v>3420536381448</v>
      </c>
      <c r="G60" s="107">
        <f t="shared" si="2"/>
        <v>1856207821</v>
      </c>
      <c r="H60" s="304">
        <f t="shared" si="0"/>
        <v>7048588125564</v>
      </c>
      <c r="I60" s="305">
        <f t="shared" si="1"/>
        <v>7147825638342</v>
      </c>
    </row>
    <row r="61" spans="1:9" s="9" customFormat="1">
      <c r="A61" s="119" t="s">
        <v>102</v>
      </c>
      <c r="B61" s="120" t="s">
        <v>84</v>
      </c>
      <c r="C61" s="308">
        <f t="shared" si="2"/>
        <v>4741927204294</v>
      </c>
      <c r="D61" s="309">
        <f t="shared" si="2"/>
        <v>7631712168673</v>
      </c>
      <c r="E61" s="308">
        <f t="shared" si="2"/>
        <v>5711411210046</v>
      </c>
      <c r="F61" s="309">
        <f t="shared" si="2"/>
        <v>5704625689155</v>
      </c>
      <c r="G61" s="107">
        <f t="shared" si="2"/>
        <v>53722476</v>
      </c>
      <c r="H61" s="304">
        <f t="shared" si="0"/>
        <v>10453392136816</v>
      </c>
      <c r="I61" s="305">
        <f t="shared" si="1"/>
        <v>13336337857828</v>
      </c>
    </row>
    <row r="62" spans="1:9" s="71" customFormat="1" ht="14.25" thickBot="1">
      <c r="A62" s="122"/>
      <c r="B62" s="90" t="s">
        <v>33</v>
      </c>
      <c r="C62" s="310">
        <f t="shared" si="2"/>
        <v>8312567598884</v>
      </c>
      <c r="D62" s="311">
        <f t="shared" si="2"/>
        <v>11359001425567</v>
      </c>
      <c r="E62" s="310">
        <f t="shared" si="2"/>
        <v>9187502733199</v>
      </c>
      <c r="F62" s="311">
        <f t="shared" si="2"/>
        <v>9125162070603</v>
      </c>
      <c r="G62" s="108">
        <f t="shared" si="2"/>
        <v>1909930297</v>
      </c>
      <c r="H62" s="304">
        <f t="shared" si="0"/>
        <v>17501980262380</v>
      </c>
      <c r="I62" s="305">
        <f t="shared" si="1"/>
        <v>20484163496170</v>
      </c>
    </row>
    <row r="63" spans="1:9" s="2" customFormat="1">
      <c r="A63" s="216"/>
      <c r="B63" s="215"/>
      <c r="C63" s="8"/>
      <c r="D63" s="8"/>
      <c r="E63" s="8"/>
      <c r="F63" s="8"/>
      <c r="G63" s="8"/>
    </row>
    <row r="64" spans="1:9" s="9" customFormat="1">
      <c r="A64" s="397" t="s">
        <v>149</v>
      </c>
      <c r="B64" s="397"/>
      <c r="C64" s="397"/>
      <c r="D64" s="397"/>
      <c r="E64" s="397"/>
      <c r="F64" s="397"/>
      <c r="G64" s="397"/>
    </row>
    <row r="66" spans="8:8">
      <c r="H66" s="9"/>
    </row>
  </sheetData>
  <mergeCells count="1">
    <mergeCell ref="A64:G64"/>
  </mergeCells>
  <phoneticPr fontId="6"/>
  <pageMargins left="0.70866141732283472" right="0.70866141732283472" top="0.78740157480314965" bottom="0" header="0.31496062992125984" footer="0"/>
  <pageSetup paperSize="9" scale="8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theme="5"/>
  </sheetPr>
  <dimension ref="A1:P66"/>
  <sheetViews>
    <sheetView view="pageBreakPreview" zoomScale="130" zoomScaleNormal="60" zoomScaleSheetLayoutView="130" workbookViewId="0">
      <pane xSplit="2" ySplit="4" topLeftCell="C23" activePane="bottomRight" state="frozen"/>
      <selection activeCell="J54" sqref="J54:Q54"/>
      <selection pane="topRight" activeCell="J54" sqref="J54:Q54"/>
      <selection pane="bottomLeft" activeCell="J54" sqref="J54:Q54"/>
      <selection pane="bottomRight" activeCell="E13" sqref="E13"/>
    </sheetView>
  </sheetViews>
  <sheetFormatPr defaultColWidth="11.375" defaultRowHeight="13.5"/>
  <cols>
    <col min="1" max="1" width="9.75" style="9" customWidth="1"/>
    <col min="2" max="2" width="5.5" style="9" customWidth="1"/>
    <col min="3" max="4" width="13.375" style="9" customWidth="1"/>
    <col min="5" max="5" width="15.875" style="9" customWidth="1"/>
    <col min="6" max="8" width="13.375" style="9" customWidth="1"/>
    <col min="9" max="9" width="11.375" style="9" customWidth="1"/>
    <col min="10" max="10" width="5.375" style="9" customWidth="1"/>
    <col min="11" max="13" width="13.375" style="9" customWidth="1"/>
    <col min="14" max="14" width="13.5" style="9" customWidth="1"/>
    <col min="15" max="16384" width="11.375" style="9"/>
  </cols>
  <sheetData>
    <row r="1" spans="1:14" s="51" customFormat="1">
      <c r="A1" s="51" t="s">
        <v>36</v>
      </c>
      <c r="G1" s="52"/>
    </row>
    <row r="2" spans="1:14" s="51" customFormat="1">
      <c r="A2" s="51" t="s">
        <v>44</v>
      </c>
      <c r="B2" s="51" t="s">
        <v>45</v>
      </c>
      <c r="F2" s="52"/>
      <c r="G2" s="52"/>
    </row>
    <row r="3" spans="1:14" s="51" customFormat="1" ht="14.25" thickBot="1">
      <c r="A3" s="53" t="s">
        <v>52</v>
      </c>
      <c r="B3" s="53"/>
      <c r="C3" s="53"/>
      <c r="D3" s="53"/>
      <c r="E3" s="53"/>
      <c r="F3" s="187"/>
      <c r="G3" s="372"/>
      <c r="H3" s="53"/>
      <c r="I3" s="53" t="s">
        <v>53</v>
      </c>
      <c r="J3" s="53"/>
      <c r="K3" s="53"/>
      <c r="L3" s="53"/>
      <c r="M3" s="53"/>
      <c r="N3" s="187"/>
    </row>
    <row r="4" spans="1:14">
      <c r="A4" s="110" t="s">
        <v>56</v>
      </c>
      <c r="B4" s="111"/>
      <c r="C4" s="81" t="s">
        <v>57</v>
      </c>
      <c r="D4" s="131" t="s">
        <v>58</v>
      </c>
      <c r="E4" s="111" t="s">
        <v>59</v>
      </c>
      <c r="F4" s="132" t="s">
        <v>60</v>
      </c>
      <c r="G4" s="112" t="s">
        <v>61</v>
      </c>
      <c r="H4" s="133" t="s">
        <v>62</v>
      </c>
      <c r="I4" s="110" t="s">
        <v>56</v>
      </c>
      <c r="J4" s="111"/>
      <c r="K4" s="110" t="s">
        <v>57</v>
      </c>
      <c r="L4" s="131" t="s">
        <v>58</v>
      </c>
      <c r="M4" s="111" t="s">
        <v>59</v>
      </c>
      <c r="N4" s="132" t="s">
        <v>63</v>
      </c>
    </row>
    <row r="5" spans="1:14" ht="14.25" thickBot="1">
      <c r="A5" s="86"/>
      <c r="B5" s="134"/>
      <c r="C5" s="125" t="s">
        <v>74</v>
      </c>
      <c r="D5" s="135" t="s">
        <v>74</v>
      </c>
      <c r="E5" s="134" t="s">
        <v>74</v>
      </c>
      <c r="F5" s="136"/>
      <c r="G5" s="136" t="s">
        <v>74</v>
      </c>
      <c r="H5" s="134"/>
      <c r="I5" s="113"/>
      <c r="J5" s="114"/>
      <c r="K5" s="113" t="s">
        <v>74</v>
      </c>
      <c r="L5" s="137" t="s">
        <v>74</v>
      </c>
      <c r="M5" s="114" t="s">
        <v>74</v>
      </c>
      <c r="N5" s="115"/>
    </row>
    <row r="6" spans="1:14">
      <c r="A6" s="81"/>
      <c r="B6" s="117" t="s">
        <v>82</v>
      </c>
      <c r="C6" s="228">
        <v>413</v>
      </c>
      <c r="D6" s="229">
        <v>729</v>
      </c>
      <c r="E6" s="268">
        <v>2853</v>
      </c>
      <c r="F6" s="118">
        <f>C6+D6+E6</f>
        <v>3995</v>
      </c>
      <c r="G6" s="373">
        <f>'100'!D6</f>
        <v>2087</v>
      </c>
      <c r="H6" s="106">
        <f>F6+G6</f>
        <v>6082</v>
      </c>
      <c r="I6" s="81"/>
      <c r="J6" s="117" t="s">
        <v>82</v>
      </c>
      <c r="K6" s="271">
        <v>410</v>
      </c>
      <c r="L6" s="229">
        <v>730</v>
      </c>
      <c r="M6" s="268">
        <v>2847</v>
      </c>
      <c r="N6" s="118">
        <f>K6+L6+M6</f>
        <v>3987</v>
      </c>
    </row>
    <row r="7" spans="1:14">
      <c r="A7" s="119" t="s">
        <v>83</v>
      </c>
      <c r="B7" s="120" t="s">
        <v>84</v>
      </c>
      <c r="C7" s="231">
        <v>8973</v>
      </c>
      <c r="D7" s="232">
        <v>12535</v>
      </c>
      <c r="E7" s="269">
        <v>72832</v>
      </c>
      <c r="F7" s="121">
        <f t="shared" ref="F7:F59" si="0">C7+D7+E7</f>
        <v>94340</v>
      </c>
      <c r="G7" s="374">
        <f>'100'!D7</f>
        <v>311</v>
      </c>
      <c r="H7" s="107">
        <f t="shared" ref="H7:H62" si="1">F7+G7</f>
        <v>94651</v>
      </c>
      <c r="I7" s="119" t="s">
        <v>83</v>
      </c>
      <c r="J7" s="120" t="s">
        <v>84</v>
      </c>
      <c r="K7" s="272">
        <v>8906</v>
      </c>
      <c r="L7" s="232">
        <v>12493</v>
      </c>
      <c r="M7" s="269">
        <v>72691</v>
      </c>
      <c r="N7" s="121">
        <f t="shared" ref="N7:N59" si="2">K7+L7+M7</f>
        <v>94090</v>
      </c>
    </row>
    <row r="8" spans="1:14" s="71" customFormat="1" ht="14.25" customHeight="1" thickBot="1">
      <c r="A8" s="122"/>
      <c r="B8" s="90" t="s">
        <v>33</v>
      </c>
      <c r="C8" s="234">
        <f>C6+C7</f>
        <v>9386</v>
      </c>
      <c r="D8" s="235">
        <f>D6+D7</f>
        <v>13264</v>
      </c>
      <c r="E8" s="270">
        <f>E6+E7</f>
        <v>75685</v>
      </c>
      <c r="F8" s="123">
        <f t="shared" si="0"/>
        <v>98335</v>
      </c>
      <c r="G8" s="375">
        <f>G6+G7</f>
        <v>2398</v>
      </c>
      <c r="H8" s="108">
        <f t="shared" si="1"/>
        <v>100733</v>
      </c>
      <c r="I8" s="122"/>
      <c r="J8" s="90" t="s">
        <v>33</v>
      </c>
      <c r="K8" s="273">
        <f>K6+K7</f>
        <v>9316</v>
      </c>
      <c r="L8" s="235">
        <f>L6+L7</f>
        <v>13223</v>
      </c>
      <c r="M8" s="270">
        <f>M6+M7</f>
        <v>75538</v>
      </c>
      <c r="N8" s="123">
        <f t="shared" si="2"/>
        <v>98077</v>
      </c>
    </row>
    <row r="9" spans="1:14" s="74" customFormat="1">
      <c r="A9" s="81"/>
      <c r="B9" s="117" t="s">
        <v>82</v>
      </c>
      <c r="C9" s="228">
        <v>465</v>
      </c>
      <c r="D9" s="229">
        <v>522</v>
      </c>
      <c r="E9" s="268">
        <v>2585</v>
      </c>
      <c r="F9" s="118">
        <f t="shared" si="0"/>
        <v>3572</v>
      </c>
      <c r="G9" s="373">
        <f>'100'!D9</f>
        <v>2069</v>
      </c>
      <c r="H9" s="106">
        <f t="shared" si="1"/>
        <v>5641</v>
      </c>
      <c r="I9" s="81"/>
      <c r="J9" s="117" t="s">
        <v>82</v>
      </c>
      <c r="K9" s="271">
        <v>397</v>
      </c>
      <c r="L9" s="229">
        <v>489</v>
      </c>
      <c r="M9" s="268">
        <v>2519</v>
      </c>
      <c r="N9" s="118">
        <f t="shared" si="2"/>
        <v>3405</v>
      </c>
    </row>
    <row r="10" spans="1:14">
      <c r="A10" s="119" t="s">
        <v>85</v>
      </c>
      <c r="B10" s="120" t="s">
        <v>84</v>
      </c>
      <c r="C10" s="231">
        <v>6973</v>
      </c>
      <c r="D10" s="232">
        <v>10216</v>
      </c>
      <c r="E10" s="269">
        <v>61480</v>
      </c>
      <c r="F10" s="121">
        <f t="shared" si="0"/>
        <v>78669</v>
      </c>
      <c r="G10" s="374">
        <f>'100'!D10</f>
        <v>468</v>
      </c>
      <c r="H10" s="107">
        <f t="shared" si="1"/>
        <v>79137</v>
      </c>
      <c r="I10" s="119" t="s">
        <v>85</v>
      </c>
      <c r="J10" s="120" t="s">
        <v>84</v>
      </c>
      <c r="K10" s="272">
        <v>6548</v>
      </c>
      <c r="L10" s="232">
        <v>9915</v>
      </c>
      <c r="M10" s="269">
        <v>60622</v>
      </c>
      <c r="N10" s="121">
        <f t="shared" si="2"/>
        <v>77085</v>
      </c>
    </row>
    <row r="11" spans="1:14" s="71" customFormat="1" ht="14.25" thickBot="1">
      <c r="A11" s="122"/>
      <c r="B11" s="90" t="s">
        <v>33</v>
      </c>
      <c r="C11" s="234">
        <f>C9+C10</f>
        <v>7438</v>
      </c>
      <c r="D11" s="235">
        <f>D9+D10</f>
        <v>10738</v>
      </c>
      <c r="E11" s="270">
        <f>E9+E10</f>
        <v>64065</v>
      </c>
      <c r="F11" s="123">
        <f t="shared" si="0"/>
        <v>82241</v>
      </c>
      <c r="G11" s="375">
        <f>G9+G10</f>
        <v>2537</v>
      </c>
      <c r="H11" s="108">
        <f t="shared" si="1"/>
        <v>84778</v>
      </c>
      <c r="I11" s="122"/>
      <c r="J11" s="90" t="s">
        <v>33</v>
      </c>
      <c r="K11" s="273">
        <f>K9+K10</f>
        <v>6945</v>
      </c>
      <c r="L11" s="235">
        <f>L9+L10</f>
        <v>10404</v>
      </c>
      <c r="M11" s="270">
        <f>M9+M10</f>
        <v>63141</v>
      </c>
      <c r="N11" s="123">
        <f t="shared" si="2"/>
        <v>80490</v>
      </c>
    </row>
    <row r="12" spans="1:14">
      <c r="A12" s="81"/>
      <c r="B12" s="117" t="s">
        <v>82</v>
      </c>
      <c r="C12" s="228">
        <v>300</v>
      </c>
      <c r="D12" s="229">
        <v>358</v>
      </c>
      <c r="E12" s="268">
        <v>1933</v>
      </c>
      <c r="F12" s="118">
        <f t="shared" si="0"/>
        <v>2591</v>
      </c>
      <c r="G12" s="373">
        <f>'100'!D12</f>
        <v>3048</v>
      </c>
      <c r="H12" s="106">
        <f t="shared" si="1"/>
        <v>5639</v>
      </c>
      <c r="I12" s="81"/>
      <c r="J12" s="117" t="s">
        <v>82</v>
      </c>
      <c r="K12" s="271">
        <v>300</v>
      </c>
      <c r="L12" s="229">
        <v>358</v>
      </c>
      <c r="M12" s="268">
        <v>1933</v>
      </c>
      <c r="N12" s="118">
        <f t="shared" si="2"/>
        <v>2591</v>
      </c>
    </row>
    <row r="13" spans="1:14">
      <c r="A13" s="119" t="s">
        <v>86</v>
      </c>
      <c r="B13" s="120" t="s">
        <v>84</v>
      </c>
      <c r="C13" s="231">
        <v>2916</v>
      </c>
      <c r="D13" s="232">
        <v>4377</v>
      </c>
      <c r="E13" s="269">
        <v>34178</v>
      </c>
      <c r="F13" s="121">
        <f t="shared" si="0"/>
        <v>41471</v>
      </c>
      <c r="G13" s="374">
        <f>'100'!D13</f>
        <v>184</v>
      </c>
      <c r="H13" s="107">
        <f t="shared" si="1"/>
        <v>41655</v>
      </c>
      <c r="I13" s="119" t="s">
        <v>86</v>
      </c>
      <c r="J13" s="120" t="s">
        <v>84</v>
      </c>
      <c r="K13" s="272">
        <v>2916</v>
      </c>
      <c r="L13" s="232">
        <v>4377</v>
      </c>
      <c r="M13" s="269">
        <v>34178</v>
      </c>
      <c r="N13" s="121">
        <f t="shared" si="2"/>
        <v>41471</v>
      </c>
    </row>
    <row r="14" spans="1:14" s="71" customFormat="1" ht="14.25" thickBot="1">
      <c r="A14" s="122"/>
      <c r="B14" s="90" t="s">
        <v>33</v>
      </c>
      <c r="C14" s="234">
        <f>C12+C13</f>
        <v>3216</v>
      </c>
      <c r="D14" s="235">
        <f>D12+D13</f>
        <v>4735</v>
      </c>
      <c r="E14" s="270">
        <f>E12+E13</f>
        <v>36111</v>
      </c>
      <c r="F14" s="123">
        <f t="shared" si="0"/>
        <v>44062</v>
      </c>
      <c r="G14" s="375">
        <f>G12+G13</f>
        <v>3232</v>
      </c>
      <c r="H14" s="108">
        <f t="shared" si="1"/>
        <v>47294</v>
      </c>
      <c r="I14" s="122"/>
      <c r="J14" s="90" t="s">
        <v>33</v>
      </c>
      <c r="K14" s="273">
        <f>K12+K13</f>
        <v>3216</v>
      </c>
      <c r="L14" s="235">
        <f>L12+L13</f>
        <v>4735</v>
      </c>
      <c r="M14" s="270">
        <f>M12+M13</f>
        <v>36111</v>
      </c>
      <c r="N14" s="123">
        <f t="shared" si="2"/>
        <v>44062</v>
      </c>
    </row>
    <row r="15" spans="1:14">
      <c r="A15" s="81"/>
      <c r="B15" s="117" t="s">
        <v>82</v>
      </c>
      <c r="C15" s="228">
        <v>479</v>
      </c>
      <c r="D15" s="229">
        <v>674</v>
      </c>
      <c r="E15" s="268">
        <v>3607</v>
      </c>
      <c r="F15" s="118">
        <f t="shared" si="0"/>
        <v>4760</v>
      </c>
      <c r="G15" s="373">
        <f>'100'!D15</f>
        <v>3230</v>
      </c>
      <c r="H15" s="107">
        <f t="shared" si="1"/>
        <v>7990</v>
      </c>
      <c r="I15" s="81"/>
      <c r="J15" s="117" t="s">
        <v>82</v>
      </c>
      <c r="K15" s="271">
        <v>479</v>
      </c>
      <c r="L15" s="229">
        <v>674</v>
      </c>
      <c r="M15" s="268">
        <v>3606</v>
      </c>
      <c r="N15" s="118">
        <f t="shared" si="2"/>
        <v>4759</v>
      </c>
    </row>
    <row r="16" spans="1:14">
      <c r="A16" s="119" t="s">
        <v>87</v>
      </c>
      <c r="B16" s="120" t="s">
        <v>84</v>
      </c>
      <c r="C16" s="231">
        <v>4108</v>
      </c>
      <c r="D16" s="232">
        <v>6002</v>
      </c>
      <c r="E16" s="269">
        <v>44281</v>
      </c>
      <c r="F16" s="121">
        <f t="shared" si="0"/>
        <v>54391</v>
      </c>
      <c r="G16" s="374">
        <f>'100'!D16</f>
        <v>384</v>
      </c>
      <c r="H16" s="107">
        <f t="shared" si="1"/>
        <v>54775</v>
      </c>
      <c r="I16" s="119" t="s">
        <v>87</v>
      </c>
      <c r="J16" s="120" t="s">
        <v>84</v>
      </c>
      <c r="K16" s="272">
        <v>4108</v>
      </c>
      <c r="L16" s="232">
        <v>6002</v>
      </c>
      <c r="M16" s="269">
        <v>44281</v>
      </c>
      <c r="N16" s="121">
        <f t="shared" si="2"/>
        <v>54391</v>
      </c>
    </row>
    <row r="17" spans="1:14" s="71" customFormat="1" ht="14.25" thickBot="1">
      <c r="A17" s="122"/>
      <c r="B17" s="90" t="s">
        <v>33</v>
      </c>
      <c r="C17" s="234">
        <f>C15+C16</f>
        <v>4587</v>
      </c>
      <c r="D17" s="235">
        <f>D15+D16</f>
        <v>6676</v>
      </c>
      <c r="E17" s="270">
        <f>E15+E16</f>
        <v>47888</v>
      </c>
      <c r="F17" s="123">
        <f t="shared" si="0"/>
        <v>59151</v>
      </c>
      <c r="G17" s="375">
        <f>G15+G16</f>
        <v>3614</v>
      </c>
      <c r="H17" s="108">
        <f t="shared" si="1"/>
        <v>62765</v>
      </c>
      <c r="I17" s="122"/>
      <c r="J17" s="90" t="s">
        <v>33</v>
      </c>
      <c r="K17" s="273">
        <f>K15+K16</f>
        <v>4587</v>
      </c>
      <c r="L17" s="235">
        <f>L15+L16</f>
        <v>6676</v>
      </c>
      <c r="M17" s="270">
        <f>M15+M16</f>
        <v>47887</v>
      </c>
      <c r="N17" s="123">
        <f t="shared" si="2"/>
        <v>59150</v>
      </c>
    </row>
    <row r="18" spans="1:14">
      <c r="A18" s="81"/>
      <c r="B18" s="117" t="s">
        <v>82</v>
      </c>
      <c r="C18" s="228">
        <v>377</v>
      </c>
      <c r="D18" s="229">
        <v>382</v>
      </c>
      <c r="E18" s="268">
        <v>2295</v>
      </c>
      <c r="F18" s="118">
        <f>C18+D18+E18</f>
        <v>3054</v>
      </c>
      <c r="G18" s="373">
        <f>'100'!D18</f>
        <v>815</v>
      </c>
      <c r="H18" s="106">
        <f t="shared" si="1"/>
        <v>3869</v>
      </c>
      <c r="I18" s="81"/>
      <c r="J18" s="117" t="s">
        <v>82</v>
      </c>
      <c r="K18" s="271">
        <v>374</v>
      </c>
      <c r="L18" s="229">
        <v>382</v>
      </c>
      <c r="M18" s="268">
        <v>2293</v>
      </c>
      <c r="N18" s="118">
        <f t="shared" si="2"/>
        <v>3049</v>
      </c>
    </row>
    <row r="19" spans="1:14">
      <c r="A19" s="119" t="s">
        <v>88</v>
      </c>
      <c r="B19" s="120" t="s">
        <v>84</v>
      </c>
      <c r="C19" s="231">
        <v>6140</v>
      </c>
      <c r="D19" s="232">
        <v>9695</v>
      </c>
      <c r="E19" s="269">
        <v>57260</v>
      </c>
      <c r="F19" s="121">
        <f t="shared" si="0"/>
        <v>73095</v>
      </c>
      <c r="G19" s="374">
        <f>'100'!D19</f>
        <v>184</v>
      </c>
      <c r="H19" s="107">
        <f t="shared" si="1"/>
        <v>73279</v>
      </c>
      <c r="I19" s="119" t="s">
        <v>88</v>
      </c>
      <c r="J19" s="120" t="s">
        <v>84</v>
      </c>
      <c r="K19" s="272">
        <v>6139</v>
      </c>
      <c r="L19" s="232">
        <v>9694</v>
      </c>
      <c r="M19" s="269">
        <v>57259</v>
      </c>
      <c r="N19" s="121">
        <f t="shared" si="2"/>
        <v>73092</v>
      </c>
    </row>
    <row r="20" spans="1:14" s="71" customFormat="1" ht="14.25" thickBot="1">
      <c r="A20" s="122"/>
      <c r="B20" s="90" t="s">
        <v>33</v>
      </c>
      <c r="C20" s="234">
        <f>C18+C19</f>
        <v>6517</v>
      </c>
      <c r="D20" s="235">
        <f>D18+D19</f>
        <v>10077</v>
      </c>
      <c r="E20" s="270">
        <f>E18+E19</f>
        <v>59555</v>
      </c>
      <c r="F20" s="123">
        <f t="shared" si="0"/>
        <v>76149</v>
      </c>
      <c r="G20" s="375">
        <f>G18+G19</f>
        <v>999</v>
      </c>
      <c r="H20" s="108">
        <f t="shared" si="1"/>
        <v>77148</v>
      </c>
      <c r="I20" s="122"/>
      <c r="J20" s="90" t="s">
        <v>33</v>
      </c>
      <c r="K20" s="273">
        <f>K18+K19</f>
        <v>6513</v>
      </c>
      <c r="L20" s="235">
        <f>L18+L19</f>
        <v>10076</v>
      </c>
      <c r="M20" s="270">
        <f>M18+M19</f>
        <v>59552</v>
      </c>
      <c r="N20" s="123">
        <f t="shared" si="2"/>
        <v>76141</v>
      </c>
    </row>
    <row r="21" spans="1:14">
      <c r="A21" s="81"/>
      <c r="B21" s="117" t="s">
        <v>82</v>
      </c>
      <c r="C21" s="228">
        <v>297</v>
      </c>
      <c r="D21" s="229">
        <v>305</v>
      </c>
      <c r="E21" s="268">
        <v>1219</v>
      </c>
      <c r="F21" s="118">
        <f t="shared" si="0"/>
        <v>1821</v>
      </c>
      <c r="G21" s="373">
        <f>'100'!D21</f>
        <v>1214</v>
      </c>
      <c r="H21" s="106">
        <f t="shared" si="1"/>
        <v>3035</v>
      </c>
      <c r="I21" s="81"/>
      <c r="J21" s="117" t="s">
        <v>82</v>
      </c>
      <c r="K21" s="271">
        <v>284</v>
      </c>
      <c r="L21" s="229">
        <v>304</v>
      </c>
      <c r="M21" s="268">
        <v>1210</v>
      </c>
      <c r="N21" s="118">
        <f t="shared" si="2"/>
        <v>1798</v>
      </c>
    </row>
    <row r="22" spans="1:14">
      <c r="A22" s="119" t="s">
        <v>89</v>
      </c>
      <c r="B22" s="120" t="s">
        <v>84</v>
      </c>
      <c r="C22" s="231">
        <v>6328</v>
      </c>
      <c r="D22" s="232">
        <v>6548</v>
      </c>
      <c r="E22" s="269">
        <v>59978</v>
      </c>
      <c r="F22" s="121">
        <f t="shared" si="0"/>
        <v>72854</v>
      </c>
      <c r="G22" s="374">
        <f>'100'!D22</f>
        <v>341</v>
      </c>
      <c r="H22" s="107">
        <f t="shared" si="1"/>
        <v>73195</v>
      </c>
      <c r="I22" s="119" t="s">
        <v>89</v>
      </c>
      <c r="J22" s="120" t="s">
        <v>84</v>
      </c>
      <c r="K22" s="272">
        <v>6285</v>
      </c>
      <c r="L22" s="232">
        <v>6516</v>
      </c>
      <c r="M22" s="269">
        <v>59852</v>
      </c>
      <c r="N22" s="121">
        <f t="shared" si="2"/>
        <v>72653</v>
      </c>
    </row>
    <row r="23" spans="1:14" s="71" customFormat="1" ht="14.25" thickBot="1">
      <c r="A23" s="122"/>
      <c r="B23" s="90" t="s">
        <v>33</v>
      </c>
      <c r="C23" s="234">
        <f>C21+C22</f>
        <v>6625</v>
      </c>
      <c r="D23" s="235">
        <f>D21+D22</f>
        <v>6853</v>
      </c>
      <c r="E23" s="270">
        <f>E21+E22</f>
        <v>61197</v>
      </c>
      <c r="F23" s="123">
        <f t="shared" si="0"/>
        <v>74675</v>
      </c>
      <c r="G23" s="375">
        <f>G21+G22</f>
        <v>1555</v>
      </c>
      <c r="H23" s="108">
        <f t="shared" si="1"/>
        <v>76230</v>
      </c>
      <c r="I23" s="122"/>
      <c r="J23" s="90" t="s">
        <v>33</v>
      </c>
      <c r="K23" s="273">
        <f>K21+K22</f>
        <v>6569</v>
      </c>
      <c r="L23" s="235">
        <f>L21+L22</f>
        <v>6820</v>
      </c>
      <c r="M23" s="270">
        <f>M21+M22</f>
        <v>61062</v>
      </c>
      <c r="N23" s="123">
        <f t="shared" si="2"/>
        <v>74451</v>
      </c>
    </row>
    <row r="24" spans="1:14">
      <c r="A24" s="81"/>
      <c r="B24" s="117" t="s">
        <v>82</v>
      </c>
      <c r="C24" s="228">
        <v>427</v>
      </c>
      <c r="D24" s="229">
        <v>322</v>
      </c>
      <c r="E24" s="268">
        <v>1544</v>
      </c>
      <c r="F24" s="118">
        <f t="shared" si="0"/>
        <v>2293</v>
      </c>
      <c r="G24" s="373">
        <f>'100'!D24</f>
        <v>942</v>
      </c>
      <c r="H24" s="106">
        <f t="shared" si="1"/>
        <v>3235</v>
      </c>
      <c r="I24" s="81"/>
      <c r="J24" s="117" t="s">
        <v>82</v>
      </c>
      <c r="K24" s="271">
        <v>342</v>
      </c>
      <c r="L24" s="229">
        <v>295</v>
      </c>
      <c r="M24" s="268">
        <v>1445</v>
      </c>
      <c r="N24" s="118">
        <f t="shared" si="2"/>
        <v>2082</v>
      </c>
    </row>
    <row r="25" spans="1:14">
      <c r="A25" s="119" t="s">
        <v>90</v>
      </c>
      <c r="B25" s="120" t="s">
        <v>84</v>
      </c>
      <c r="C25" s="231">
        <v>6436</v>
      </c>
      <c r="D25" s="232">
        <v>8315</v>
      </c>
      <c r="E25" s="269">
        <v>52144</v>
      </c>
      <c r="F25" s="121">
        <f t="shared" si="0"/>
        <v>66895</v>
      </c>
      <c r="G25" s="374">
        <f>'100'!D25</f>
        <v>243</v>
      </c>
      <c r="H25" s="107">
        <f t="shared" si="1"/>
        <v>67138</v>
      </c>
      <c r="I25" s="119" t="s">
        <v>90</v>
      </c>
      <c r="J25" s="120" t="s">
        <v>84</v>
      </c>
      <c r="K25" s="272">
        <v>5896</v>
      </c>
      <c r="L25" s="232">
        <v>7986</v>
      </c>
      <c r="M25" s="269">
        <v>50685</v>
      </c>
      <c r="N25" s="121">
        <f t="shared" si="2"/>
        <v>64567</v>
      </c>
    </row>
    <row r="26" spans="1:14" s="71" customFormat="1" ht="14.25" thickBot="1">
      <c r="A26" s="122"/>
      <c r="B26" s="90" t="s">
        <v>33</v>
      </c>
      <c r="C26" s="234">
        <f>C24+C25</f>
        <v>6863</v>
      </c>
      <c r="D26" s="235">
        <f>D24+D25</f>
        <v>8637</v>
      </c>
      <c r="E26" s="270">
        <f>E24+E25</f>
        <v>53688</v>
      </c>
      <c r="F26" s="123">
        <f t="shared" si="0"/>
        <v>69188</v>
      </c>
      <c r="G26" s="375">
        <f>G24+G25</f>
        <v>1185</v>
      </c>
      <c r="H26" s="108">
        <f t="shared" si="1"/>
        <v>70373</v>
      </c>
      <c r="I26" s="122"/>
      <c r="J26" s="90" t="s">
        <v>33</v>
      </c>
      <c r="K26" s="273">
        <f>K24+K25</f>
        <v>6238</v>
      </c>
      <c r="L26" s="235">
        <f>L24+L25</f>
        <v>8281</v>
      </c>
      <c r="M26" s="270">
        <f>M24+M25</f>
        <v>52130</v>
      </c>
      <c r="N26" s="123">
        <f t="shared" si="2"/>
        <v>66649</v>
      </c>
    </row>
    <row r="27" spans="1:14">
      <c r="A27" s="81"/>
      <c r="B27" s="117" t="s">
        <v>82</v>
      </c>
      <c r="C27" s="228">
        <v>466</v>
      </c>
      <c r="D27" s="229">
        <v>334</v>
      </c>
      <c r="E27" s="268">
        <v>1350</v>
      </c>
      <c r="F27" s="118">
        <f t="shared" si="0"/>
        <v>2150</v>
      </c>
      <c r="G27" s="373">
        <f>'100'!D27</f>
        <v>1196</v>
      </c>
      <c r="H27" s="106">
        <f t="shared" si="1"/>
        <v>3346</v>
      </c>
      <c r="I27" s="81"/>
      <c r="J27" s="117" t="s">
        <v>82</v>
      </c>
      <c r="K27" s="271">
        <v>254</v>
      </c>
      <c r="L27" s="229">
        <v>271</v>
      </c>
      <c r="M27" s="268">
        <v>1198</v>
      </c>
      <c r="N27" s="118">
        <f t="shared" si="2"/>
        <v>1723</v>
      </c>
    </row>
    <row r="28" spans="1:14">
      <c r="A28" s="119" t="s">
        <v>91</v>
      </c>
      <c r="B28" s="120" t="s">
        <v>84</v>
      </c>
      <c r="C28" s="231">
        <v>8569</v>
      </c>
      <c r="D28" s="232">
        <v>8273</v>
      </c>
      <c r="E28" s="269">
        <v>64784</v>
      </c>
      <c r="F28" s="121">
        <f t="shared" si="0"/>
        <v>81626</v>
      </c>
      <c r="G28" s="374">
        <f>'100'!D28</f>
        <v>345</v>
      </c>
      <c r="H28" s="107">
        <f t="shared" si="1"/>
        <v>81971</v>
      </c>
      <c r="I28" s="119" t="s">
        <v>91</v>
      </c>
      <c r="J28" s="120" t="s">
        <v>84</v>
      </c>
      <c r="K28" s="272">
        <v>7491</v>
      </c>
      <c r="L28" s="232">
        <v>7563</v>
      </c>
      <c r="M28" s="269">
        <v>62160</v>
      </c>
      <c r="N28" s="121">
        <f t="shared" si="2"/>
        <v>77214</v>
      </c>
    </row>
    <row r="29" spans="1:14" s="71" customFormat="1" ht="14.25" thickBot="1">
      <c r="A29" s="122"/>
      <c r="B29" s="90" t="s">
        <v>33</v>
      </c>
      <c r="C29" s="234">
        <f>C27+C28</f>
        <v>9035</v>
      </c>
      <c r="D29" s="235">
        <f>D27+D28</f>
        <v>8607</v>
      </c>
      <c r="E29" s="270">
        <f>E27+E28</f>
        <v>66134</v>
      </c>
      <c r="F29" s="123">
        <f t="shared" si="0"/>
        <v>83776</v>
      </c>
      <c r="G29" s="375">
        <f>G27+G28</f>
        <v>1541</v>
      </c>
      <c r="H29" s="108">
        <f t="shared" si="1"/>
        <v>85317</v>
      </c>
      <c r="I29" s="122"/>
      <c r="J29" s="90" t="s">
        <v>33</v>
      </c>
      <c r="K29" s="273">
        <f>K27+K28</f>
        <v>7745</v>
      </c>
      <c r="L29" s="235">
        <f>L27+L28</f>
        <v>7834</v>
      </c>
      <c r="M29" s="270">
        <f>M27+M28</f>
        <v>63358</v>
      </c>
      <c r="N29" s="123">
        <f>K29+L29+M29</f>
        <v>78937</v>
      </c>
    </row>
    <row r="30" spans="1:14">
      <c r="A30" s="81"/>
      <c r="B30" s="117" t="s">
        <v>82</v>
      </c>
      <c r="C30" s="228">
        <v>293</v>
      </c>
      <c r="D30" s="229">
        <v>252</v>
      </c>
      <c r="E30" s="268">
        <v>1318</v>
      </c>
      <c r="F30" s="118">
        <f t="shared" si="0"/>
        <v>1863</v>
      </c>
      <c r="G30" s="373">
        <f>'100'!D30</f>
        <v>979</v>
      </c>
      <c r="H30" s="106">
        <f t="shared" si="1"/>
        <v>2842</v>
      </c>
      <c r="I30" s="81"/>
      <c r="J30" s="117" t="s">
        <v>82</v>
      </c>
      <c r="K30" s="271">
        <v>284</v>
      </c>
      <c r="L30" s="229">
        <v>250</v>
      </c>
      <c r="M30" s="268">
        <v>1301</v>
      </c>
      <c r="N30" s="118">
        <f t="shared" si="2"/>
        <v>1835</v>
      </c>
    </row>
    <row r="31" spans="1:14">
      <c r="A31" s="119" t="s">
        <v>92</v>
      </c>
      <c r="B31" s="120" t="s">
        <v>84</v>
      </c>
      <c r="C31" s="231">
        <v>4591</v>
      </c>
      <c r="D31" s="232">
        <v>6691</v>
      </c>
      <c r="E31" s="269">
        <v>46106</v>
      </c>
      <c r="F31" s="121">
        <f t="shared" si="0"/>
        <v>57388</v>
      </c>
      <c r="G31" s="374">
        <f>'100'!D31</f>
        <v>213</v>
      </c>
      <c r="H31" s="107">
        <f t="shared" si="1"/>
        <v>57601</v>
      </c>
      <c r="I31" s="119" t="s">
        <v>92</v>
      </c>
      <c r="J31" s="120" t="s">
        <v>84</v>
      </c>
      <c r="K31" s="272">
        <v>4517</v>
      </c>
      <c r="L31" s="232">
        <v>6625</v>
      </c>
      <c r="M31" s="269">
        <v>45941</v>
      </c>
      <c r="N31" s="121">
        <f t="shared" si="2"/>
        <v>57083</v>
      </c>
    </row>
    <row r="32" spans="1:14" s="71" customFormat="1" ht="14.25" thickBot="1">
      <c r="A32" s="122"/>
      <c r="B32" s="90" t="s">
        <v>33</v>
      </c>
      <c r="C32" s="234">
        <f>C30+C31</f>
        <v>4884</v>
      </c>
      <c r="D32" s="235">
        <f>D30+D31</f>
        <v>6943</v>
      </c>
      <c r="E32" s="270">
        <f>E30+E31</f>
        <v>47424</v>
      </c>
      <c r="F32" s="123">
        <f t="shared" si="0"/>
        <v>59251</v>
      </c>
      <c r="G32" s="375">
        <f>G30+G31</f>
        <v>1192</v>
      </c>
      <c r="H32" s="108">
        <f t="shared" si="1"/>
        <v>60443</v>
      </c>
      <c r="I32" s="122"/>
      <c r="J32" s="90" t="s">
        <v>33</v>
      </c>
      <c r="K32" s="273">
        <f>K30+K31</f>
        <v>4801</v>
      </c>
      <c r="L32" s="235">
        <f>L30+L31</f>
        <v>6875</v>
      </c>
      <c r="M32" s="270">
        <f>M30+M31</f>
        <v>47242</v>
      </c>
      <c r="N32" s="123">
        <f t="shared" si="2"/>
        <v>58918</v>
      </c>
    </row>
    <row r="33" spans="1:14">
      <c r="A33" s="81"/>
      <c r="B33" s="117" t="s">
        <v>82</v>
      </c>
      <c r="C33" s="228">
        <v>288</v>
      </c>
      <c r="D33" s="229">
        <v>281</v>
      </c>
      <c r="E33" s="268">
        <v>1515</v>
      </c>
      <c r="F33" s="118">
        <f t="shared" si="0"/>
        <v>2084</v>
      </c>
      <c r="G33" s="373">
        <f>'100'!D33</f>
        <v>1667</v>
      </c>
      <c r="H33" s="106">
        <f t="shared" si="1"/>
        <v>3751</v>
      </c>
      <c r="I33" s="81"/>
      <c r="J33" s="117" t="s">
        <v>82</v>
      </c>
      <c r="K33" s="271">
        <v>278</v>
      </c>
      <c r="L33" s="229">
        <v>278</v>
      </c>
      <c r="M33" s="268">
        <v>1501</v>
      </c>
      <c r="N33" s="118">
        <f t="shared" si="2"/>
        <v>2057</v>
      </c>
    </row>
    <row r="34" spans="1:14">
      <c r="A34" s="119" t="s">
        <v>93</v>
      </c>
      <c r="B34" s="120" t="s">
        <v>84</v>
      </c>
      <c r="C34" s="231">
        <v>5880</v>
      </c>
      <c r="D34" s="232">
        <v>8543</v>
      </c>
      <c r="E34" s="269">
        <v>53400</v>
      </c>
      <c r="F34" s="121">
        <f t="shared" si="0"/>
        <v>67823</v>
      </c>
      <c r="G34" s="374">
        <f>'100'!D34</f>
        <v>287</v>
      </c>
      <c r="H34" s="107">
        <f t="shared" si="1"/>
        <v>68110</v>
      </c>
      <c r="I34" s="119" t="s">
        <v>93</v>
      </c>
      <c r="J34" s="120" t="s">
        <v>84</v>
      </c>
      <c r="K34" s="272">
        <v>5851</v>
      </c>
      <c r="L34" s="232">
        <v>8497</v>
      </c>
      <c r="M34" s="269">
        <v>53258</v>
      </c>
      <c r="N34" s="121">
        <f t="shared" si="2"/>
        <v>67606</v>
      </c>
    </row>
    <row r="35" spans="1:14" s="71" customFormat="1" ht="14.25" thickBot="1">
      <c r="A35" s="122"/>
      <c r="B35" s="90" t="s">
        <v>33</v>
      </c>
      <c r="C35" s="234">
        <f>C33+C34</f>
        <v>6168</v>
      </c>
      <c r="D35" s="235">
        <f>D33+D34</f>
        <v>8824</v>
      </c>
      <c r="E35" s="270">
        <f>E33+E34</f>
        <v>54915</v>
      </c>
      <c r="F35" s="123">
        <f t="shared" si="0"/>
        <v>69907</v>
      </c>
      <c r="G35" s="375">
        <f>G33+G34</f>
        <v>1954</v>
      </c>
      <c r="H35" s="108">
        <f t="shared" si="1"/>
        <v>71861</v>
      </c>
      <c r="I35" s="122"/>
      <c r="J35" s="90" t="s">
        <v>33</v>
      </c>
      <c r="K35" s="273">
        <f>K33+K34</f>
        <v>6129</v>
      </c>
      <c r="L35" s="235">
        <f>L33+L34</f>
        <v>8775</v>
      </c>
      <c r="M35" s="270">
        <f>M33+M34</f>
        <v>54759</v>
      </c>
      <c r="N35" s="123">
        <f t="shared" si="2"/>
        <v>69663</v>
      </c>
    </row>
    <row r="36" spans="1:14">
      <c r="A36" s="81"/>
      <c r="B36" s="117" t="s">
        <v>82</v>
      </c>
      <c r="C36" s="228">
        <v>439</v>
      </c>
      <c r="D36" s="229">
        <v>856</v>
      </c>
      <c r="E36" s="268">
        <v>2585</v>
      </c>
      <c r="F36" s="118">
        <f t="shared" si="0"/>
        <v>3880</v>
      </c>
      <c r="G36" s="373">
        <f>'100'!D36</f>
        <v>3184</v>
      </c>
      <c r="H36" s="106">
        <f t="shared" si="1"/>
        <v>7064</v>
      </c>
      <c r="I36" s="81"/>
      <c r="J36" s="117" t="s">
        <v>82</v>
      </c>
      <c r="K36" s="271">
        <v>395</v>
      </c>
      <c r="L36" s="229">
        <v>809</v>
      </c>
      <c r="M36" s="268">
        <v>2505</v>
      </c>
      <c r="N36" s="118">
        <f t="shared" si="2"/>
        <v>3709</v>
      </c>
    </row>
    <row r="37" spans="1:14">
      <c r="A37" s="119" t="s">
        <v>94</v>
      </c>
      <c r="B37" s="120" t="s">
        <v>84</v>
      </c>
      <c r="C37" s="231">
        <v>9547</v>
      </c>
      <c r="D37" s="232">
        <v>10997</v>
      </c>
      <c r="E37" s="269">
        <v>86539</v>
      </c>
      <c r="F37" s="121">
        <f t="shared" si="0"/>
        <v>107083</v>
      </c>
      <c r="G37" s="374">
        <f>'100'!D37</f>
        <v>852</v>
      </c>
      <c r="H37" s="107">
        <f t="shared" si="1"/>
        <v>107935</v>
      </c>
      <c r="I37" s="119" t="s">
        <v>94</v>
      </c>
      <c r="J37" s="120" t="s">
        <v>84</v>
      </c>
      <c r="K37" s="272">
        <v>9160</v>
      </c>
      <c r="L37" s="232">
        <v>10641</v>
      </c>
      <c r="M37" s="269">
        <v>85516</v>
      </c>
      <c r="N37" s="121">
        <f t="shared" si="2"/>
        <v>105317</v>
      </c>
    </row>
    <row r="38" spans="1:14" s="71" customFormat="1" ht="14.25" thickBot="1">
      <c r="A38" s="122"/>
      <c r="B38" s="90" t="s">
        <v>33</v>
      </c>
      <c r="C38" s="234">
        <f>C36+C37</f>
        <v>9986</v>
      </c>
      <c r="D38" s="235">
        <f>D36+D37</f>
        <v>11853</v>
      </c>
      <c r="E38" s="270">
        <f>E36+E37</f>
        <v>89124</v>
      </c>
      <c r="F38" s="123">
        <f t="shared" si="0"/>
        <v>110963</v>
      </c>
      <c r="G38" s="375">
        <f>G36+G37</f>
        <v>4036</v>
      </c>
      <c r="H38" s="108">
        <f t="shared" si="1"/>
        <v>114999</v>
      </c>
      <c r="I38" s="122"/>
      <c r="J38" s="90" t="s">
        <v>33</v>
      </c>
      <c r="K38" s="273">
        <f>K36+K37</f>
        <v>9555</v>
      </c>
      <c r="L38" s="235">
        <f>L36+L37</f>
        <v>11450</v>
      </c>
      <c r="M38" s="270">
        <f>M36+M37</f>
        <v>88021</v>
      </c>
      <c r="N38" s="123">
        <f t="shared" si="2"/>
        <v>109026</v>
      </c>
    </row>
    <row r="39" spans="1:14">
      <c r="A39" s="81"/>
      <c r="B39" s="117" t="s">
        <v>82</v>
      </c>
      <c r="C39" s="228">
        <v>231</v>
      </c>
      <c r="D39" s="229">
        <v>285</v>
      </c>
      <c r="E39" s="268">
        <v>821</v>
      </c>
      <c r="F39" s="118">
        <f t="shared" si="0"/>
        <v>1337</v>
      </c>
      <c r="G39" s="373">
        <f>'100'!D39</f>
        <v>996</v>
      </c>
      <c r="H39" s="106">
        <f t="shared" si="1"/>
        <v>2333</v>
      </c>
      <c r="I39" s="81"/>
      <c r="J39" s="117" t="s">
        <v>82</v>
      </c>
      <c r="K39" s="271">
        <v>165</v>
      </c>
      <c r="L39" s="229">
        <v>252</v>
      </c>
      <c r="M39" s="268">
        <v>755</v>
      </c>
      <c r="N39" s="118">
        <f t="shared" si="2"/>
        <v>1172</v>
      </c>
    </row>
    <row r="40" spans="1:14">
      <c r="A40" s="119" t="s">
        <v>95</v>
      </c>
      <c r="B40" s="120" t="s">
        <v>84</v>
      </c>
      <c r="C40" s="231">
        <v>4646</v>
      </c>
      <c r="D40" s="232">
        <v>4982</v>
      </c>
      <c r="E40" s="269">
        <v>43025</v>
      </c>
      <c r="F40" s="121">
        <f t="shared" si="0"/>
        <v>52653</v>
      </c>
      <c r="G40" s="374">
        <f>'100'!D40</f>
        <v>381</v>
      </c>
      <c r="H40" s="107">
        <f t="shared" si="1"/>
        <v>53034</v>
      </c>
      <c r="I40" s="119" t="s">
        <v>95</v>
      </c>
      <c r="J40" s="120" t="s">
        <v>84</v>
      </c>
      <c r="K40" s="272">
        <v>4111</v>
      </c>
      <c r="L40" s="232">
        <v>4593</v>
      </c>
      <c r="M40" s="269">
        <v>41868</v>
      </c>
      <c r="N40" s="121">
        <f t="shared" si="2"/>
        <v>50572</v>
      </c>
    </row>
    <row r="41" spans="1:14" s="71" customFormat="1" ht="14.25" thickBot="1">
      <c r="A41" s="122"/>
      <c r="B41" s="90" t="s">
        <v>33</v>
      </c>
      <c r="C41" s="234">
        <f>C39+C40</f>
        <v>4877</v>
      </c>
      <c r="D41" s="235">
        <f>D39+D40</f>
        <v>5267</v>
      </c>
      <c r="E41" s="270">
        <f>E39+E40</f>
        <v>43846</v>
      </c>
      <c r="F41" s="123">
        <f t="shared" si="0"/>
        <v>53990</v>
      </c>
      <c r="G41" s="375">
        <f>G39+G40</f>
        <v>1377</v>
      </c>
      <c r="H41" s="108">
        <f t="shared" si="1"/>
        <v>55367</v>
      </c>
      <c r="I41" s="122"/>
      <c r="J41" s="90" t="s">
        <v>33</v>
      </c>
      <c r="K41" s="273">
        <f>K39+K40</f>
        <v>4276</v>
      </c>
      <c r="L41" s="235">
        <f>L39+L40</f>
        <v>4845</v>
      </c>
      <c r="M41" s="270">
        <f>M39+M40</f>
        <v>42623</v>
      </c>
      <c r="N41" s="123">
        <f t="shared" si="2"/>
        <v>51744</v>
      </c>
    </row>
    <row r="42" spans="1:14">
      <c r="A42" s="81"/>
      <c r="B42" s="117" t="s">
        <v>82</v>
      </c>
      <c r="C42" s="228">
        <v>270</v>
      </c>
      <c r="D42" s="229">
        <v>541</v>
      </c>
      <c r="E42" s="268">
        <v>1239</v>
      </c>
      <c r="F42" s="118">
        <f t="shared" si="0"/>
        <v>2050</v>
      </c>
      <c r="G42" s="373">
        <f>'100'!D42</f>
        <v>1687</v>
      </c>
      <c r="H42" s="106">
        <f t="shared" si="1"/>
        <v>3737</v>
      </c>
      <c r="I42" s="81"/>
      <c r="J42" s="117" t="s">
        <v>82</v>
      </c>
      <c r="K42" s="271">
        <v>232</v>
      </c>
      <c r="L42" s="229">
        <v>498</v>
      </c>
      <c r="M42" s="268">
        <v>1170</v>
      </c>
      <c r="N42" s="118">
        <f t="shared" si="2"/>
        <v>1900</v>
      </c>
    </row>
    <row r="43" spans="1:14">
      <c r="A43" s="119" t="s">
        <v>96</v>
      </c>
      <c r="B43" s="120" t="s">
        <v>84</v>
      </c>
      <c r="C43" s="231">
        <v>8582</v>
      </c>
      <c r="D43" s="232">
        <v>9273</v>
      </c>
      <c r="E43" s="269">
        <v>74130</v>
      </c>
      <c r="F43" s="121">
        <f t="shared" si="0"/>
        <v>91985</v>
      </c>
      <c r="G43" s="374">
        <f>'100'!D43</f>
        <v>807</v>
      </c>
      <c r="H43" s="107">
        <f t="shared" si="1"/>
        <v>92792</v>
      </c>
      <c r="I43" s="119" t="s">
        <v>96</v>
      </c>
      <c r="J43" s="120" t="s">
        <v>84</v>
      </c>
      <c r="K43" s="272">
        <v>8081</v>
      </c>
      <c r="L43" s="232">
        <v>8821</v>
      </c>
      <c r="M43" s="269">
        <v>72415</v>
      </c>
      <c r="N43" s="121">
        <f t="shared" si="2"/>
        <v>89317</v>
      </c>
    </row>
    <row r="44" spans="1:14" s="71" customFormat="1" ht="14.25" thickBot="1">
      <c r="A44" s="122"/>
      <c r="B44" s="90" t="s">
        <v>33</v>
      </c>
      <c r="C44" s="234">
        <f>C42+C43</f>
        <v>8852</v>
      </c>
      <c r="D44" s="235">
        <f>D42+D43</f>
        <v>9814</v>
      </c>
      <c r="E44" s="270">
        <f>E42+E43</f>
        <v>75369</v>
      </c>
      <c r="F44" s="123">
        <f t="shared" si="0"/>
        <v>94035</v>
      </c>
      <c r="G44" s="270">
        <f>G42+G43</f>
        <v>2494</v>
      </c>
      <c r="H44" s="108">
        <f t="shared" si="1"/>
        <v>96529</v>
      </c>
      <c r="I44" s="122"/>
      <c r="J44" s="90" t="s">
        <v>33</v>
      </c>
      <c r="K44" s="273">
        <f>K42+K43</f>
        <v>8313</v>
      </c>
      <c r="L44" s="235">
        <f>L42+L43</f>
        <v>9319</v>
      </c>
      <c r="M44" s="270">
        <f>M42+M43</f>
        <v>73585</v>
      </c>
      <c r="N44" s="123">
        <f t="shared" si="2"/>
        <v>91217</v>
      </c>
    </row>
    <row r="45" spans="1:14">
      <c r="A45" s="81"/>
      <c r="B45" s="117" t="s">
        <v>82</v>
      </c>
      <c r="C45" s="228">
        <v>277</v>
      </c>
      <c r="D45" s="229">
        <v>599</v>
      </c>
      <c r="E45" s="268">
        <v>1235</v>
      </c>
      <c r="F45" s="118">
        <f t="shared" si="0"/>
        <v>2111</v>
      </c>
      <c r="G45" s="373">
        <f>'100'!D45</f>
        <v>2757</v>
      </c>
      <c r="H45" s="106">
        <f t="shared" si="1"/>
        <v>4868</v>
      </c>
      <c r="I45" s="125"/>
      <c r="J45" s="126" t="s">
        <v>82</v>
      </c>
      <c r="K45" s="271">
        <v>175</v>
      </c>
      <c r="L45" s="229">
        <v>536</v>
      </c>
      <c r="M45" s="268">
        <v>1108</v>
      </c>
      <c r="N45" s="124">
        <f t="shared" si="2"/>
        <v>1819</v>
      </c>
    </row>
    <row r="46" spans="1:14">
      <c r="A46" s="119" t="s">
        <v>97</v>
      </c>
      <c r="B46" s="120" t="s">
        <v>84</v>
      </c>
      <c r="C46" s="231">
        <v>5562</v>
      </c>
      <c r="D46" s="232">
        <v>6058</v>
      </c>
      <c r="E46" s="269">
        <v>43981</v>
      </c>
      <c r="F46" s="121">
        <f t="shared" si="0"/>
        <v>55601</v>
      </c>
      <c r="G46" s="374">
        <f>'100'!D46</f>
        <v>656</v>
      </c>
      <c r="H46" s="107">
        <f t="shared" si="1"/>
        <v>56257</v>
      </c>
      <c r="I46" s="119" t="s">
        <v>97</v>
      </c>
      <c r="J46" s="120" t="s">
        <v>84</v>
      </c>
      <c r="K46" s="272">
        <v>4524</v>
      </c>
      <c r="L46" s="232">
        <v>5093</v>
      </c>
      <c r="M46" s="269">
        <v>40896</v>
      </c>
      <c r="N46" s="121">
        <f t="shared" si="2"/>
        <v>50513</v>
      </c>
    </row>
    <row r="47" spans="1:14" s="71" customFormat="1" ht="14.25" thickBot="1">
      <c r="A47" s="122"/>
      <c r="B47" s="90" t="s">
        <v>33</v>
      </c>
      <c r="C47" s="234">
        <f>C45+C46</f>
        <v>5839</v>
      </c>
      <c r="D47" s="235">
        <f>D45+D46</f>
        <v>6657</v>
      </c>
      <c r="E47" s="270">
        <f>E45+E46</f>
        <v>45216</v>
      </c>
      <c r="F47" s="123">
        <f t="shared" si="0"/>
        <v>57712</v>
      </c>
      <c r="G47" s="375">
        <f>G45+G46</f>
        <v>3413</v>
      </c>
      <c r="H47" s="108">
        <f t="shared" si="1"/>
        <v>61125</v>
      </c>
      <c r="I47" s="125"/>
      <c r="J47" s="127" t="s">
        <v>33</v>
      </c>
      <c r="K47" s="273">
        <f>K45+K46</f>
        <v>4699</v>
      </c>
      <c r="L47" s="235">
        <f>L45+L46</f>
        <v>5629</v>
      </c>
      <c r="M47" s="270">
        <f>M45+M46</f>
        <v>42004</v>
      </c>
      <c r="N47" s="128">
        <f t="shared" si="2"/>
        <v>52332</v>
      </c>
    </row>
    <row r="48" spans="1:14">
      <c r="A48" s="81"/>
      <c r="B48" s="117" t="s">
        <v>82</v>
      </c>
      <c r="C48" s="228">
        <v>442</v>
      </c>
      <c r="D48" s="229">
        <v>417</v>
      </c>
      <c r="E48" s="268">
        <v>1359</v>
      </c>
      <c r="F48" s="118">
        <f t="shared" si="0"/>
        <v>2218</v>
      </c>
      <c r="G48" s="373">
        <f>'100'!D48</f>
        <v>1631</v>
      </c>
      <c r="H48" s="106">
        <f t="shared" si="1"/>
        <v>3849</v>
      </c>
      <c r="I48" s="81"/>
      <c r="J48" s="117" t="s">
        <v>82</v>
      </c>
      <c r="K48" s="271">
        <v>336</v>
      </c>
      <c r="L48" s="229">
        <v>389</v>
      </c>
      <c r="M48" s="268">
        <v>1251</v>
      </c>
      <c r="N48" s="118">
        <f t="shared" si="2"/>
        <v>1976</v>
      </c>
    </row>
    <row r="49" spans="1:14">
      <c r="A49" s="119" t="s">
        <v>98</v>
      </c>
      <c r="B49" s="120" t="s">
        <v>84</v>
      </c>
      <c r="C49" s="231">
        <v>8008</v>
      </c>
      <c r="D49" s="232">
        <v>10541</v>
      </c>
      <c r="E49" s="269">
        <v>74172</v>
      </c>
      <c r="F49" s="121">
        <f t="shared" si="0"/>
        <v>92721</v>
      </c>
      <c r="G49" s="374">
        <f>'100'!D49</f>
        <v>479</v>
      </c>
      <c r="H49" s="107">
        <f t="shared" si="1"/>
        <v>93200</v>
      </c>
      <c r="I49" s="119" t="s">
        <v>98</v>
      </c>
      <c r="J49" s="120" t="s">
        <v>84</v>
      </c>
      <c r="K49" s="272">
        <v>6898</v>
      </c>
      <c r="L49" s="232">
        <v>9621</v>
      </c>
      <c r="M49" s="269">
        <v>70653</v>
      </c>
      <c r="N49" s="121">
        <f t="shared" si="2"/>
        <v>87172</v>
      </c>
    </row>
    <row r="50" spans="1:14" s="71" customFormat="1" ht="14.25" thickBot="1">
      <c r="A50" s="122"/>
      <c r="B50" s="90" t="s">
        <v>33</v>
      </c>
      <c r="C50" s="234">
        <f>C48+C49</f>
        <v>8450</v>
      </c>
      <c r="D50" s="235">
        <f>D48+D49</f>
        <v>10958</v>
      </c>
      <c r="E50" s="270">
        <f>E48+E49</f>
        <v>75531</v>
      </c>
      <c r="F50" s="123">
        <f t="shared" si="0"/>
        <v>94939</v>
      </c>
      <c r="G50" s="375">
        <f>G48+G49</f>
        <v>2110</v>
      </c>
      <c r="H50" s="108">
        <f t="shared" si="1"/>
        <v>97049</v>
      </c>
      <c r="I50" s="122"/>
      <c r="J50" s="90" t="s">
        <v>33</v>
      </c>
      <c r="K50" s="273">
        <f>K48+K49</f>
        <v>7234</v>
      </c>
      <c r="L50" s="235">
        <f>L48+L49</f>
        <v>10010</v>
      </c>
      <c r="M50" s="270">
        <f>M48+M49</f>
        <v>71904</v>
      </c>
      <c r="N50" s="123">
        <f>K50+L50+M50</f>
        <v>89148</v>
      </c>
    </row>
    <row r="51" spans="1:14">
      <c r="A51" s="81"/>
      <c r="B51" s="117" t="s">
        <v>82</v>
      </c>
      <c r="C51" s="228">
        <v>151</v>
      </c>
      <c r="D51" s="229">
        <v>177</v>
      </c>
      <c r="E51" s="268">
        <v>462</v>
      </c>
      <c r="F51" s="118">
        <f t="shared" si="0"/>
        <v>790</v>
      </c>
      <c r="G51" s="373">
        <f>'100'!D51</f>
        <v>507</v>
      </c>
      <c r="H51" s="106">
        <f t="shared" si="1"/>
        <v>1297</v>
      </c>
      <c r="I51" s="81"/>
      <c r="J51" s="117" t="s">
        <v>82</v>
      </c>
      <c r="K51" s="271">
        <v>124</v>
      </c>
      <c r="L51" s="229">
        <v>168</v>
      </c>
      <c r="M51" s="268">
        <v>430</v>
      </c>
      <c r="N51" s="118">
        <f t="shared" si="2"/>
        <v>722</v>
      </c>
    </row>
    <row r="52" spans="1:14">
      <c r="A52" s="119" t="s">
        <v>99</v>
      </c>
      <c r="B52" s="120" t="s">
        <v>84</v>
      </c>
      <c r="C52" s="231">
        <v>4236</v>
      </c>
      <c r="D52" s="232">
        <v>4077</v>
      </c>
      <c r="E52" s="269">
        <v>31737</v>
      </c>
      <c r="F52" s="121">
        <f t="shared" si="0"/>
        <v>40050</v>
      </c>
      <c r="G52" s="374">
        <f>'100'!D52</f>
        <v>215</v>
      </c>
      <c r="H52" s="107">
        <f t="shared" si="1"/>
        <v>40265</v>
      </c>
      <c r="I52" s="119" t="s">
        <v>99</v>
      </c>
      <c r="J52" s="120" t="s">
        <v>84</v>
      </c>
      <c r="K52" s="272">
        <v>4062</v>
      </c>
      <c r="L52" s="232">
        <v>3884</v>
      </c>
      <c r="M52" s="269">
        <v>31233</v>
      </c>
      <c r="N52" s="121">
        <f t="shared" si="2"/>
        <v>39179</v>
      </c>
    </row>
    <row r="53" spans="1:14" s="71" customFormat="1" ht="14.25" thickBot="1">
      <c r="A53" s="122"/>
      <c r="B53" s="90" t="s">
        <v>33</v>
      </c>
      <c r="C53" s="234">
        <f>C51+C52</f>
        <v>4387</v>
      </c>
      <c r="D53" s="235">
        <f>D51+D52</f>
        <v>4254</v>
      </c>
      <c r="E53" s="270">
        <f>E51+E52</f>
        <v>32199</v>
      </c>
      <c r="F53" s="123">
        <f t="shared" si="0"/>
        <v>40840</v>
      </c>
      <c r="G53" s="375">
        <f>G51+G52</f>
        <v>722</v>
      </c>
      <c r="H53" s="108">
        <f t="shared" si="1"/>
        <v>41562</v>
      </c>
      <c r="I53" s="122"/>
      <c r="J53" s="90" t="s">
        <v>33</v>
      </c>
      <c r="K53" s="273">
        <f>K51+K52</f>
        <v>4186</v>
      </c>
      <c r="L53" s="235">
        <f>L51+L52</f>
        <v>4052</v>
      </c>
      <c r="M53" s="270">
        <f>M51+M52</f>
        <v>31663</v>
      </c>
      <c r="N53" s="123">
        <f t="shared" si="2"/>
        <v>39901</v>
      </c>
    </row>
    <row r="54" spans="1:14">
      <c r="A54" s="81"/>
      <c r="B54" s="117" t="s">
        <v>82</v>
      </c>
      <c r="C54" s="228">
        <v>251</v>
      </c>
      <c r="D54" s="229">
        <v>236</v>
      </c>
      <c r="E54" s="268">
        <v>507</v>
      </c>
      <c r="F54" s="118">
        <f t="shared" si="0"/>
        <v>994</v>
      </c>
      <c r="G54" s="373">
        <f>'100'!D54</f>
        <v>787</v>
      </c>
      <c r="H54" s="106">
        <f t="shared" si="1"/>
        <v>1781</v>
      </c>
      <c r="I54" s="81"/>
      <c r="J54" s="117" t="s">
        <v>82</v>
      </c>
      <c r="K54" s="271">
        <v>134</v>
      </c>
      <c r="L54" s="229">
        <v>176</v>
      </c>
      <c r="M54" s="268">
        <v>397</v>
      </c>
      <c r="N54" s="118">
        <f t="shared" si="2"/>
        <v>707</v>
      </c>
    </row>
    <row r="55" spans="1:14">
      <c r="A55" s="119" t="s">
        <v>100</v>
      </c>
      <c r="B55" s="120" t="s">
        <v>84</v>
      </c>
      <c r="C55" s="231">
        <v>5883</v>
      </c>
      <c r="D55" s="232">
        <v>5295</v>
      </c>
      <c r="E55" s="269">
        <v>37946</v>
      </c>
      <c r="F55" s="121">
        <f t="shared" si="0"/>
        <v>49124</v>
      </c>
      <c r="G55" s="374">
        <f>'100'!D55</f>
        <v>321</v>
      </c>
      <c r="H55" s="107">
        <f t="shared" si="1"/>
        <v>49445</v>
      </c>
      <c r="I55" s="119" t="s">
        <v>100</v>
      </c>
      <c r="J55" s="120" t="s">
        <v>84</v>
      </c>
      <c r="K55" s="272">
        <v>4697</v>
      </c>
      <c r="L55" s="232">
        <v>4554</v>
      </c>
      <c r="M55" s="269">
        <v>35079</v>
      </c>
      <c r="N55" s="121">
        <f t="shared" si="2"/>
        <v>44330</v>
      </c>
    </row>
    <row r="56" spans="1:14" s="71" customFormat="1" ht="14.25" thickBot="1">
      <c r="A56" s="122"/>
      <c r="B56" s="90" t="s">
        <v>33</v>
      </c>
      <c r="C56" s="234">
        <f>C54+C55</f>
        <v>6134</v>
      </c>
      <c r="D56" s="235">
        <f>D54+D55</f>
        <v>5531</v>
      </c>
      <c r="E56" s="270">
        <f>E54+E55</f>
        <v>38453</v>
      </c>
      <c r="F56" s="123">
        <f t="shared" si="0"/>
        <v>50118</v>
      </c>
      <c r="G56" s="375">
        <f>G54+G55</f>
        <v>1108</v>
      </c>
      <c r="H56" s="108">
        <f t="shared" si="1"/>
        <v>51226</v>
      </c>
      <c r="I56" s="122"/>
      <c r="J56" s="90" t="s">
        <v>33</v>
      </c>
      <c r="K56" s="273">
        <f>K54+K55</f>
        <v>4831</v>
      </c>
      <c r="L56" s="235">
        <f>L54+L55</f>
        <v>4730</v>
      </c>
      <c r="M56" s="270">
        <f>M54+M55</f>
        <v>35476</v>
      </c>
      <c r="N56" s="123">
        <f t="shared" si="2"/>
        <v>45037</v>
      </c>
    </row>
    <row r="57" spans="1:14">
      <c r="A57" s="81"/>
      <c r="B57" s="117" t="s">
        <v>82</v>
      </c>
      <c r="C57" s="228">
        <v>195</v>
      </c>
      <c r="D57" s="229">
        <v>206</v>
      </c>
      <c r="E57" s="268">
        <v>595</v>
      </c>
      <c r="F57" s="118">
        <f t="shared" si="0"/>
        <v>996</v>
      </c>
      <c r="G57" s="373">
        <f>'100'!D57</f>
        <v>726</v>
      </c>
      <c r="H57" s="106">
        <f t="shared" si="1"/>
        <v>1722</v>
      </c>
      <c r="I57" s="81"/>
      <c r="J57" s="117" t="s">
        <v>82</v>
      </c>
      <c r="K57" s="271">
        <v>146</v>
      </c>
      <c r="L57" s="229">
        <v>178</v>
      </c>
      <c r="M57" s="268">
        <v>548</v>
      </c>
      <c r="N57" s="118">
        <f t="shared" si="2"/>
        <v>872</v>
      </c>
    </row>
    <row r="58" spans="1:14">
      <c r="A58" s="119" t="s">
        <v>101</v>
      </c>
      <c r="B58" s="120" t="s">
        <v>84</v>
      </c>
      <c r="C58" s="231">
        <v>4423</v>
      </c>
      <c r="D58" s="232">
        <v>4162</v>
      </c>
      <c r="E58" s="269">
        <v>27393</v>
      </c>
      <c r="F58" s="121">
        <f t="shared" si="0"/>
        <v>35978</v>
      </c>
      <c r="G58" s="374">
        <f>'100'!D58</f>
        <v>209</v>
      </c>
      <c r="H58" s="107">
        <f t="shared" si="1"/>
        <v>36187</v>
      </c>
      <c r="I58" s="119" t="s">
        <v>101</v>
      </c>
      <c r="J58" s="120" t="s">
        <v>84</v>
      </c>
      <c r="K58" s="272">
        <v>4082</v>
      </c>
      <c r="L58" s="232">
        <v>3958</v>
      </c>
      <c r="M58" s="269">
        <v>26465</v>
      </c>
      <c r="N58" s="121">
        <f t="shared" si="2"/>
        <v>34505</v>
      </c>
    </row>
    <row r="59" spans="1:14" s="71" customFormat="1" ht="14.25" thickBot="1">
      <c r="A59" s="122"/>
      <c r="B59" s="90" t="s">
        <v>33</v>
      </c>
      <c r="C59" s="234">
        <f>C57+C58</f>
        <v>4618</v>
      </c>
      <c r="D59" s="235">
        <f>D57+D58</f>
        <v>4368</v>
      </c>
      <c r="E59" s="270">
        <f>E57+E58</f>
        <v>27988</v>
      </c>
      <c r="F59" s="123">
        <f t="shared" si="0"/>
        <v>36974</v>
      </c>
      <c r="G59" s="375">
        <f>G57+G58</f>
        <v>935</v>
      </c>
      <c r="H59" s="108">
        <f t="shared" si="1"/>
        <v>37909</v>
      </c>
      <c r="I59" s="122"/>
      <c r="J59" s="90" t="s">
        <v>33</v>
      </c>
      <c r="K59" s="273">
        <f>K57+K58</f>
        <v>4228</v>
      </c>
      <c r="L59" s="235">
        <f>L57+L58</f>
        <v>4136</v>
      </c>
      <c r="M59" s="270">
        <f>M57+M58</f>
        <v>27013</v>
      </c>
      <c r="N59" s="123">
        <f t="shared" si="2"/>
        <v>35377</v>
      </c>
    </row>
    <row r="60" spans="1:14">
      <c r="A60" s="125"/>
      <c r="B60" s="126" t="s">
        <v>82</v>
      </c>
      <c r="C60" s="361">
        <f t="shared" ref="C60:F61" si="3">C6+C9+C12+C15+C18+C21+C24+C27+C30+C33+C36+C39+C42+C45+C48+C51+C54+C57</f>
        <v>6061</v>
      </c>
      <c r="D60" s="94">
        <f t="shared" si="3"/>
        <v>7476</v>
      </c>
      <c r="E60" s="330">
        <f t="shared" si="3"/>
        <v>29022</v>
      </c>
      <c r="F60" s="124">
        <f t="shared" si="3"/>
        <v>42559</v>
      </c>
      <c r="G60" s="373">
        <f>'100'!D60</f>
        <v>29522</v>
      </c>
      <c r="H60" s="109">
        <f t="shared" si="1"/>
        <v>72081</v>
      </c>
      <c r="I60" s="81"/>
      <c r="J60" s="117" t="s">
        <v>82</v>
      </c>
      <c r="K60" s="93">
        <f t="shared" ref="K60:N61" si="4">K6+K9+K12+K15+K18+K21+K24+K27+K30+K33+K36+K39+K42+K45+K48+K51+K54+K57</f>
        <v>5109</v>
      </c>
      <c r="L60" s="94">
        <f t="shared" si="4"/>
        <v>7037</v>
      </c>
      <c r="M60" s="95">
        <f t="shared" si="4"/>
        <v>28017</v>
      </c>
      <c r="N60" s="118">
        <f t="shared" si="4"/>
        <v>40163</v>
      </c>
    </row>
    <row r="61" spans="1:14">
      <c r="A61" s="119" t="s">
        <v>102</v>
      </c>
      <c r="B61" s="120" t="s">
        <v>84</v>
      </c>
      <c r="C61" s="361">
        <f t="shared" si="3"/>
        <v>111801</v>
      </c>
      <c r="D61" s="105">
        <f t="shared" si="3"/>
        <v>136580</v>
      </c>
      <c r="E61" s="330">
        <f t="shared" si="3"/>
        <v>965366</v>
      </c>
      <c r="F61" s="121">
        <f t="shared" si="3"/>
        <v>1213747</v>
      </c>
      <c r="G61" s="374">
        <f>'100'!D61</f>
        <v>6880</v>
      </c>
      <c r="H61" s="107">
        <f t="shared" si="1"/>
        <v>1220627</v>
      </c>
      <c r="I61" s="119" t="s">
        <v>102</v>
      </c>
      <c r="J61" s="120" t="s">
        <v>84</v>
      </c>
      <c r="K61" s="97">
        <f t="shared" si="4"/>
        <v>104272</v>
      </c>
      <c r="L61" s="98">
        <f t="shared" si="4"/>
        <v>130833</v>
      </c>
      <c r="M61" s="99">
        <f t="shared" si="4"/>
        <v>945052</v>
      </c>
      <c r="N61" s="121">
        <f t="shared" si="4"/>
        <v>1180157</v>
      </c>
    </row>
    <row r="62" spans="1:14" s="71" customFormat="1" ht="14.25" thickBot="1">
      <c r="A62" s="122"/>
      <c r="B62" s="90" t="s">
        <v>33</v>
      </c>
      <c r="C62" s="101">
        <f>C60+C61</f>
        <v>117862</v>
      </c>
      <c r="D62" s="102">
        <f>D60+D61</f>
        <v>144056</v>
      </c>
      <c r="E62" s="108">
        <f>E60+E61</f>
        <v>994388</v>
      </c>
      <c r="F62" s="123">
        <f>F60+F61</f>
        <v>1256306</v>
      </c>
      <c r="G62" s="123">
        <f>G8+G11+G14+G17+G20+G23+G26+G29+G32+G35+G38+G41+G44+G47+G50+G53+G56+G59</f>
        <v>36402</v>
      </c>
      <c r="H62" s="108">
        <f t="shared" si="1"/>
        <v>1292708</v>
      </c>
      <c r="I62" s="122"/>
      <c r="J62" s="90" t="s">
        <v>33</v>
      </c>
      <c r="K62" s="138">
        <f>K60+K61</f>
        <v>109381</v>
      </c>
      <c r="L62" s="102">
        <f>L60+L61</f>
        <v>137870</v>
      </c>
      <c r="M62" s="108">
        <f>M60+M61</f>
        <v>973069</v>
      </c>
      <c r="N62" s="123">
        <f>N60+N61</f>
        <v>1220320</v>
      </c>
    </row>
    <row r="63" spans="1:14" s="71" customFormat="1">
      <c r="A63" s="87"/>
      <c r="B63" s="104"/>
      <c r="C63" s="96"/>
      <c r="D63" s="96"/>
      <c r="E63" s="96"/>
      <c r="F63" s="96"/>
      <c r="G63" s="96"/>
      <c r="H63" s="96"/>
      <c r="I63" s="87"/>
      <c r="J63" s="104"/>
      <c r="K63" s="96"/>
      <c r="L63" s="96"/>
      <c r="M63" s="96"/>
      <c r="N63" s="96"/>
    </row>
    <row r="64" spans="1:14" s="71" customFormat="1">
      <c r="A64" s="87"/>
      <c r="B64" s="104"/>
      <c r="C64" s="96"/>
      <c r="D64" s="96"/>
      <c r="E64" s="96"/>
      <c r="F64" s="96"/>
      <c r="G64" s="96"/>
      <c r="H64" s="96"/>
      <c r="I64" s="87"/>
      <c r="J64" s="104"/>
      <c r="K64" s="96"/>
      <c r="L64" s="96"/>
      <c r="M64" s="96"/>
      <c r="N64" s="96"/>
    </row>
    <row r="65" spans="1:16" s="71" customFormat="1">
      <c r="A65" s="87"/>
      <c r="B65" s="104"/>
      <c r="C65" s="96"/>
      <c r="D65" s="96"/>
      <c r="E65" s="96"/>
      <c r="F65" s="96"/>
      <c r="G65" s="96"/>
      <c r="H65" s="96"/>
      <c r="I65" s="87"/>
      <c r="J65" s="104"/>
      <c r="K65" s="96"/>
      <c r="L65" s="96"/>
      <c r="M65" s="96"/>
      <c r="N65" s="96"/>
    </row>
    <row r="66" spans="1:16">
      <c r="A66" s="380" t="s">
        <v>151</v>
      </c>
      <c r="B66" s="380"/>
      <c r="C66" s="380"/>
      <c r="D66" s="380"/>
      <c r="E66" s="380"/>
      <c r="F66" s="380"/>
      <c r="G66" s="380"/>
      <c r="H66" s="380"/>
      <c r="I66" s="380" t="s">
        <v>152</v>
      </c>
      <c r="J66" s="380"/>
      <c r="K66" s="380"/>
      <c r="L66" s="380"/>
      <c r="M66" s="380"/>
      <c r="N66" s="380"/>
      <c r="O66" s="380"/>
      <c r="P66" s="380"/>
    </row>
  </sheetData>
  <mergeCells count="2">
    <mergeCell ref="A66:H66"/>
    <mergeCell ref="I66:P66"/>
  </mergeCells>
  <phoneticPr fontId="6"/>
  <pageMargins left="0.70866141732283472" right="0.70866141732283472" top="0.74803149606299213" bottom="0" header="0.31496062992125984" footer="0.31496062992125984"/>
  <pageSetup paperSize="9" scale="89" orientation="portrait" r:id="rId1"/>
  <colBreaks count="1" manualBreakCount="1">
    <brk id="8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5"/>
  </sheetPr>
  <dimension ref="A1:R58"/>
  <sheetViews>
    <sheetView view="pageBreakPreview" zoomScale="130" zoomScaleNormal="100" zoomScaleSheetLayoutView="130" workbookViewId="0">
      <pane xSplit="2" ySplit="5" topLeftCell="C53" activePane="bottomRight" state="frozen"/>
      <selection pane="topRight" activeCell="C1" sqref="C1"/>
      <selection pane="bottomLeft" activeCell="A6" sqref="A6"/>
      <selection pane="bottomRight" activeCell="C13" sqref="C13"/>
    </sheetView>
  </sheetViews>
  <sheetFormatPr defaultRowHeight="13.5"/>
  <cols>
    <col min="1" max="1" width="10.875" style="130" customWidth="1"/>
    <col min="2" max="2" width="9" style="130"/>
    <col min="3" max="3" width="8.625" style="130" customWidth="1"/>
    <col min="4" max="5" width="11.625" style="130" customWidth="1"/>
    <col min="6" max="6" width="14.625" style="130" customWidth="1"/>
    <col min="7" max="7" width="13.875" style="130" bestFit="1" customWidth="1"/>
    <col min="8" max="8" width="8.625" style="130" customWidth="1"/>
    <col min="9" max="10" width="11.625" style="130" customWidth="1"/>
    <col min="11" max="11" width="14.625" style="130" customWidth="1"/>
    <col min="12" max="12" width="12.625" style="130" customWidth="1"/>
    <col min="13" max="13" width="8.625" style="130" customWidth="1"/>
    <col min="14" max="15" width="11.625" style="130" customWidth="1"/>
    <col min="16" max="16" width="14.625" style="130" customWidth="1"/>
    <col min="17" max="17" width="12.625" style="130" customWidth="1"/>
    <col min="18" max="16384" width="9" style="130"/>
  </cols>
  <sheetData>
    <row r="1" spans="1:18" s="52" customFormat="1" ht="15" customHeight="1">
      <c r="A1" s="179" t="s">
        <v>106</v>
      </c>
      <c r="D1" s="195"/>
    </row>
    <row r="2" spans="1:18" s="52" customFormat="1" ht="15" customHeight="1" thickBot="1">
      <c r="A2" s="179" t="s">
        <v>107</v>
      </c>
    </row>
    <row r="3" spans="1:18" ht="13.5" customHeight="1">
      <c r="A3" s="110"/>
      <c r="B3" s="167" t="s">
        <v>108</v>
      </c>
      <c r="C3" s="82"/>
      <c r="D3" s="83"/>
      <c r="E3" s="139" t="s">
        <v>109</v>
      </c>
      <c r="F3" s="83"/>
      <c r="G3" s="85"/>
      <c r="H3" s="82"/>
      <c r="I3" s="83"/>
      <c r="J3" s="139" t="s">
        <v>110</v>
      </c>
      <c r="K3" s="83"/>
      <c r="L3" s="140"/>
      <c r="M3" s="82"/>
      <c r="N3" s="83"/>
      <c r="O3" s="139" t="s">
        <v>111</v>
      </c>
      <c r="P3" s="83"/>
      <c r="Q3" s="85"/>
    </row>
    <row r="4" spans="1:18">
      <c r="A4" s="86"/>
      <c r="B4" s="141" t="s">
        <v>112</v>
      </c>
      <c r="C4" s="142" t="s">
        <v>113</v>
      </c>
      <c r="D4" s="143" t="s">
        <v>114</v>
      </c>
      <c r="E4" s="143" t="s">
        <v>115</v>
      </c>
      <c r="F4" s="143" t="s">
        <v>116</v>
      </c>
      <c r="G4" s="144" t="s">
        <v>6</v>
      </c>
      <c r="H4" s="142" t="s">
        <v>113</v>
      </c>
      <c r="I4" s="180" t="s">
        <v>114</v>
      </c>
      <c r="J4" s="143" t="s">
        <v>115</v>
      </c>
      <c r="K4" s="143" t="s">
        <v>116</v>
      </c>
      <c r="L4" s="144" t="s">
        <v>6</v>
      </c>
      <c r="M4" s="142" t="s">
        <v>113</v>
      </c>
      <c r="N4" s="143" t="s">
        <v>114</v>
      </c>
      <c r="O4" s="143" t="s">
        <v>115</v>
      </c>
      <c r="P4" s="143" t="s">
        <v>116</v>
      </c>
      <c r="Q4" s="144" t="s">
        <v>6</v>
      </c>
      <c r="R4" s="86"/>
    </row>
    <row r="5" spans="1:18">
      <c r="A5" s="86"/>
      <c r="B5" s="87"/>
      <c r="C5" s="142" t="s">
        <v>117</v>
      </c>
      <c r="D5" s="143"/>
      <c r="E5" s="143"/>
      <c r="F5" s="143"/>
      <c r="G5" s="144"/>
      <c r="H5" s="142" t="s">
        <v>117</v>
      </c>
      <c r="I5" s="181"/>
      <c r="J5" s="143"/>
      <c r="K5" s="143"/>
      <c r="L5" s="144"/>
      <c r="M5" s="142" t="s">
        <v>117</v>
      </c>
      <c r="N5" s="145"/>
      <c r="O5" s="145"/>
      <c r="P5" s="145"/>
      <c r="Q5" s="146"/>
    </row>
    <row r="6" spans="1:18" ht="14.25" thickBot="1">
      <c r="A6" s="186" t="s">
        <v>118</v>
      </c>
      <c r="B6" s="219" t="s">
        <v>119</v>
      </c>
      <c r="C6" s="147"/>
      <c r="D6" s="148" t="s">
        <v>120</v>
      </c>
      <c r="E6" s="148" t="s">
        <v>120</v>
      </c>
      <c r="F6" s="148" t="s">
        <v>15</v>
      </c>
      <c r="G6" s="149" t="s">
        <v>15</v>
      </c>
      <c r="H6" s="147"/>
      <c r="I6" s="182" t="s">
        <v>120</v>
      </c>
      <c r="J6" s="148" t="s">
        <v>120</v>
      </c>
      <c r="K6" s="148" t="s">
        <v>15</v>
      </c>
      <c r="L6" s="149" t="s">
        <v>15</v>
      </c>
      <c r="M6" s="147"/>
      <c r="N6" s="148" t="s">
        <v>120</v>
      </c>
      <c r="O6" s="148" t="s">
        <v>120</v>
      </c>
      <c r="P6" s="148" t="s">
        <v>15</v>
      </c>
      <c r="Q6" s="149" t="s">
        <v>15</v>
      </c>
    </row>
    <row r="7" spans="1:18" ht="16.7" customHeight="1">
      <c r="A7" s="81"/>
      <c r="B7" s="274" t="s">
        <v>180</v>
      </c>
      <c r="C7" s="150">
        <f>'106～107'!C7+'108～109'!C7+'110～111'!C7+'112～113'!C7+'114～115'!C7</f>
        <v>2577</v>
      </c>
      <c r="D7" s="151">
        <f>'106～107'!D7+'108～109'!D7+'110～111'!D7+'112～113'!D7+'114～115'!D7</f>
        <v>255016</v>
      </c>
      <c r="E7" s="151">
        <f>'106～107'!E7+'108～109'!E7+'110～111'!E7+'112～113'!E7+'114～115'!E7</f>
        <v>247432</v>
      </c>
      <c r="F7" s="151">
        <f>'106～107'!F7+'108～109'!F7+'110～111'!F7+'112～113'!F7+'114～115'!F7</f>
        <v>20203039</v>
      </c>
      <c r="G7" s="152">
        <f>'106～107'!G7+'108～109'!G7+'110～111'!G7+'112～113'!G7+'114～115'!G7</f>
        <v>10401202</v>
      </c>
      <c r="H7" s="150">
        <f>'106～107'!H7+'108～109'!H7+'110～111'!H7+'112～113'!H7+'114～115'!H7</f>
        <v>3802</v>
      </c>
      <c r="I7" s="151">
        <f>'106～107'!I7+'108～109'!I7+'110～111'!I7+'112～113'!I7+'114～115'!I7</f>
        <v>154169</v>
      </c>
      <c r="J7" s="151">
        <f>'106～107'!J7+'108～109'!J7+'110～111'!J7+'112～113'!J7+'114～115'!J7</f>
        <v>132357</v>
      </c>
      <c r="K7" s="151">
        <f>'106～107'!K7+'108～109'!K7+'110～111'!K7+'112～113'!K7+'114～115'!K7</f>
        <v>15019562</v>
      </c>
      <c r="L7" s="152">
        <f>'106～107'!L7+'108～109'!L7+'110～111'!L7+'112～113'!L7+'114～115'!L7</f>
        <v>8650406</v>
      </c>
      <c r="M7" s="150">
        <f>C7+H7</f>
        <v>6379</v>
      </c>
      <c r="N7" s="151">
        <f t="shared" ref="N7:Q22" si="0">D7+I7</f>
        <v>409185</v>
      </c>
      <c r="O7" s="151">
        <f t="shared" si="0"/>
        <v>379789</v>
      </c>
      <c r="P7" s="151">
        <f t="shared" si="0"/>
        <v>35222601</v>
      </c>
      <c r="Q7" s="152">
        <f t="shared" si="0"/>
        <v>19051608</v>
      </c>
    </row>
    <row r="8" spans="1:18" ht="16.7" customHeight="1" thickBot="1">
      <c r="A8" s="153" t="s">
        <v>121</v>
      </c>
      <c r="B8" s="275" t="s">
        <v>182</v>
      </c>
      <c r="C8" s="154">
        <f>'106～107'!C8+'108～109'!C8+'110～111'!C8+'112～113'!C8+'114～115'!C8</f>
        <v>658</v>
      </c>
      <c r="D8" s="155">
        <f>'106～107'!D8+'108～109'!D8+'110～111'!D8+'112～113'!D8+'114～115'!D8</f>
        <v>67708</v>
      </c>
      <c r="E8" s="155">
        <f>'106～107'!E8+'108～109'!E8+'110～111'!E8+'112～113'!E8+'114～115'!E8</f>
        <v>65388</v>
      </c>
      <c r="F8" s="155">
        <f>'106～107'!F8+'108～109'!F8+'110～111'!F8+'112～113'!F8+'114～115'!F8</f>
        <v>5805973</v>
      </c>
      <c r="G8" s="156">
        <f>'106～107'!G8+'108～109'!G8+'110～111'!G8+'112～113'!G8+'114～115'!G8</f>
        <v>3006862</v>
      </c>
      <c r="H8" s="154">
        <f>'106～107'!H8+'108～109'!H8+'110～111'!H8+'112～113'!H8+'114～115'!H8</f>
        <v>629</v>
      </c>
      <c r="I8" s="155">
        <f>'106～107'!I8+'108～109'!I8+'110～111'!I8+'112～113'!I8+'114～115'!I8</f>
        <v>34594</v>
      </c>
      <c r="J8" s="155">
        <f>'106～107'!J8+'108～109'!J8+'110～111'!J8+'112～113'!J8+'114～115'!J8</f>
        <v>27569</v>
      </c>
      <c r="K8" s="155">
        <f>'106～107'!K8+'108～109'!K8+'110～111'!K8+'112～113'!K8+'114～115'!K8</f>
        <v>4077022</v>
      </c>
      <c r="L8" s="156">
        <f>'106～107'!L8+'108～109'!L8+'110～111'!L8+'112～113'!L8+'114～115'!L8</f>
        <v>2415065</v>
      </c>
      <c r="M8" s="154">
        <f t="shared" ref="M8:M42" si="1">C8+H8</f>
        <v>1287</v>
      </c>
      <c r="N8" s="155">
        <f t="shared" si="0"/>
        <v>102302</v>
      </c>
      <c r="O8" s="155">
        <f t="shared" si="0"/>
        <v>92957</v>
      </c>
      <c r="P8" s="155">
        <f t="shared" si="0"/>
        <v>9882995</v>
      </c>
      <c r="Q8" s="156">
        <f t="shared" si="0"/>
        <v>5421927</v>
      </c>
    </row>
    <row r="9" spans="1:18" ht="16.7" customHeight="1">
      <c r="A9" s="157"/>
      <c r="B9" s="274" t="s">
        <v>180</v>
      </c>
      <c r="C9" s="150">
        <f>'106～107'!C9+'108～109'!C9+'110～111'!C9+'112～113'!C9+'114～115'!C9</f>
        <v>1827</v>
      </c>
      <c r="D9" s="151">
        <f>'106～107'!D9+'108～109'!D9+'110～111'!D9+'112～113'!D9+'114～115'!D9</f>
        <v>185880</v>
      </c>
      <c r="E9" s="151">
        <f>'106～107'!E9+'108～109'!E9+'110～111'!E9+'112～113'!E9+'114～115'!E9</f>
        <v>179357</v>
      </c>
      <c r="F9" s="151">
        <f>'106～107'!F9+'108～109'!F9+'110～111'!F9+'112～113'!F9+'114～115'!F9</f>
        <v>14753796</v>
      </c>
      <c r="G9" s="152">
        <f>'106～107'!G9+'108～109'!G9+'110～111'!G9+'112～113'!G9+'114～115'!G9</f>
        <v>7631748</v>
      </c>
      <c r="H9" s="150">
        <f>'106～107'!H9+'108～109'!H9+'110～111'!H9+'112～113'!H9+'114～115'!H9</f>
        <v>4868</v>
      </c>
      <c r="I9" s="151">
        <f>'106～107'!I9+'108～109'!I9+'110～111'!I9+'112～113'!I9+'114～115'!I9</f>
        <v>164663</v>
      </c>
      <c r="J9" s="151">
        <f>'106～107'!J9+'108～109'!J9+'110～111'!J9+'112～113'!J9+'114～115'!J9</f>
        <v>143502</v>
      </c>
      <c r="K9" s="151">
        <f>'106～107'!K9+'108～109'!K9+'110～111'!K9+'112～113'!K9+'114～115'!K9</f>
        <v>18726356</v>
      </c>
      <c r="L9" s="152">
        <f>'106～107'!L9+'108～109'!L9+'110～111'!L9+'112～113'!L9+'114～115'!L9</f>
        <v>10556649</v>
      </c>
      <c r="M9" s="150">
        <f t="shared" si="1"/>
        <v>6695</v>
      </c>
      <c r="N9" s="151">
        <f t="shared" si="0"/>
        <v>350543</v>
      </c>
      <c r="O9" s="151">
        <f t="shared" si="0"/>
        <v>322859</v>
      </c>
      <c r="P9" s="151">
        <f t="shared" si="0"/>
        <v>33480152</v>
      </c>
      <c r="Q9" s="152">
        <f t="shared" si="0"/>
        <v>18188397</v>
      </c>
    </row>
    <row r="10" spans="1:18" ht="16.7" customHeight="1" thickBot="1">
      <c r="A10" s="153" t="s">
        <v>85</v>
      </c>
      <c r="B10" s="275" t="s">
        <v>182</v>
      </c>
      <c r="C10" s="154">
        <f>'106～107'!C10+'108～109'!C10+'110～111'!C10+'112～113'!C10+'114～115'!C10</f>
        <v>627</v>
      </c>
      <c r="D10" s="155">
        <f>'106～107'!D10+'108～109'!D10+'110～111'!D10+'112～113'!D10+'114～115'!D10</f>
        <v>66591</v>
      </c>
      <c r="E10" s="155">
        <f>'106～107'!E10+'108～109'!E10+'110～111'!E10+'112～113'!E10+'114～115'!E10</f>
        <v>63223</v>
      </c>
      <c r="F10" s="155">
        <f>'106～107'!F10+'108～109'!F10+'110～111'!F10+'112～113'!F10+'114～115'!F10</f>
        <v>5665448</v>
      </c>
      <c r="G10" s="156">
        <f>'106～107'!G10+'108～109'!G10+'110～111'!G10+'112～113'!G10+'114～115'!G10</f>
        <v>2980225</v>
      </c>
      <c r="H10" s="154">
        <f>'106～107'!H10+'108～109'!H10+'110～111'!H10+'112～113'!H10+'114～115'!H10</f>
        <v>779</v>
      </c>
      <c r="I10" s="155">
        <f>'106～107'!I10+'108～109'!I10+'110～111'!I10+'112～113'!I10+'114～115'!I10</f>
        <v>38783</v>
      </c>
      <c r="J10" s="155">
        <f>'106～107'!J10+'108～109'!J10+'110～111'!J10+'112～113'!J10+'114～115'!J10</f>
        <v>28774</v>
      </c>
      <c r="K10" s="155">
        <f>'106～107'!K10+'108～109'!K10+'110～111'!K10+'112～113'!K10+'114～115'!K10</f>
        <v>4654863</v>
      </c>
      <c r="L10" s="156">
        <f>'106～107'!L10+'108～109'!L10+'110～111'!L10+'112～113'!L10+'114～115'!L10</f>
        <v>2916483</v>
      </c>
      <c r="M10" s="154">
        <f t="shared" si="1"/>
        <v>1406</v>
      </c>
      <c r="N10" s="155">
        <f t="shared" si="0"/>
        <v>105374</v>
      </c>
      <c r="O10" s="155">
        <f t="shared" si="0"/>
        <v>91997</v>
      </c>
      <c r="P10" s="155">
        <f t="shared" si="0"/>
        <v>10320311</v>
      </c>
      <c r="Q10" s="156">
        <f t="shared" si="0"/>
        <v>5896708</v>
      </c>
    </row>
    <row r="11" spans="1:18" ht="16.7" customHeight="1">
      <c r="A11" s="158"/>
      <c r="B11" s="274" t="s">
        <v>180</v>
      </c>
      <c r="C11" s="150">
        <f>'106～107'!C11+'108～109'!C11+'110～111'!C11+'112～113'!C11+'114～115'!C11</f>
        <v>622</v>
      </c>
      <c r="D11" s="151">
        <f>'106～107'!D11+'108～109'!D11+'110～111'!D11+'112～113'!D11+'114～115'!D11</f>
        <v>61007</v>
      </c>
      <c r="E11" s="151">
        <f>'106～107'!E11+'108～109'!E11+'110～111'!E11+'112～113'!E11+'114～115'!E11</f>
        <v>58888</v>
      </c>
      <c r="F11" s="151">
        <f>'106～107'!F11+'108～109'!F11+'110～111'!F11+'112～113'!F11+'114～115'!F11</f>
        <v>4820183</v>
      </c>
      <c r="G11" s="152">
        <f>'106～107'!G11+'108～109'!G11+'110～111'!G11+'112～113'!G11+'114～115'!G11</f>
        <v>2493316</v>
      </c>
      <c r="H11" s="150">
        <f>'106～107'!H11+'108～109'!H11+'110～111'!H11+'112～113'!H11+'114～115'!H11</f>
        <v>7863</v>
      </c>
      <c r="I11" s="151">
        <f>'106～107'!I11+'108～109'!I11+'110～111'!I11+'112～113'!I11+'114～115'!I11</f>
        <v>220252</v>
      </c>
      <c r="J11" s="151">
        <f>'106～107'!J11+'108～109'!J11+'110～111'!J11+'112～113'!J11+'114～115'!J11</f>
        <v>204826</v>
      </c>
      <c r="K11" s="151">
        <f>'106～107'!K11+'108～109'!K11+'110～111'!K11+'112～113'!K11+'114～115'!K11</f>
        <v>25301067</v>
      </c>
      <c r="L11" s="152">
        <f>'106～107'!L11+'108～109'!L11+'110～111'!L11+'112～113'!L11+'114～115'!L11</f>
        <v>13495306</v>
      </c>
      <c r="M11" s="150">
        <f t="shared" si="1"/>
        <v>8485</v>
      </c>
      <c r="N11" s="151">
        <f t="shared" si="0"/>
        <v>281259</v>
      </c>
      <c r="O11" s="151">
        <f t="shared" si="0"/>
        <v>263714</v>
      </c>
      <c r="P11" s="151">
        <f t="shared" si="0"/>
        <v>30121250</v>
      </c>
      <c r="Q11" s="152">
        <f t="shared" si="0"/>
        <v>15988622</v>
      </c>
    </row>
    <row r="12" spans="1:18" ht="16.7" customHeight="1" thickBot="1">
      <c r="A12" s="153" t="s">
        <v>122</v>
      </c>
      <c r="B12" s="275" t="s">
        <v>182</v>
      </c>
      <c r="C12" s="154">
        <f>'106～107'!C12+'108～109'!C12+'110～111'!C12+'112～113'!C12+'114～115'!C12</f>
        <v>118</v>
      </c>
      <c r="D12" s="155">
        <f>'106～107'!D12+'108～109'!D12+'110～111'!D12+'112～113'!D12+'114～115'!D12</f>
        <v>12705</v>
      </c>
      <c r="E12" s="155">
        <f>'106～107'!E12+'108～109'!E12+'110～111'!E12+'112～113'!E12+'114～115'!E12</f>
        <v>11508</v>
      </c>
      <c r="F12" s="155">
        <f>'106～107'!F12+'108～109'!F12+'110～111'!F12+'112～113'!F12+'114～115'!F12</f>
        <v>1111276</v>
      </c>
      <c r="G12" s="156">
        <f>'106～107'!G12+'108～109'!G12+'110～111'!G12+'112～113'!G12+'114～115'!G12</f>
        <v>609687</v>
      </c>
      <c r="H12" s="154">
        <f>'106～107'!H12+'108～109'!H12+'110～111'!H12+'112～113'!H12+'114～115'!H12</f>
        <v>1522</v>
      </c>
      <c r="I12" s="155">
        <f>'106～107'!I12+'108～109'!I12+'110～111'!I12+'112～113'!I12+'114～115'!I12</f>
        <v>43795</v>
      </c>
      <c r="J12" s="155">
        <f>'106～107'!J12+'108～109'!J12+'110～111'!J12+'112～113'!J12+'114～115'!J12</f>
        <v>40894</v>
      </c>
      <c r="K12" s="155">
        <f>'106～107'!K12+'108～109'!K12+'110～111'!K12+'112～113'!K12+'114～115'!K12</f>
        <v>5421150</v>
      </c>
      <c r="L12" s="156">
        <f>'106～107'!L12+'108～109'!L12+'110～111'!L12+'112～113'!L12+'114～115'!L12</f>
        <v>2900073</v>
      </c>
      <c r="M12" s="154">
        <f t="shared" si="1"/>
        <v>1640</v>
      </c>
      <c r="N12" s="155">
        <f t="shared" si="0"/>
        <v>56500</v>
      </c>
      <c r="O12" s="155">
        <f t="shared" si="0"/>
        <v>52402</v>
      </c>
      <c r="P12" s="155">
        <f t="shared" si="0"/>
        <v>6532426</v>
      </c>
      <c r="Q12" s="156">
        <f t="shared" si="0"/>
        <v>3509760</v>
      </c>
    </row>
    <row r="13" spans="1:18" ht="16.7" customHeight="1">
      <c r="A13" s="158"/>
      <c r="B13" s="274" t="s">
        <v>180</v>
      </c>
      <c r="C13" s="150">
        <f>'106～107'!C13+'108～109'!C13+'110～111'!C13+'112～113'!C13+'114～115'!C13</f>
        <v>751</v>
      </c>
      <c r="D13" s="151">
        <f>'106～107'!D13+'108～109'!D13+'110～111'!D13+'112～113'!D13+'114～115'!D13</f>
        <v>83303</v>
      </c>
      <c r="E13" s="151">
        <f>'106～107'!E13+'108～109'!E13+'110～111'!E13+'112～113'!E13+'114～115'!E13</f>
        <v>76675</v>
      </c>
      <c r="F13" s="151">
        <f>'106～107'!F13+'108～109'!F13+'110～111'!F13+'112～113'!F13+'114～115'!F13</f>
        <v>6609940</v>
      </c>
      <c r="G13" s="152">
        <f>'106～107'!G13+'108～109'!G13+'110～111'!G13+'112～113'!G13+'114～115'!G13</f>
        <v>3568716</v>
      </c>
      <c r="H13" s="150">
        <f>'106～107'!H13+'108～109'!H13+'110～111'!H13+'112～113'!H13+'114～115'!H13</f>
        <v>8678</v>
      </c>
      <c r="I13" s="151">
        <f>'106～107'!I13+'108～109'!I13+'110～111'!I13+'112～113'!I13+'114～115'!I13</f>
        <v>250907</v>
      </c>
      <c r="J13" s="151">
        <f>'106～107'!J13+'108～109'!J13+'110～111'!J13+'112～113'!J13+'114～115'!J13</f>
        <v>226915</v>
      </c>
      <c r="K13" s="151">
        <f>'106～107'!K13+'108～109'!K13+'110～111'!K13+'112～113'!K13+'114～115'!K13</f>
        <v>29769934</v>
      </c>
      <c r="L13" s="152">
        <f>'106～107'!L13+'108～109'!L13+'110～111'!L13+'112～113'!L13+'114～115'!L13</f>
        <v>16458137</v>
      </c>
      <c r="M13" s="150">
        <f t="shared" si="1"/>
        <v>9429</v>
      </c>
      <c r="N13" s="151">
        <f t="shared" si="0"/>
        <v>334210</v>
      </c>
      <c r="O13" s="151">
        <f t="shared" si="0"/>
        <v>303590</v>
      </c>
      <c r="P13" s="151">
        <f t="shared" si="0"/>
        <v>36379874</v>
      </c>
      <c r="Q13" s="152">
        <f t="shared" si="0"/>
        <v>20026853</v>
      </c>
    </row>
    <row r="14" spans="1:18" ht="16.7" customHeight="1" thickBot="1">
      <c r="A14" s="153" t="s">
        <v>123</v>
      </c>
      <c r="B14" s="275" t="s">
        <v>182</v>
      </c>
      <c r="C14" s="154">
        <f>'106～107'!C14+'108～109'!C14+'110～111'!C14+'112～113'!C14+'114～115'!C14</f>
        <v>216</v>
      </c>
      <c r="D14" s="155">
        <f>'106～107'!D14+'108～109'!D14+'110～111'!D14+'112～113'!D14+'114～115'!D14</f>
        <v>23790</v>
      </c>
      <c r="E14" s="155">
        <f>'106～107'!E14+'108～109'!E14+'110～111'!E14+'112～113'!E14+'114～115'!E14</f>
        <v>22606</v>
      </c>
      <c r="F14" s="155">
        <f>'106～107'!F14+'108～109'!F14+'110～111'!F14+'112～113'!F14+'114～115'!F14</f>
        <v>2040985</v>
      </c>
      <c r="G14" s="156">
        <f>'106～107'!G14+'108～109'!G14+'110～111'!G14+'112～113'!G14+'114～115'!G14</f>
        <v>1070916</v>
      </c>
      <c r="H14" s="154">
        <f>'106～107'!H14+'108～109'!H14+'110～111'!H14+'112～113'!H14+'114～115'!H14</f>
        <v>83</v>
      </c>
      <c r="I14" s="155">
        <f>'106～107'!I14+'108～109'!I14+'110～111'!I14+'112～113'!I14+'114～115'!I14</f>
        <v>11540</v>
      </c>
      <c r="J14" s="155">
        <f>'106～107'!J14+'108～109'!J14+'110～111'!J14+'112～113'!J14+'114～115'!J14</f>
        <v>7497</v>
      </c>
      <c r="K14" s="155">
        <f>'106～107'!K14+'108～109'!K14+'110～111'!K14+'112～113'!K14+'114～115'!K14</f>
        <v>1416533</v>
      </c>
      <c r="L14" s="156">
        <f>'106～107'!L14+'108～109'!L14+'110～111'!L14+'112～113'!L14+'114～115'!L14</f>
        <v>964149</v>
      </c>
      <c r="M14" s="154">
        <f t="shared" si="1"/>
        <v>299</v>
      </c>
      <c r="N14" s="155">
        <f t="shared" si="0"/>
        <v>35330</v>
      </c>
      <c r="O14" s="155">
        <f t="shared" si="0"/>
        <v>30103</v>
      </c>
      <c r="P14" s="155">
        <f t="shared" si="0"/>
        <v>3457518</v>
      </c>
      <c r="Q14" s="156">
        <f t="shared" si="0"/>
        <v>2035065</v>
      </c>
    </row>
    <row r="15" spans="1:18" ht="16.7" customHeight="1">
      <c r="A15" s="158"/>
      <c r="B15" s="274" t="s">
        <v>180</v>
      </c>
      <c r="C15" s="150">
        <f>'106～107'!C15+'108～109'!C15+'110～111'!C15+'112～113'!C15+'114～115'!C15</f>
        <v>1398</v>
      </c>
      <c r="D15" s="151">
        <f>'106～107'!D15+'108～109'!D15+'110～111'!D15+'112～113'!D15+'114～115'!D15</f>
        <v>139362</v>
      </c>
      <c r="E15" s="151">
        <f>'106～107'!E15+'108～109'!E15+'110～111'!E15+'112～113'!E15+'114～115'!E15</f>
        <v>134011</v>
      </c>
      <c r="F15" s="151">
        <f>'106～107'!F15+'108～109'!F15+'110～111'!F15+'112～113'!F15+'114～115'!F15</f>
        <v>11106665</v>
      </c>
      <c r="G15" s="152">
        <f>'106～107'!G15+'108～109'!G15+'110～111'!G15+'112～113'!G15+'114～115'!G15</f>
        <v>5769072</v>
      </c>
      <c r="H15" s="150">
        <f>'106～107'!H15+'108～109'!H15+'110～111'!H15+'112～113'!H15+'114～115'!H15</f>
        <v>1694</v>
      </c>
      <c r="I15" s="151">
        <f>'106～107'!I15+'108～109'!I15+'110～111'!I15+'112～113'!I15+'114～115'!I15</f>
        <v>95939</v>
      </c>
      <c r="J15" s="151">
        <f>'106～107'!J15+'108～109'!J15+'110～111'!J15+'112～113'!J15+'114～115'!J15</f>
        <v>85138</v>
      </c>
      <c r="K15" s="151">
        <f>'106～107'!K15+'108～109'!K15+'110～111'!K15+'112～113'!K15+'114～115'!K15</f>
        <v>10376233</v>
      </c>
      <c r="L15" s="152">
        <f>'106～107'!L15+'108～109'!L15+'110～111'!L15+'112～113'!L15+'114～115'!L15</f>
        <v>5773894</v>
      </c>
      <c r="M15" s="150">
        <f t="shared" si="1"/>
        <v>3092</v>
      </c>
      <c r="N15" s="151">
        <f t="shared" si="0"/>
        <v>235301</v>
      </c>
      <c r="O15" s="151">
        <f t="shared" si="0"/>
        <v>219149</v>
      </c>
      <c r="P15" s="151">
        <f t="shared" si="0"/>
        <v>21482898</v>
      </c>
      <c r="Q15" s="152">
        <f t="shared" si="0"/>
        <v>11542966</v>
      </c>
    </row>
    <row r="16" spans="1:18" ht="16.7" customHeight="1" thickBot="1">
      <c r="A16" s="153" t="s">
        <v>124</v>
      </c>
      <c r="B16" s="275" t="s">
        <v>182</v>
      </c>
      <c r="C16" s="154">
        <f>'106～107'!C16+'108～109'!C16+'110～111'!C16+'112～113'!C16+'114～115'!C16</f>
        <v>533</v>
      </c>
      <c r="D16" s="155">
        <f>'106～107'!D16+'108～109'!D16+'110～111'!D16+'112～113'!D16+'114～115'!D16</f>
        <v>50560</v>
      </c>
      <c r="E16" s="155">
        <f>'106～107'!E16+'108～109'!E16+'110～111'!E16+'112～113'!E16+'114～115'!E16</f>
        <v>49491</v>
      </c>
      <c r="F16" s="155">
        <f>'106～107'!F16+'108～109'!F16+'110～111'!F16+'112～113'!F16+'114～115'!F16</f>
        <v>4347597</v>
      </c>
      <c r="G16" s="156">
        <f>'106～107'!G16+'108～109'!G16+'110～111'!G16+'112～113'!G16+'114～115'!G16</f>
        <v>2221208</v>
      </c>
      <c r="H16" s="154">
        <f>'106～107'!H16+'108～109'!H16+'110～111'!H16+'112～113'!H16+'114～115'!H16</f>
        <v>350</v>
      </c>
      <c r="I16" s="155">
        <f>'106～107'!I16+'108～109'!I16+'110～111'!I16+'112～113'!I16+'114～115'!I16</f>
        <v>15250</v>
      </c>
      <c r="J16" s="155">
        <f>'106～107'!J16+'108～109'!J16+'110～111'!J16+'112～113'!J16+'114～115'!J16</f>
        <v>14383</v>
      </c>
      <c r="K16" s="155">
        <f>'106～107'!K16+'108～109'!K16+'110～111'!K16+'112～113'!K16+'114～115'!K16</f>
        <v>1729399</v>
      </c>
      <c r="L16" s="156">
        <f>'106～107'!L16+'108～109'!L16+'110～111'!L16+'112～113'!L16+'114～115'!L16</f>
        <v>913142</v>
      </c>
      <c r="M16" s="154">
        <f t="shared" si="1"/>
        <v>883</v>
      </c>
      <c r="N16" s="155">
        <f t="shared" si="0"/>
        <v>65810</v>
      </c>
      <c r="O16" s="155">
        <f t="shared" si="0"/>
        <v>63874</v>
      </c>
      <c r="P16" s="155">
        <f t="shared" si="0"/>
        <v>6076996</v>
      </c>
      <c r="Q16" s="156">
        <f t="shared" si="0"/>
        <v>3134350</v>
      </c>
    </row>
    <row r="17" spans="1:17" ht="16.7" customHeight="1">
      <c r="A17" s="158"/>
      <c r="B17" s="274" t="s">
        <v>180</v>
      </c>
      <c r="C17" s="150">
        <f>'106～107'!C17+'108～109'!C17+'110～111'!C17+'112～113'!C17+'114～115'!C17</f>
        <v>1887</v>
      </c>
      <c r="D17" s="151">
        <f>'106～107'!D17+'108～109'!D17+'110～111'!D17+'112～113'!D17+'114～115'!D17</f>
        <v>194315</v>
      </c>
      <c r="E17" s="151">
        <f>'106～107'!E17+'108～109'!E17+'110～111'!E17+'112～113'!E17+'114～115'!E17</f>
        <v>188306</v>
      </c>
      <c r="F17" s="151">
        <f>'106～107'!F17+'108～109'!F17+'110～111'!F17+'112～113'!F17+'114～115'!F17</f>
        <v>15330458</v>
      </c>
      <c r="G17" s="152">
        <f>'106～107'!G17+'108～109'!G17+'110～111'!G17+'112～113'!G17+'114～115'!G17</f>
        <v>7897372</v>
      </c>
      <c r="H17" s="150">
        <f>'106～107'!H17+'108～109'!H17+'110～111'!H17+'112～113'!H17+'114～115'!H17</f>
        <v>4702</v>
      </c>
      <c r="I17" s="151">
        <f>'106～107'!I17+'108～109'!I17+'110～111'!I17+'112～113'!I17+'114～115'!I17</f>
        <v>125383</v>
      </c>
      <c r="J17" s="151">
        <f>'106～107'!J17+'108～109'!J17+'110～111'!J17+'112～113'!J17+'114～115'!J17</f>
        <v>119977</v>
      </c>
      <c r="K17" s="151">
        <f>'106～107'!K17+'108～109'!K17+'110～111'!K17+'112～113'!K17+'114～115'!K17</f>
        <v>11764275</v>
      </c>
      <c r="L17" s="152">
        <f>'106～107'!L17+'108～109'!L17+'110～111'!L17+'112～113'!L17+'114～115'!L17</f>
        <v>6104334</v>
      </c>
      <c r="M17" s="150">
        <f t="shared" si="1"/>
        <v>6589</v>
      </c>
      <c r="N17" s="151">
        <f t="shared" si="0"/>
        <v>319698</v>
      </c>
      <c r="O17" s="151">
        <f t="shared" si="0"/>
        <v>308283</v>
      </c>
      <c r="P17" s="151">
        <f t="shared" si="0"/>
        <v>27094733</v>
      </c>
      <c r="Q17" s="152">
        <f t="shared" si="0"/>
        <v>14001706</v>
      </c>
    </row>
    <row r="18" spans="1:17" ht="16.7" customHeight="1" thickBot="1">
      <c r="A18" s="153" t="s">
        <v>125</v>
      </c>
      <c r="B18" s="275" t="s">
        <v>182</v>
      </c>
      <c r="C18" s="154">
        <f>'106～107'!C18+'108～109'!C18+'110～111'!C18+'112～113'!C18+'114～115'!C18</f>
        <v>611</v>
      </c>
      <c r="D18" s="155">
        <f>'106～107'!D18+'108～109'!D18+'110～111'!D18+'112～113'!D18+'114～115'!D18</f>
        <v>63339</v>
      </c>
      <c r="E18" s="155">
        <f>'106～107'!E18+'108～109'!E18+'110～111'!E18+'112～113'!E18+'114～115'!E18</f>
        <v>62211</v>
      </c>
      <c r="F18" s="155">
        <f>'106～107'!F18+'108～109'!F18+'110～111'!F18+'112～113'!F18+'114～115'!F18</f>
        <v>5330560</v>
      </c>
      <c r="G18" s="156">
        <f>'106～107'!G18+'108～109'!G18+'110～111'!G18+'112～113'!G18+'114～115'!G18</f>
        <v>2712726</v>
      </c>
      <c r="H18" s="154">
        <f>'106～107'!H18+'108～109'!H18+'110～111'!H18+'112～113'!H18+'114～115'!H18</f>
        <v>854</v>
      </c>
      <c r="I18" s="155">
        <f>'106～107'!I18+'108～109'!I18+'110～111'!I18+'112～113'!I18+'114～115'!I18</f>
        <v>25305</v>
      </c>
      <c r="J18" s="155">
        <f>'106～107'!J18+'108～109'!J18+'110～111'!J18+'112～113'!J18+'114～115'!J18</f>
        <v>24621</v>
      </c>
      <c r="K18" s="155">
        <f>'106～107'!K18+'108～109'!K18+'110～111'!K18+'112～113'!K18+'114～115'!K18</f>
        <v>2561456</v>
      </c>
      <c r="L18" s="156">
        <f>'106～107'!L18+'108～109'!L18+'110～111'!L18+'112～113'!L18+'114～115'!L18</f>
        <v>1314120</v>
      </c>
      <c r="M18" s="154">
        <f t="shared" si="1"/>
        <v>1465</v>
      </c>
      <c r="N18" s="155">
        <f t="shared" si="0"/>
        <v>88644</v>
      </c>
      <c r="O18" s="155">
        <f t="shared" si="0"/>
        <v>86832</v>
      </c>
      <c r="P18" s="155">
        <f t="shared" si="0"/>
        <v>7892016</v>
      </c>
      <c r="Q18" s="156">
        <f t="shared" si="0"/>
        <v>4026846</v>
      </c>
    </row>
    <row r="19" spans="1:17" ht="16.7" customHeight="1">
      <c r="A19" s="158"/>
      <c r="B19" s="274" t="s">
        <v>180</v>
      </c>
      <c r="C19" s="150">
        <f>'106～107'!C19+'108～109'!C19+'110～111'!C19+'112～113'!C19+'114～115'!C19</f>
        <v>1442</v>
      </c>
      <c r="D19" s="151">
        <f>'106～107'!D19+'108～109'!D19+'110～111'!D19+'112～113'!D19+'114～115'!D19</f>
        <v>148466</v>
      </c>
      <c r="E19" s="151">
        <f>'106～107'!E19+'108～109'!E19+'110～111'!E19+'112～113'!E19+'114～115'!E19</f>
        <v>145184</v>
      </c>
      <c r="F19" s="151">
        <f>'106～107'!F19+'108～109'!F19+'110～111'!F19+'112～113'!F19+'114～115'!F19</f>
        <v>11697135</v>
      </c>
      <c r="G19" s="152">
        <f>'106～107'!G19+'108～109'!G19+'110～111'!G19+'112～113'!G19+'114～115'!G19</f>
        <v>5982003</v>
      </c>
      <c r="H19" s="150">
        <f>'106～107'!C19+'108～109'!H19+'110～111'!H19+'112～113'!H19+'114～115'!H19</f>
        <v>4226</v>
      </c>
      <c r="I19" s="151">
        <f>'106～107'!D19+'108～109'!I19+'110～111'!I19+'112～113'!I19+'114～115'!I19</f>
        <v>178666</v>
      </c>
      <c r="J19" s="151">
        <f>'106～107'!E19+'108～109'!J19+'110～111'!J19+'112～113'!J19+'114～115'!J19</f>
        <v>167576</v>
      </c>
      <c r="K19" s="151">
        <f>'106～107'!F19+'108～109'!K19+'110～111'!K19+'112～113'!K19+'114～115'!K19</f>
        <v>16927638</v>
      </c>
      <c r="L19" s="152">
        <f>'106～107'!G19+'108～109'!L19+'110～111'!L19+'112～113'!L19+'114～115'!L19</f>
        <v>8981348</v>
      </c>
      <c r="M19" s="150">
        <f>C19+H19</f>
        <v>5668</v>
      </c>
      <c r="N19" s="151">
        <f t="shared" si="0"/>
        <v>327132</v>
      </c>
      <c r="O19" s="151">
        <f t="shared" si="0"/>
        <v>312760</v>
      </c>
      <c r="P19" s="151">
        <f t="shared" si="0"/>
        <v>28624773</v>
      </c>
      <c r="Q19" s="152">
        <f t="shared" si="0"/>
        <v>14963351</v>
      </c>
    </row>
    <row r="20" spans="1:17" ht="16.7" customHeight="1" thickBot="1">
      <c r="A20" s="153" t="s">
        <v>90</v>
      </c>
      <c r="B20" s="275" t="s">
        <v>182</v>
      </c>
      <c r="C20" s="154">
        <f>'106～107'!C20+'108～109'!C20+'110～111'!C20+'112～113'!C20+'114～115'!C20</f>
        <v>542</v>
      </c>
      <c r="D20" s="155">
        <f>'106～107'!D20+'108～109'!D20+'110～111'!D20+'112～113'!D20+'114～115'!D20</f>
        <v>54973</v>
      </c>
      <c r="E20" s="155">
        <f>'106～107'!E20+'108～109'!E20+'110～111'!E20+'112～113'!E20+'114～115'!E20</f>
        <v>53863</v>
      </c>
      <c r="F20" s="155">
        <f>'106～107'!F20+'108～109'!F20+'110～111'!F20+'112～113'!F20+'114～115'!F20</f>
        <v>4659018</v>
      </c>
      <c r="G20" s="156">
        <f>'106～107'!G20+'108～109'!G20+'110～111'!G20+'112～113'!G20+'114～115'!G20</f>
        <v>2376612</v>
      </c>
      <c r="H20" s="154">
        <f>'106～107'!C20+'108～109'!H20+'110～111'!H20+'112～113'!H20+'114～115'!H20</f>
        <v>450</v>
      </c>
      <c r="I20" s="155">
        <f>'106～107'!D20+'108～109'!I20+'110～111'!I20+'112～113'!I20+'114～115'!I20</f>
        <v>53697</v>
      </c>
      <c r="J20" s="155">
        <f>'106～107'!E20+'108～109'!J20+'110～111'!J20+'112～113'!J20+'114～115'!J20</f>
        <v>49931</v>
      </c>
      <c r="K20" s="155">
        <f>'106～107'!F20+'108～109'!K20+'110～111'!K20+'112～113'!K20+'114～115'!K20</f>
        <v>4835415</v>
      </c>
      <c r="L20" s="156">
        <f>'106～107'!G20+'108～109'!L20+'110～111'!L20+'112～113'!L20+'114～115'!L20</f>
        <v>2627763</v>
      </c>
      <c r="M20" s="154">
        <f t="shared" si="1"/>
        <v>992</v>
      </c>
      <c r="N20" s="155">
        <f t="shared" si="0"/>
        <v>108670</v>
      </c>
      <c r="O20" s="155">
        <f t="shared" si="0"/>
        <v>103794</v>
      </c>
      <c r="P20" s="155">
        <f t="shared" si="0"/>
        <v>9494433</v>
      </c>
      <c r="Q20" s="156">
        <f t="shared" si="0"/>
        <v>5004375</v>
      </c>
    </row>
    <row r="21" spans="1:17" ht="16.7" customHeight="1">
      <c r="A21" s="158"/>
      <c r="B21" s="274" t="s">
        <v>180</v>
      </c>
      <c r="C21" s="150">
        <f>'106～107'!C21+'108～109'!C21+'110～111'!C21+'112～113'!C21+'114～115'!C21</f>
        <v>2147</v>
      </c>
      <c r="D21" s="151">
        <f>'106～107'!D21+'108～109'!D21+'110～111'!D21+'112～113'!D21+'114～115'!D21</f>
        <v>218688</v>
      </c>
      <c r="E21" s="151">
        <f>'106～107'!E21+'108～109'!E21+'110～111'!E21+'112～113'!E21+'114～115'!E21</f>
        <v>212942</v>
      </c>
      <c r="F21" s="151">
        <f>'106～107'!F21+'108～109'!F21+'110～111'!F21+'112～113'!F21+'114～115'!F21</f>
        <v>17307256</v>
      </c>
      <c r="G21" s="152">
        <f>'106～107'!G21+'108～109'!G21+'110～111'!G21+'112～113'!G21+'114～115'!G21</f>
        <v>8881785</v>
      </c>
      <c r="H21" s="150">
        <f>'106～107'!H21+'108～109'!H21+'110～111'!H21+'112～113'!H21+'114～115'!H21</f>
        <v>3695</v>
      </c>
      <c r="I21" s="151">
        <f>'106～107'!I21+'108～109'!I21+'110～111'!I21+'112～113'!I21+'114～115'!I21</f>
        <v>113330</v>
      </c>
      <c r="J21" s="151">
        <f>'106～107'!J21+'108～109'!J21+'110～111'!J21+'112～113'!J21+'114～115'!J21</f>
        <v>105482</v>
      </c>
      <c r="K21" s="151">
        <f>'106～107'!K21+'108～109'!K21+'110～111'!K21+'112～113'!K21+'114～115'!K21</f>
        <v>11431427</v>
      </c>
      <c r="L21" s="152">
        <f>'106～107'!L21+'108～109'!L21+'110～111'!L21+'112～113'!L21+'114～115'!L21</f>
        <v>6084970</v>
      </c>
      <c r="M21" s="150">
        <f t="shared" si="1"/>
        <v>5842</v>
      </c>
      <c r="N21" s="151">
        <f t="shared" si="0"/>
        <v>332018</v>
      </c>
      <c r="O21" s="151">
        <f t="shared" si="0"/>
        <v>318424</v>
      </c>
      <c r="P21" s="151">
        <f t="shared" si="0"/>
        <v>28738683</v>
      </c>
      <c r="Q21" s="152">
        <f t="shared" si="0"/>
        <v>14966755</v>
      </c>
    </row>
    <row r="22" spans="1:17" ht="16.7" customHeight="1" thickBot="1">
      <c r="A22" s="153" t="s">
        <v>126</v>
      </c>
      <c r="B22" s="275" t="s">
        <v>182</v>
      </c>
      <c r="C22" s="154">
        <f>'106～107'!C22+'108～109'!C22+'110～111'!C22+'112～113'!C22+'114～115'!C22</f>
        <v>853</v>
      </c>
      <c r="D22" s="155">
        <f>'106～107'!D22+'108～109'!D22+'110～111'!D22+'112～113'!D22+'114～115'!D22</f>
        <v>87231</v>
      </c>
      <c r="E22" s="155">
        <f>'106～107'!E22+'108～109'!E22+'110～111'!E22+'112～113'!E22+'114～115'!E22</f>
        <v>85402</v>
      </c>
      <c r="F22" s="155">
        <f>'106～107'!F22+'108～109'!F22+'110～111'!F22+'112～113'!F22+'114～115'!F22</f>
        <v>7389442</v>
      </c>
      <c r="G22" s="156">
        <f>'106～107'!G22+'108～109'!G22+'110～111'!G22+'112～113'!G22+'114～115'!G22</f>
        <v>3774501</v>
      </c>
      <c r="H22" s="154">
        <f>'106～107'!H22+'108～109'!H22+'110～111'!H22+'112～113'!H22+'114～115'!H22</f>
        <v>95</v>
      </c>
      <c r="I22" s="155">
        <f>'106～107'!I22+'108～109'!I22+'110～111'!I22+'112～113'!I22+'114～115'!I22</f>
        <v>16088</v>
      </c>
      <c r="J22" s="155">
        <f>'106～107'!J22+'108～109'!J22+'110～111'!J22+'112～113'!J22+'114～115'!J22</f>
        <v>13472</v>
      </c>
      <c r="K22" s="155">
        <f>'106～107'!K22+'108～109'!K22+'110～111'!K22+'112～113'!K22+'114～115'!K22</f>
        <v>1610754</v>
      </c>
      <c r="L22" s="156">
        <f>'106～107'!L22+'108～109'!L22+'110～111'!L22+'112～113'!L22+'114～115'!L22</f>
        <v>945035</v>
      </c>
      <c r="M22" s="154">
        <f t="shared" si="1"/>
        <v>948</v>
      </c>
      <c r="N22" s="155">
        <f t="shared" si="0"/>
        <v>103319</v>
      </c>
      <c r="O22" s="155">
        <f t="shared" si="0"/>
        <v>98874</v>
      </c>
      <c r="P22" s="155">
        <f t="shared" si="0"/>
        <v>9000196</v>
      </c>
      <c r="Q22" s="156">
        <f t="shared" si="0"/>
        <v>4719536</v>
      </c>
    </row>
    <row r="23" spans="1:17" ht="16.7" customHeight="1">
      <c r="A23" s="158"/>
      <c r="B23" s="274" t="s">
        <v>180</v>
      </c>
      <c r="C23" s="150">
        <f>'106～107'!C23+'108～109'!C23+'110～111'!C23+'112～113'!C23+'114～115'!C23</f>
        <v>1159</v>
      </c>
      <c r="D23" s="151">
        <f>'106～107'!D23+'108～109'!D23+'110～111'!D23+'112～113'!D23+'114～115'!D23</f>
        <v>118031</v>
      </c>
      <c r="E23" s="151">
        <f>'106～107'!E23+'108～109'!E23+'110～111'!E23+'112～113'!E23+'114～115'!E23</f>
        <v>114773</v>
      </c>
      <c r="F23" s="151">
        <f>'106～107'!F23+'108～109'!F23+'110～111'!F23+'112～113'!F23+'114～115'!F23</f>
        <v>9357180</v>
      </c>
      <c r="G23" s="152">
        <f>'106～107'!G23+'108～109'!G23+'110～111'!G23+'112～113'!G23+'114～115'!G23</f>
        <v>4804034</v>
      </c>
      <c r="H23" s="150">
        <f>'106～107'!H23+'108～109'!H23+'110～111'!H23+'112～113'!H23+'114～115'!H23</f>
        <v>5859</v>
      </c>
      <c r="I23" s="151">
        <f>'106～107'!I23+'108～109'!I23+'110～111'!I23+'112～113'!I23+'114～115'!I23</f>
        <v>108898</v>
      </c>
      <c r="J23" s="151">
        <f>'106～107'!J23+'108～109'!J23+'110～111'!J23+'112～113'!J23+'114～115'!J23</f>
        <v>99040</v>
      </c>
      <c r="K23" s="151">
        <f>'106～107'!K23+'108～109'!K23+'110～111'!K23+'112～113'!K23+'114～115'!K23</f>
        <v>11664136</v>
      </c>
      <c r="L23" s="152">
        <f>'106～107'!L23+'108～109'!L23+'110～111'!L23+'112～113'!L23+'114～115'!L23</f>
        <v>6348679</v>
      </c>
      <c r="M23" s="150">
        <f t="shared" si="1"/>
        <v>7018</v>
      </c>
      <c r="N23" s="151">
        <f t="shared" ref="N23:N42" si="2">D23+I23</f>
        <v>226929</v>
      </c>
      <c r="O23" s="151">
        <f t="shared" ref="O23:O42" si="3">E23+J23</f>
        <v>213813</v>
      </c>
      <c r="P23" s="151">
        <f t="shared" ref="P23:P42" si="4">F23+K23</f>
        <v>21021316</v>
      </c>
      <c r="Q23" s="152">
        <f t="shared" ref="Q23:Q42" si="5">G23+L23</f>
        <v>11152713</v>
      </c>
    </row>
    <row r="24" spans="1:17" ht="16.7" customHeight="1" thickBot="1">
      <c r="A24" s="153" t="s">
        <v>127</v>
      </c>
      <c r="B24" s="275" t="s">
        <v>182</v>
      </c>
      <c r="C24" s="154">
        <f>'106～107'!C24+'108～109'!C24+'110～111'!C24+'112～113'!C24+'114～115'!C24</f>
        <v>400</v>
      </c>
      <c r="D24" s="155">
        <f>'106～107'!D24+'108～109'!D24+'110～111'!D24+'112～113'!D24+'114～115'!D24</f>
        <v>41017</v>
      </c>
      <c r="E24" s="155">
        <f>'106～107'!E24+'108～109'!E24+'110～111'!E24+'112～113'!E24+'114～115'!E24</f>
        <v>39934</v>
      </c>
      <c r="F24" s="155">
        <f>'106～107'!F24+'108～109'!F24+'110～111'!F24+'112～113'!F24+'114～115'!F24</f>
        <v>3488667</v>
      </c>
      <c r="G24" s="156">
        <f>'106～107'!G24+'108～109'!G24+'110～111'!G24+'112～113'!G24+'114～115'!G24</f>
        <v>1790983</v>
      </c>
      <c r="H24" s="154">
        <f>'106～107'!H24+'108～109'!H24+'110～111'!H24+'112～113'!H24+'114～115'!H24</f>
        <v>49</v>
      </c>
      <c r="I24" s="155">
        <f>'106～107'!I24+'108～109'!I24+'110～111'!I24+'112～113'!I24+'114～115'!I24</f>
        <v>8895</v>
      </c>
      <c r="J24" s="155">
        <f>'106～107'!J24+'108～109'!J24+'110～111'!J24+'112～113'!J24+'114～115'!J24</f>
        <v>7249</v>
      </c>
      <c r="K24" s="155">
        <f>'106～107'!K24+'108～109'!K24+'110～111'!K24+'112～113'!K24+'114～115'!K24</f>
        <v>1022731</v>
      </c>
      <c r="L24" s="156">
        <f>'106～107'!L24+'108～109'!L24+'110～111'!L24+'112～113'!L24+'114～115'!L24</f>
        <v>617414</v>
      </c>
      <c r="M24" s="154">
        <f t="shared" si="1"/>
        <v>449</v>
      </c>
      <c r="N24" s="155">
        <f t="shared" si="2"/>
        <v>49912</v>
      </c>
      <c r="O24" s="155">
        <f t="shared" si="3"/>
        <v>47183</v>
      </c>
      <c r="P24" s="155">
        <f t="shared" si="4"/>
        <v>4511398</v>
      </c>
      <c r="Q24" s="156">
        <f t="shared" si="5"/>
        <v>2408397</v>
      </c>
    </row>
    <row r="25" spans="1:17" ht="16.7" customHeight="1">
      <c r="A25" s="158"/>
      <c r="B25" s="274" t="s">
        <v>180</v>
      </c>
      <c r="C25" s="150">
        <f>'106～107'!C25+'108～109'!C25+'110～111'!C25+'112～113'!C25+'114～115'!C25</f>
        <v>1234</v>
      </c>
      <c r="D25" s="151">
        <f>'106～107'!D25+'108～109'!D25+'110～111'!D25+'112～113'!D25+'114～115'!D25</f>
        <v>133302</v>
      </c>
      <c r="E25" s="151">
        <f>'106～107'!E25+'108～109'!E25+'110～111'!E25+'112～113'!E25+'114～115'!E25</f>
        <v>127034</v>
      </c>
      <c r="F25" s="151">
        <f>'106～107'!F25+'108～109'!F25+'110～111'!F25+'112～113'!F25+'114～115'!F25</f>
        <v>10565540</v>
      </c>
      <c r="G25" s="152">
        <f>'106～107'!G25+'108～109'!G25+'110～111'!G25+'112～113'!G25+'114～115'!G25</f>
        <v>5531134</v>
      </c>
      <c r="H25" s="150">
        <f>'106～107'!H25+'108～109'!H25+'110～111'!H25+'112～113'!H25+'114～115'!H25</f>
        <v>5854</v>
      </c>
      <c r="I25" s="151">
        <f>'106～107'!I25+'108～109'!I25+'110～111'!I25+'112～113'!I25+'114～115'!I25</f>
        <v>93566</v>
      </c>
      <c r="J25" s="151">
        <f>'106～107'!J25+'108～109'!J25+'110～111'!J25+'112～113'!J25+'114～115'!J25</f>
        <v>87912</v>
      </c>
      <c r="K25" s="151">
        <f>'106～107'!K25+'108～109'!K25+'110～111'!K25+'112～113'!K25+'114～115'!K25</f>
        <v>8796819</v>
      </c>
      <c r="L25" s="152">
        <f>'106～107'!L25+'108～109'!L25+'110～111'!L25+'112～113'!L25+'114～115'!L25</f>
        <v>4686909</v>
      </c>
      <c r="M25" s="150">
        <f t="shared" si="1"/>
        <v>7088</v>
      </c>
      <c r="N25" s="151">
        <f t="shared" si="2"/>
        <v>226868</v>
      </c>
      <c r="O25" s="151">
        <f t="shared" si="3"/>
        <v>214946</v>
      </c>
      <c r="P25" s="151">
        <f t="shared" si="4"/>
        <v>19362359</v>
      </c>
      <c r="Q25" s="152">
        <f t="shared" si="5"/>
        <v>10218043</v>
      </c>
    </row>
    <row r="26" spans="1:17" ht="16.7" customHeight="1" thickBot="1">
      <c r="A26" s="153" t="s">
        <v>128</v>
      </c>
      <c r="B26" s="275" t="s">
        <v>182</v>
      </c>
      <c r="C26" s="154">
        <f>'106～107'!C26+'108～109'!C26+'110～111'!C26+'112～113'!C26+'114～115'!C26</f>
        <v>461</v>
      </c>
      <c r="D26" s="155">
        <f>'106～107'!D26+'108～109'!D26+'110～111'!D26+'112～113'!D26+'114～115'!D26</f>
        <v>47891</v>
      </c>
      <c r="E26" s="155">
        <f>'106～107'!E26+'108～109'!E26+'110～111'!E26+'112～113'!E26+'114～115'!E26</f>
        <v>46481</v>
      </c>
      <c r="F26" s="155">
        <f>'106～107'!F26+'108～109'!F26+'110～111'!F26+'112～113'!F26+'114～115'!F26</f>
        <v>4058800</v>
      </c>
      <c r="G26" s="156">
        <f>'106～107'!G26+'108～109'!G26+'110～111'!G26+'112～113'!G26+'114～115'!G26</f>
        <v>2090268</v>
      </c>
      <c r="H26" s="154">
        <f>'106～107'!H26+'108～109'!H26+'110～111'!H26+'112～113'!H26+'114～115'!H26</f>
        <v>49</v>
      </c>
      <c r="I26" s="155">
        <f>'106～107'!I26+'108～109'!I26+'110～111'!I26+'112～113'!I26+'114～115'!I26</f>
        <v>19422</v>
      </c>
      <c r="J26" s="155">
        <f>'106～107'!J26+'108～109'!J26+'110～111'!J26+'112～113'!J26+'114～115'!J26</f>
        <v>13438</v>
      </c>
      <c r="K26" s="155">
        <f>'106～107'!K26+'108～109'!K26+'110～111'!K26+'112～113'!K26+'114～115'!K26</f>
        <v>2249790</v>
      </c>
      <c r="L26" s="156">
        <f>'106～107'!L26+'108～109'!L26+'110～111'!L26+'112～113'!L26+'114～115'!L26</f>
        <v>1468130</v>
      </c>
      <c r="M26" s="154">
        <f t="shared" si="1"/>
        <v>510</v>
      </c>
      <c r="N26" s="155">
        <f t="shared" si="2"/>
        <v>67313</v>
      </c>
      <c r="O26" s="155">
        <f t="shared" si="3"/>
        <v>59919</v>
      </c>
      <c r="P26" s="155">
        <f t="shared" si="4"/>
        <v>6308590</v>
      </c>
      <c r="Q26" s="156">
        <f t="shared" si="5"/>
        <v>3558398</v>
      </c>
    </row>
    <row r="27" spans="1:17" ht="16.7" customHeight="1">
      <c r="A27" s="158"/>
      <c r="B27" s="274" t="s">
        <v>180</v>
      </c>
      <c r="C27" s="150">
        <f>'106～107'!C27+'108～109'!C27+'110～111'!C27+'112～113'!C27+'114～115'!C27</f>
        <v>2725</v>
      </c>
      <c r="D27" s="151">
        <f>'106～107'!D27+'108～109'!D27+'110～111'!D27+'112～113'!D27+'114～115'!D27</f>
        <v>283306</v>
      </c>
      <c r="E27" s="151">
        <f>'106～107'!E27+'108～109'!E27+'110～111'!E27+'112～113'!E27+'114～115'!E27</f>
        <v>270690</v>
      </c>
      <c r="F27" s="151">
        <f>'106～107'!F27+'108～109'!F27+'110～111'!F27+'112～113'!F27+'114～115'!F27</f>
        <v>22784625</v>
      </c>
      <c r="G27" s="152">
        <f>'106～107'!G27+'108～109'!G27+'110～111'!G27+'112～113'!G27+'114～115'!G27</f>
        <v>11902149</v>
      </c>
      <c r="H27" s="150">
        <f>'106～107'!H27+'108～109'!H27+'110～111'!H27+'112～113'!H27+'114～115'!H27</f>
        <v>10521</v>
      </c>
      <c r="I27" s="151">
        <f>'106～107'!I27+'108～109'!I27+'110～111'!I27+'112～113'!I27+'114～115'!I27</f>
        <v>267203</v>
      </c>
      <c r="J27" s="151">
        <f>'106～107'!J27+'108～109'!J27+'110～111'!J27+'112～113'!J27+'114～115'!J27</f>
        <v>226467</v>
      </c>
      <c r="K27" s="151">
        <f>'106～107'!K27+'108～109'!K27+'110～111'!K27+'112～113'!K27+'114～115'!K27</f>
        <v>28893063</v>
      </c>
      <c r="L27" s="152">
        <f>'106～107'!L27+'108～109'!L27+'110～111'!L27+'112～113'!L27+'114～115'!L27</f>
        <v>16491777</v>
      </c>
      <c r="M27" s="150">
        <f t="shared" si="1"/>
        <v>13246</v>
      </c>
      <c r="N27" s="151">
        <f t="shared" si="2"/>
        <v>550509</v>
      </c>
      <c r="O27" s="151">
        <f t="shared" si="3"/>
        <v>497157</v>
      </c>
      <c r="P27" s="151">
        <f t="shared" si="4"/>
        <v>51677688</v>
      </c>
      <c r="Q27" s="152">
        <f t="shared" si="5"/>
        <v>28393926</v>
      </c>
    </row>
    <row r="28" spans="1:17" ht="16.7" customHeight="1" thickBot="1">
      <c r="A28" s="153" t="s">
        <v>129</v>
      </c>
      <c r="B28" s="275" t="s">
        <v>182</v>
      </c>
      <c r="C28" s="154">
        <f>'106～107'!C28+'108～109'!C28+'110～111'!C28+'112～113'!C28+'114～115'!C28</f>
        <v>973</v>
      </c>
      <c r="D28" s="155">
        <f>'106～107'!D28+'108～109'!D28+'110～111'!D28+'112～113'!D28+'114～115'!D28</f>
        <v>103922</v>
      </c>
      <c r="E28" s="155">
        <f>'106～107'!E28+'108～109'!E28+'110～111'!E28+'112～113'!E28+'114～115'!E28</f>
        <v>100491</v>
      </c>
      <c r="F28" s="155">
        <f>'106～107'!F28+'108～109'!F28+'110～111'!F28+'112～113'!F28+'114～115'!F28</f>
        <v>8923337</v>
      </c>
      <c r="G28" s="156">
        <f>'106～107'!G28+'108～109'!G28+'110～111'!G28+'112～113'!G28+'114～115'!G28</f>
        <v>4611240</v>
      </c>
      <c r="H28" s="154">
        <f>'106～107'!H28+'108～109'!H28+'110～111'!H28+'112～113'!H28+'114～115'!H28</f>
        <v>2790</v>
      </c>
      <c r="I28" s="155">
        <f>'106～107'!I28+'108～109'!I28+'110～111'!I28+'112～113'!I28+'114～115'!I28</f>
        <v>84150</v>
      </c>
      <c r="J28" s="155">
        <f>'106～107'!J28+'108～109'!J28+'110～111'!J28+'112～113'!J28+'114～115'!J28</f>
        <v>80761</v>
      </c>
      <c r="K28" s="155">
        <f>'106～107'!K28+'108～109'!K28+'110～111'!K28+'112～113'!K28+'114～115'!K28</f>
        <v>10363235</v>
      </c>
      <c r="L28" s="156">
        <f>'106～107'!L28+'108～109'!L28+'110～111'!L28+'112～113'!L28+'114～115'!L28</f>
        <v>5242373</v>
      </c>
      <c r="M28" s="154">
        <f t="shared" si="1"/>
        <v>3763</v>
      </c>
      <c r="N28" s="155">
        <f t="shared" si="2"/>
        <v>188072</v>
      </c>
      <c r="O28" s="155">
        <f t="shared" si="3"/>
        <v>181252</v>
      </c>
      <c r="P28" s="155">
        <f t="shared" si="4"/>
        <v>19286572</v>
      </c>
      <c r="Q28" s="156">
        <f t="shared" si="5"/>
        <v>9853613</v>
      </c>
    </row>
    <row r="29" spans="1:17" ht="16.7" customHeight="1">
      <c r="A29" s="158"/>
      <c r="B29" s="274" t="s">
        <v>180</v>
      </c>
      <c r="C29" s="150">
        <f>'106～107'!C29+'108～109'!C29+'110～111'!C29+'112～113'!C29+'114～115'!C29</f>
        <v>1237</v>
      </c>
      <c r="D29" s="151">
        <f>'106～107'!D29+'108～109'!D29+'110～111'!D29+'112～113'!D29+'114～115'!D29</f>
        <v>131355</v>
      </c>
      <c r="E29" s="151">
        <f>'106～107'!E29+'108～109'!E29+'110～111'!E29+'112～113'!E29+'114～115'!E29</f>
        <v>126787</v>
      </c>
      <c r="F29" s="151">
        <f>'106～107'!F29+'108～109'!F29+'110～111'!F29+'112～113'!F29+'114～115'!F29</f>
        <v>10484098</v>
      </c>
      <c r="G29" s="152">
        <f>'106～107'!G29+'108～109'!G29+'110～111'!G29+'112～113'!G29+'114～115'!G29</f>
        <v>5411344</v>
      </c>
      <c r="H29" s="150">
        <f>'106～107'!H29+'108～109'!H29+'110～111'!H29+'112～113'!H29+'114～115'!H29</f>
        <v>8064</v>
      </c>
      <c r="I29" s="151">
        <f>'106～107'!I29+'108～109'!I29+'110～111'!I29+'112～113'!I29+'114～115'!I29</f>
        <v>126201</v>
      </c>
      <c r="J29" s="151">
        <f>'106～107'!J29+'108～109'!J29+'110～111'!J29+'112～113'!J29+'114～115'!J29</f>
        <v>118244</v>
      </c>
      <c r="K29" s="151">
        <f>'106～107'!K29+'108～109'!K29+'110～111'!K29+'112～113'!K29+'114～115'!K29</f>
        <v>13004777</v>
      </c>
      <c r="L29" s="152">
        <f>'106～107'!L29+'108～109'!L29+'110～111'!L29+'112～113'!L29+'114～115'!L29</f>
        <v>6724623</v>
      </c>
      <c r="M29" s="150">
        <f t="shared" si="1"/>
        <v>9301</v>
      </c>
      <c r="N29" s="151">
        <f t="shared" si="2"/>
        <v>257556</v>
      </c>
      <c r="O29" s="151">
        <f t="shared" si="3"/>
        <v>245031</v>
      </c>
      <c r="P29" s="151">
        <f t="shared" si="4"/>
        <v>23488875</v>
      </c>
      <c r="Q29" s="152">
        <f t="shared" si="5"/>
        <v>12135967</v>
      </c>
    </row>
    <row r="30" spans="1:17" ht="16.7" customHeight="1" thickBot="1">
      <c r="A30" s="153" t="s">
        <v>130</v>
      </c>
      <c r="B30" s="275" t="s">
        <v>182</v>
      </c>
      <c r="C30" s="154">
        <f>'106～107'!C30+'108～109'!C30+'110～111'!C30+'112～113'!C30+'114～115'!C30</f>
        <v>420</v>
      </c>
      <c r="D30" s="155">
        <f>'106～107'!D30+'108～109'!D30+'110～111'!D30+'112～113'!D30+'114～115'!D30</f>
        <v>44764</v>
      </c>
      <c r="E30" s="155">
        <f>'106～107'!E30+'108～109'!E30+'110～111'!E30+'112～113'!E30+'114～115'!E30</f>
        <v>42604</v>
      </c>
      <c r="F30" s="155">
        <f>'106～107'!F30+'108～109'!F30+'110～111'!F30+'112～113'!F30+'114～115'!F30</f>
        <v>3824576</v>
      </c>
      <c r="G30" s="156">
        <f>'106～107'!G30+'108～109'!G30+'110～111'!G30+'112～113'!G30+'114～115'!G30</f>
        <v>2011424</v>
      </c>
      <c r="H30" s="154">
        <f>'106～107'!H30+'108～109'!H30+'110～111'!H30+'112～113'!H30+'114～115'!H30</f>
        <v>485</v>
      </c>
      <c r="I30" s="155">
        <f>'106～107'!I30+'108～109'!I30+'110～111'!I30+'112～113'!I30+'114～115'!I30</f>
        <v>18077</v>
      </c>
      <c r="J30" s="155">
        <f>'106～107'!J30+'108～109'!J30+'110～111'!J30+'112～113'!J30+'114～115'!J30</f>
        <v>16602</v>
      </c>
      <c r="K30" s="155">
        <f>'106～107'!K30+'108～109'!K30+'110～111'!K30+'112～113'!K30+'114～115'!K30</f>
        <v>1963760</v>
      </c>
      <c r="L30" s="156">
        <f>'106～107'!L30+'108～109'!L30+'110～111'!L30+'112～113'!L30+'114～115'!L30</f>
        <v>1068439</v>
      </c>
      <c r="M30" s="154">
        <f t="shared" si="1"/>
        <v>905</v>
      </c>
      <c r="N30" s="155">
        <f t="shared" si="2"/>
        <v>62841</v>
      </c>
      <c r="O30" s="155">
        <f t="shared" si="3"/>
        <v>59206</v>
      </c>
      <c r="P30" s="155">
        <f t="shared" si="4"/>
        <v>5788336</v>
      </c>
      <c r="Q30" s="156">
        <f t="shared" si="5"/>
        <v>3079863</v>
      </c>
    </row>
    <row r="31" spans="1:17" ht="16.7" customHeight="1">
      <c r="A31" s="158"/>
      <c r="B31" s="274" t="s">
        <v>180</v>
      </c>
      <c r="C31" s="150">
        <f>'106～107'!C31+'108～109'!C31+'110～111'!C31+'112～113'!C31+'114～115'!C31</f>
        <v>2117</v>
      </c>
      <c r="D31" s="151">
        <f>'106～107'!D31+'108～109'!D31+'110～111'!D31+'112～113'!D31+'114～115'!D31</f>
        <v>236880</v>
      </c>
      <c r="E31" s="151">
        <f>'106～107'!E31+'108～109'!E31+'110～111'!E31+'112～113'!E31+'114～115'!E31</f>
        <v>223704</v>
      </c>
      <c r="F31" s="151">
        <f>'106～107'!F31+'108～109'!F31+'110～111'!F31+'112～113'!F31+'114～115'!F31</f>
        <v>18737459</v>
      </c>
      <c r="G31" s="152">
        <f>'106～107'!G31+'108～109'!G31+'110～111'!G31+'112～113'!G31+'114～115'!G31</f>
        <v>9865240</v>
      </c>
      <c r="H31" s="150">
        <f>'106～107'!H31+'108～109'!H31+'110～111'!H31+'112～113'!H31+'114～115'!H31</f>
        <v>9995</v>
      </c>
      <c r="I31" s="151">
        <f>'106～107'!I31+'108～109'!I31+'110～111'!I31+'112～113'!I31+'114～115'!I31</f>
        <v>218836</v>
      </c>
      <c r="J31" s="151">
        <f>'106～107'!J31+'108～109'!J31+'110～111'!J31+'112～113'!J31+'114～115'!J31</f>
        <v>207840</v>
      </c>
      <c r="K31" s="151">
        <f>'106～107'!K31+'108～109'!K31+'110～111'!K31+'112～113'!K31+'114～115'!K31</f>
        <v>24737727</v>
      </c>
      <c r="L31" s="152">
        <f>'106～107'!L31+'108～109'!L31+'110～111'!L31+'112～113'!L31+'114～115'!L31</f>
        <v>12883448</v>
      </c>
      <c r="M31" s="150">
        <f t="shared" si="1"/>
        <v>12112</v>
      </c>
      <c r="N31" s="151">
        <f t="shared" si="2"/>
        <v>455716</v>
      </c>
      <c r="O31" s="151">
        <f t="shared" si="3"/>
        <v>431544</v>
      </c>
      <c r="P31" s="151">
        <f t="shared" si="4"/>
        <v>43475186</v>
      </c>
      <c r="Q31" s="152">
        <f t="shared" si="5"/>
        <v>22748688</v>
      </c>
    </row>
    <row r="32" spans="1:17" ht="16.7" customHeight="1" thickBot="1">
      <c r="A32" s="153" t="s">
        <v>131</v>
      </c>
      <c r="B32" s="275" t="s">
        <v>182</v>
      </c>
      <c r="C32" s="154">
        <f>'106～107'!C32+'108～109'!C32+'110～111'!C32+'112～113'!C32+'114～115'!C32</f>
        <v>805</v>
      </c>
      <c r="D32" s="155">
        <f>'106～107'!D32+'108～109'!D32+'110～111'!D32+'112～113'!D32+'114～115'!D32</f>
        <v>90043</v>
      </c>
      <c r="E32" s="155">
        <f>'106～107'!E32+'108～109'!E32+'110～111'!E32+'112～113'!E32+'114～115'!E32</f>
        <v>86008</v>
      </c>
      <c r="F32" s="155">
        <f>'106～107'!F32+'108～109'!F32+'110～111'!F32+'112～113'!F32+'114～115'!F32</f>
        <v>7634992</v>
      </c>
      <c r="G32" s="156">
        <f>'106～107'!G32+'108～109'!G32+'110～111'!G32+'112～113'!G32+'114～115'!G32</f>
        <v>3989028</v>
      </c>
      <c r="H32" s="154">
        <f>'106～107'!H32+'108～109'!H32+'110～111'!H32+'112～113'!H32+'114～115'!H32</f>
        <v>1912</v>
      </c>
      <c r="I32" s="155">
        <f>'106～107'!I32+'108～109'!I32+'110～111'!I32+'112～113'!I32+'114～115'!I32</f>
        <v>47271</v>
      </c>
      <c r="J32" s="155">
        <f>'106～107'!J32+'108～109'!J32+'110～111'!J32+'112～113'!J32+'114～115'!J32</f>
        <v>44097</v>
      </c>
      <c r="K32" s="155">
        <f>'106～107'!K32+'108～109'!K32+'110～111'!K32+'112～113'!K32+'114～115'!K32</f>
        <v>5323770</v>
      </c>
      <c r="L32" s="156">
        <f>'106～107'!L32+'108～109'!L32+'110～111'!L32+'112～113'!L32+'114～115'!L32</f>
        <v>2806247</v>
      </c>
      <c r="M32" s="154">
        <f t="shared" si="1"/>
        <v>2717</v>
      </c>
      <c r="N32" s="155">
        <f t="shared" si="2"/>
        <v>137314</v>
      </c>
      <c r="O32" s="155">
        <f t="shared" si="3"/>
        <v>130105</v>
      </c>
      <c r="P32" s="155">
        <f t="shared" si="4"/>
        <v>12958762</v>
      </c>
      <c r="Q32" s="156">
        <f t="shared" si="5"/>
        <v>6795275</v>
      </c>
    </row>
    <row r="33" spans="1:17" ht="16.7" customHeight="1">
      <c r="A33" s="158"/>
      <c r="B33" s="274" t="s">
        <v>180</v>
      </c>
      <c r="C33" s="150">
        <f>'106～107'!C33+'108～109'!C33+'110～111'!C33+'112～113'!C33+'114～115'!C33</f>
        <v>1127</v>
      </c>
      <c r="D33" s="151">
        <f>'106～107'!D33+'108～109'!D33+'110～111'!D33+'112～113'!D33+'114～115'!D33</f>
        <v>134221</v>
      </c>
      <c r="E33" s="151">
        <f>'106～107'!E33+'108～109'!E33+'110～111'!E33+'112～113'!E33+'114～115'!E33</f>
        <v>127420</v>
      </c>
      <c r="F33" s="151">
        <f>'106～107'!F33+'108～109'!F33+'110～111'!F33+'112～113'!F33+'114～115'!F33</f>
        <v>10654362</v>
      </c>
      <c r="G33" s="152">
        <f>'106～107'!G33+'108～109'!G33+'110～111'!G33+'112～113'!G33+'114～115'!G33</f>
        <v>5595884</v>
      </c>
      <c r="H33" s="150">
        <f>'106～107'!H33+'108～109'!H33+'110～111'!H33+'112～113'!H33+'114～115'!H33</f>
        <v>7354</v>
      </c>
      <c r="I33" s="151">
        <f>'106～107'!I33+'108～109'!I33+'110～111'!I33+'112～113'!I33+'114～115'!I33</f>
        <v>141149</v>
      </c>
      <c r="J33" s="151">
        <f>'106～107'!J33+'108～109'!J33+'110～111'!J33+'112～113'!J33+'114～115'!J33</f>
        <v>133854</v>
      </c>
      <c r="K33" s="151">
        <f>'106～107'!K33+'108～109'!K33+'110～111'!K33+'112～113'!K33+'114～115'!K33</f>
        <v>14518118</v>
      </c>
      <c r="L33" s="152">
        <f>'106～107'!L33+'108～109'!L33+'110～111'!L33+'112～113'!L33+'114～115'!L33</f>
        <v>7618241</v>
      </c>
      <c r="M33" s="150">
        <f t="shared" si="1"/>
        <v>8481</v>
      </c>
      <c r="N33" s="151">
        <f t="shared" si="2"/>
        <v>275370</v>
      </c>
      <c r="O33" s="151">
        <f t="shared" si="3"/>
        <v>261274</v>
      </c>
      <c r="P33" s="151">
        <f t="shared" si="4"/>
        <v>25172480</v>
      </c>
      <c r="Q33" s="152">
        <f t="shared" si="5"/>
        <v>13214125</v>
      </c>
    </row>
    <row r="34" spans="1:17" ht="16.7" customHeight="1" thickBot="1">
      <c r="A34" s="153" t="s">
        <v>132</v>
      </c>
      <c r="B34" s="275" t="s">
        <v>182</v>
      </c>
      <c r="C34" s="154">
        <f>'106～107'!C34+'108～109'!C34+'110～111'!C34+'112～113'!C34+'114～115'!C34</f>
        <v>327</v>
      </c>
      <c r="D34" s="155">
        <f>'106～107'!D34+'108～109'!D34+'110～111'!D34+'112～113'!D34+'114～115'!D34</f>
        <v>39981</v>
      </c>
      <c r="E34" s="155">
        <f>'106～107'!E34+'108～109'!E34+'110～111'!E34+'112～113'!E34+'114～115'!E34</f>
        <v>37469</v>
      </c>
      <c r="F34" s="155">
        <f>'106～107'!F34+'108～109'!F34+'110～111'!F34+'112～113'!F34+'114～115'!F34</f>
        <v>3401145</v>
      </c>
      <c r="G34" s="156">
        <f>'106～107'!G34+'108～109'!G34+'110～111'!G34+'112～113'!G34+'114～115'!G34</f>
        <v>1806720</v>
      </c>
      <c r="H34" s="154">
        <f>'106～107'!H34+'108～109'!H34+'110～111'!H34+'112～113'!H34+'114～115'!H34</f>
        <v>13325</v>
      </c>
      <c r="I34" s="155">
        <f>'106～107'!I34+'108～109'!I34+'110～111'!I34+'112～113'!I34+'114～115'!I34</f>
        <v>92994</v>
      </c>
      <c r="J34" s="155">
        <f>'106～107'!J34+'108～109'!J34+'110～111'!J34+'112～113'!J34+'114～115'!J34</f>
        <v>90135</v>
      </c>
      <c r="K34" s="155">
        <f>'106～107'!K34+'108～109'!K34+'110～111'!K34+'112～113'!K34+'114～115'!K34</f>
        <v>11439710</v>
      </c>
      <c r="L34" s="156">
        <f>'106～107'!L34+'108～109'!L34+'110～111'!L34+'112～113'!L34+'114～115'!L34</f>
        <v>5890917</v>
      </c>
      <c r="M34" s="154">
        <f t="shared" si="1"/>
        <v>13652</v>
      </c>
      <c r="N34" s="155">
        <f t="shared" si="2"/>
        <v>132975</v>
      </c>
      <c r="O34" s="155">
        <f t="shared" si="3"/>
        <v>127604</v>
      </c>
      <c r="P34" s="155">
        <f t="shared" si="4"/>
        <v>14840855</v>
      </c>
      <c r="Q34" s="156">
        <f t="shared" si="5"/>
        <v>7697637</v>
      </c>
    </row>
    <row r="35" spans="1:17" ht="16.7" customHeight="1">
      <c r="A35" s="158"/>
      <c r="B35" s="274" t="s">
        <v>180</v>
      </c>
      <c r="C35" s="150">
        <f>'106～107'!C35+'108～109'!C35+'110～111'!C35+'112～113'!C35+'114～115'!C35</f>
        <v>2236</v>
      </c>
      <c r="D35" s="151">
        <f>'106～107'!D35+'108～109'!D35+'110～111'!D35+'112～113'!D35+'114～115'!D35</f>
        <v>235546</v>
      </c>
      <c r="E35" s="151">
        <f>'106～107'!E35+'108～109'!E35+'110～111'!E35+'112～113'!E35+'114～115'!E35</f>
        <v>228806</v>
      </c>
      <c r="F35" s="151">
        <f>'106～107'!F35+'108～109'!F35+'110～111'!F35+'112～113'!F35+'114～115'!F35</f>
        <v>18810102</v>
      </c>
      <c r="G35" s="152">
        <f>'106～107'!G35+'108～109'!G35+'110～111'!G35+'112～113'!G35+'114～115'!G35</f>
        <v>9668165</v>
      </c>
      <c r="H35" s="150">
        <f>'106～107'!H35+'108～109'!H35+'110～111'!H35+'112～113'!H35+'114～115'!H35</f>
        <v>7211</v>
      </c>
      <c r="I35" s="151">
        <f>'106～107'!I35+'108～109'!I35+'110～111'!I35+'112～113'!I35+'114～115'!I35</f>
        <v>260158</v>
      </c>
      <c r="J35" s="151">
        <f>'106～107'!J35+'108～109'!J35+'110～111'!J35+'112～113'!J35+'114～115'!J35</f>
        <v>253252</v>
      </c>
      <c r="K35" s="151">
        <f>'106～107'!K35+'108～109'!K35+'110～111'!K35+'112～113'!K35+'114～115'!K35</f>
        <v>26527725</v>
      </c>
      <c r="L35" s="152">
        <f>'106～107'!L35+'108～109'!L35+'110～111'!L35+'112～113'!L35+'114～115'!L35</f>
        <v>13504062</v>
      </c>
      <c r="M35" s="150">
        <f t="shared" si="1"/>
        <v>9447</v>
      </c>
      <c r="N35" s="151">
        <f t="shared" si="2"/>
        <v>495704</v>
      </c>
      <c r="O35" s="151">
        <f t="shared" si="3"/>
        <v>482058</v>
      </c>
      <c r="P35" s="151">
        <f t="shared" si="4"/>
        <v>45337827</v>
      </c>
      <c r="Q35" s="152">
        <f t="shared" si="5"/>
        <v>23172227</v>
      </c>
    </row>
    <row r="36" spans="1:17" ht="16.7" customHeight="1" thickBot="1">
      <c r="A36" s="153" t="s">
        <v>133</v>
      </c>
      <c r="B36" s="275" t="s">
        <v>182</v>
      </c>
      <c r="C36" s="154">
        <f>'106～107'!C36+'108～109'!C36+'110～111'!C36+'112～113'!C36+'114～115'!C36</f>
        <v>1229</v>
      </c>
      <c r="D36" s="155">
        <f>'106～107'!D36+'108～109'!D36+'110～111'!D36+'112～113'!D36+'114～115'!D36</f>
        <v>81548</v>
      </c>
      <c r="E36" s="155">
        <f>'106～107'!E36+'108～109'!E36+'110～111'!E36+'112～113'!E36+'114～115'!E36</f>
        <v>79925</v>
      </c>
      <c r="F36" s="155">
        <f>'106～107'!F36+'108～109'!F36+'110～111'!F36+'112～113'!F36+'114～115'!F36</f>
        <v>6947423</v>
      </c>
      <c r="G36" s="156">
        <f>'106～107'!G36+'108～109'!G36+'110～111'!G36+'112～113'!G36+'114～115'!G36</f>
        <v>3543980</v>
      </c>
      <c r="H36" s="154">
        <f>'106～107'!H36+'108～109'!H36+'110～111'!H36+'112～113'!H36+'114～115'!H36</f>
        <v>3565</v>
      </c>
      <c r="I36" s="155">
        <f>'106～107'!I36+'108～109'!I36+'110～111'!I36+'112～113'!I36+'114～115'!I36</f>
        <v>40506</v>
      </c>
      <c r="J36" s="155">
        <f>'106～107'!J36+'108～109'!J36+'110～111'!J36+'112～113'!J36+'114～115'!J36</f>
        <v>40130</v>
      </c>
      <c r="K36" s="155">
        <f>'106～107'!K36+'108～109'!K36+'110～111'!K36+'112～113'!K36+'114～115'!K36</f>
        <v>4379796</v>
      </c>
      <c r="L36" s="156">
        <f>'106～107'!L36+'108～109'!L36+'110～111'!L36+'112～113'!L36+'114～115'!L36</f>
        <v>2207382</v>
      </c>
      <c r="M36" s="154">
        <f t="shared" si="1"/>
        <v>4794</v>
      </c>
      <c r="N36" s="155">
        <f t="shared" si="2"/>
        <v>122054</v>
      </c>
      <c r="O36" s="155">
        <f t="shared" si="3"/>
        <v>120055</v>
      </c>
      <c r="P36" s="155">
        <f t="shared" si="4"/>
        <v>11327219</v>
      </c>
      <c r="Q36" s="156">
        <f t="shared" si="5"/>
        <v>5751362</v>
      </c>
    </row>
    <row r="37" spans="1:17" ht="16.7" customHeight="1">
      <c r="A37" s="158"/>
      <c r="B37" s="274" t="s">
        <v>180</v>
      </c>
      <c r="C37" s="150">
        <f>'106～107'!C37+'108～109'!C37+'110～111'!C37+'112～113'!C37+'114～115'!C37</f>
        <v>995</v>
      </c>
      <c r="D37" s="151">
        <f>'106～107'!D37+'108～109'!D37+'110～111'!D37+'112～113'!D37+'114～115'!D37</f>
        <v>108834</v>
      </c>
      <c r="E37" s="151">
        <f>'106～107'!E37+'108～109'!E37+'110～111'!E37+'112～113'!E37+'114～115'!E37</f>
        <v>104409</v>
      </c>
      <c r="F37" s="151">
        <f>'106～107'!F37+'108～109'!F37+'110～111'!F37+'112～113'!F37+'114～115'!F37</f>
        <v>8585117</v>
      </c>
      <c r="G37" s="152">
        <f>'106～107'!G37+'108～109'!G37+'110～111'!G37+'112～113'!G37+'114～115'!G37</f>
        <v>4470941</v>
      </c>
      <c r="H37" s="150">
        <f>'106～107'!H37+'108～109'!H37+'110～111'!H37+'112～113'!H37+'114～115'!H37</f>
        <v>4559</v>
      </c>
      <c r="I37" s="151">
        <f>'106～107'!I37+'108～109'!I37+'110～111'!I37+'112～113'!I37+'114～115'!I37</f>
        <v>52932</v>
      </c>
      <c r="J37" s="151">
        <f>'106～107'!J37+'108～109'!J37+'110～111'!J37+'112～113'!J37+'114～115'!J37</f>
        <v>50911</v>
      </c>
      <c r="K37" s="151">
        <f>'106～107'!K37+'108～109'!K37+'110～111'!K37+'112～113'!K37+'114～115'!K37</f>
        <v>5339425</v>
      </c>
      <c r="L37" s="152">
        <f>'106～107'!L37+'108～109'!L37+'110～111'!L37+'112～113'!L37+'114～115'!L37</f>
        <v>2758580</v>
      </c>
      <c r="M37" s="150">
        <f t="shared" si="1"/>
        <v>5554</v>
      </c>
      <c r="N37" s="151">
        <f t="shared" si="2"/>
        <v>161766</v>
      </c>
      <c r="O37" s="151">
        <f t="shared" si="3"/>
        <v>155320</v>
      </c>
      <c r="P37" s="151">
        <f t="shared" si="4"/>
        <v>13924542</v>
      </c>
      <c r="Q37" s="152">
        <f t="shared" si="5"/>
        <v>7229521</v>
      </c>
    </row>
    <row r="38" spans="1:17" ht="16.7" customHeight="1" thickBot="1">
      <c r="A38" s="153" t="s">
        <v>134</v>
      </c>
      <c r="B38" s="275" t="s">
        <v>182</v>
      </c>
      <c r="C38" s="154">
        <f>'106～107'!C38+'108～109'!C38+'110～111'!C38+'112～113'!C38+'114～115'!C38</f>
        <v>333</v>
      </c>
      <c r="D38" s="155">
        <f>'106～107'!D38+'108～109'!D38+'110～111'!D38+'112～113'!D38+'114～115'!D38</f>
        <v>35718</v>
      </c>
      <c r="E38" s="155">
        <f>'106～107'!E38+'108～109'!E38+'110～111'!E38+'112～113'!E38+'114～115'!E38</f>
        <v>34756</v>
      </c>
      <c r="F38" s="155">
        <f>'106～107'!F38+'108～109'!F38+'110～111'!F38+'112～113'!F38+'114～115'!F38</f>
        <v>3035563</v>
      </c>
      <c r="G38" s="156">
        <f>'106～107'!G38+'108～109'!G38+'110～111'!G38+'112～113'!G38+'114～115'!G38</f>
        <v>1558984</v>
      </c>
      <c r="H38" s="154">
        <f>'106～107'!H38+'108～109'!H38+'110～111'!H38+'112～113'!H38+'114～115'!H38</f>
        <v>5053</v>
      </c>
      <c r="I38" s="155">
        <f>'106～107'!I38+'108～109'!I38+'110～111'!I38+'112～113'!I38+'114～115'!I38</f>
        <v>84946</v>
      </c>
      <c r="J38" s="155">
        <f>'106～107'!J38+'108～109'!J38+'110～111'!J38+'112～113'!J38+'114～115'!J38</f>
        <v>83469</v>
      </c>
      <c r="K38" s="155">
        <f>'106～107'!K38+'108～109'!K38+'110～111'!K38+'112～113'!K38+'114～115'!K38</f>
        <v>12240187</v>
      </c>
      <c r="L38" s="156">
        <f>'106～107'!L38+'108～109'!L38+'110～111'!L38+'112～113'!L38+'114～115'!L38</f>
        <v>7558082</v>
      </c>
      <c r="M38" s="154">
        <f t="shared" si="1"/>
        <v>5386</v>
      </c>
      <c r="N38" s="155">
        <f t="shared" si="2"/>
        <v>120664</v>
      </c>
      <c r="O38" s="155">
        <f t="shared" si="3"/>
        <v>118225</v>
      </c>
      <c r="P38" s="155">
        <f t="shared" si="4"/>
        <v>15275750</v>
      </c>
      <c r="Q38" s="156">
        <f t="shared" si="5"/>
        <v>9117066</v>
      </c>
    </row>
    <row r="39" spans="1:17" ht="16.7" customHeight="1">
      <c r="A39" s="158"/>
      <c r="B39" s="274" t="s">
        <v>180</v>
      </c>
      <c r="C39" s="150">
        <f>'106～107'!C39+'108～109'!C39+'110～111'!C39+'112～113'!C39+'114～115'!C39</f>
        <v>1331</v>
      </c>
      <c r="D39" s="151">
        <f>'106～107'!D39+'108～109'!D39+'110～111'!D39+'112～113'!D39+'114～115'!D39</f>
        <v>145391</v>
      </c>
      <c r="E39" s="151">
        <f>'106～107'!E39+'108～109'!E39+'110～111'!E39+'112～113'!E39+'114～115'!E39</f>
        <v>140994</v>
      </c>
      <c r="F39" s="151">
        <f>'106～107'!F39+'108～109'!F39+'110～111'!F39+'112～113'!F39+'114～115'!F39</f>
        <v>11598261</v>
      </c>
      <c r="G39" s="152">
        <f>'106～107'!G39+'108～109'!G39+'110～111'!G39+'112～113'!G39+'114～115'!G39</f>
        <v>5963940</v>
      </c>
      <c r="H39" s="150">
        <f>'106～107'!H39+'108～109'!H39+'110～111'!H39+'112～113'!H39+'114～115'!H39</f>
        <v>449</v>
      </c>
      <c r="I39" s="151">
        <f>'106～107'!I39+'108～109'!I39+'110～111'!I39+'112～113'!I39+'114～115'!I39</f>
        <v>48420</v>
      </c>
      <c r="J39" s="151">
        <f>'106～107'!J39+'108～109'!J39+'110～111'!J39+'112～113'!J39+'114～115'!J39</f>
        <v>45260</v>
      </c>
      <c r="K39" s="151">
        <f>'106～107'!K39+'108～109'!K39+'110～111'!K39+'112～113'!K39+'114～115'!K39</f>
        <v>4444851</v>
      </c>
      <c r="L39" s="152">
        <f>'106～107'!L39+'108～109'!L39+'110～111'!L39+'112～113'!L39+'114～115'!L39</f>
        <v>2356553</v>
      </c>
      <c r="M39" s="150">
        <f t="shared" si="1"/>
        <v>1780</v>
      </c>
      <c r="N39" s="151">
        <f t="shared" si="2"/>
        <v>193811</v>
      </c>
      <c r="O39" s="151">
        <f t="shared" si="3"/>
        <v>186254</v>
      </c>
      <c r="P39" s="151">
        <f t="shared" si="4"/>
        <v>16043112</v>
      </c>
      <c r="Q39" s="152">
        <f t="shared" si="5"/>
        <v>8320493</v>
      </c>
    </row>
    <row r="40" spans="1:17" ht="16.7" customHeight="1" thickBot="1">
      <c r="A40" s="153" t="s">
        <v>135</v>
      </c>
      <c r="B40" s="275" t="s">
        <v>182</v>
      </c>
      <c r="C40" s="154">
        <f>'106～107'!C40+'108～109'!C40+'110～111'!C40+'112～113'!C40+'114～115'!C40</f>
        <v>500</v>
      </c>
      <c r="D40" s="155">
        <f>'106～107'!D40+'108～109'!D40+'110～111'!D40+'112～113'!D40+'114～115'!D40</f>
        <v>55016</v>
      </c>
      <c r="E40" s="155">
        <f>'106～107'!E40+'108～109'!E40+'110～111'!E40+'112～113'!E40+'114～115'!E40</f>
        <v>52889</v>
      </c>
      <c r="F40" s="155">
        <f>'106～107'!F40+'108～109'!F40+'110～111'!F40+'112～113'!F40+'114～115'!F40</f>
        <v>4709492</v>
      </c>
      <c r="G40" s="156">
        <f>'106～107'!G40+'108～109'!G40+'110～111'!G40+'112～113'!G40+'114～115'!G40</f>
        <v>2449191</v>
      </c>
      <c r="H40" s="154">
        <f>'106～107'!H40+'108～109'!H40+'110～111'!H40+'112～113'!H40+'114～115'!H40</f>
        <v>74</v>
      </c>
      <c r="I40" s="155">
        <f>'106～107'!I40+'108～109'!I40+'110～111'!I40+'112～113'!I40+'114～115'!I40</f>
        <v>16176</v>
      </c>
      <c r="J40" s="155">
        <f>'106～107'!J40+'108～109'!J40+'110～111'!J40+'112～113'!J40+'114～115'!J40</f>
        <v>14847</v>
      </c>
      <c r="K40" s="155">
        <f>'106～107'!K40+'108～109'!K40+'110～111'!K40+'112～113'!K40+'114～115'!K40</f>
        <v>1594313</v>
      </c>
      <c r="L40" s="156">
        <f>'106～107'!L40+'108～109'!L40+'110～111'!L40+'112～113'!L40+'114～115'!L40</f>
        <v>832024</v>
      </c>
      <c r="M40" s="154">
        <f t="shared" si="1"/>
        <v>574</v>
      </c>
      <c r="N40" s="155">
        <f t="shared" si="2"/>
        <v>71192</v>
      </c>
      <c r="O40" s="155">
        <f t="shared" si="3"/>
        <v>67736</v>
      </c>
      <c r="P40" s="155">
        <f t="shared" si="4"/>
        <v>6303805</v>
      </c>
      <c r="Q40" s="156">
        <f t="shared" si="5"/>
        <v>3281215</v>
      </c>
    </row>
    <row r="41" spans="1:17" ht="16.7" customHeight="1">
      <c r="A41" s="158"/>
      <c r="B41" s="274" t="s">
        <v>180</v>
      </c>
      <c r="C41" s="150">
        <f>'106～107'!C41+'108～109'!C41+'110～111'!C41+'112～113'!C41+'114～115'!C41</f>
        <v>1029</v>
      </c>
      <c r="D41" s="151">
        <f>'106～107'!D41+'108～109'!D41+'110～111'!D41+'112～113'!D41+'114～115'!D41</f>
        <v>106073</v>
      </c>
      <c r="E41" s="151">
        <f>'106～107'!E41+'108～109'!E41+'110～111'!E41+'112～113'!E41+'114～115'!E41</f>
        <v>103268</v>
      </c>
      <c r="F41" s="151">
        <f>'106～107'!F41+'108～109'!F41+'110～111'!F41+'112～113'!F41+'114～115'!F41</f>
        <v>8427196</v>
      </c>
      <c r="G41" s="152">
        <f>'106～107'!G41+'108～109'!G41+'110～111'!G41+'112～113'!G41+'114～115'!G41</f>
        <v>4323006</v>
      </c>
      <c r="H41" s="150">
        <f>'106～107'!H41+'108～109'!H41+'110～111'!H41+'112～113'!H41+'114～115'!H41</f>
        <v>359</v>
      </c>
      <c r="I41" s="151">
        <f>'106～107'!I41+'108～109'!I41+'110～111'!I41+'112～113'!I41+'114～115'!I41</f>
        <v>35703</v>
      </c>
      <c r="J41" s="151">
        <f>'106～107'!J41+'108～109'!J41+'110～111'!J41+'112～113'!J41+'114～115'!J41</f>
        <v>34250</v>
      </c>
      <c r="K41" s="151">
        <f>'106～107'!K41+'108～109'!K41+'110～111'!K41+'112～113'!K41+'114～115'!K41</f>
        <v>3175385</v>
      </c>
      <c r="L41" s="152">
        <f>'106～107'!L41+'108～109'!L41+'110～111'!L41+'112～113'!L41+'114～115'!L41</f>
        <v>1652824</v>
      </c>
      <c r="M41" s="150">
        <f t="shared" si="1"/>
        <v>1388</v>
      </c>
      <c r="N41" s="151">
        <f t="shared" si="2"/>
        <v>141776</v>
      </c>
      <c r="O41" s="151">
        <f t="shared" si="3"/>
        <v>137518</v>
      </c>
      <c r="P41" s="151">
        <f t="shared" si="4"/>
        <v>11602581</v>
      </c>
      <c r="Q41" s="152">
        <f t="shared" si="5"/>
        <v>5975830</v>
      </c>
    </row>
    <row r="42" spans="1:17" ht="16.7" customHeight="1" thickBot="1">
      <c r="A42" s="153" t="s">
        <v>136</v>
      </c>
      <c r="B42" s="275" t="s">
        <v>182</v>
      </c>
      <c r="C42" s="154">
        <f>'106～107'!C42+'108～109'!C42+'110～111'!C42+'112～113'!C42+'114～115'!C42</f>
        <v>458</v>
      </c>
      <c r="D42" s="155">
        <f>'106～107'!D42+'108～109'!D42+'110～111'!D42+'112～113'!D42+'114～115'!D42</f>
        <v>47302</v>
      </c>
      <c r="E42" s="155">
        <f>'106～107'!E42+'108～109'!E42+'110～111'!E42+'112～113'!E42+'114～115'!E42</f>
        <v>46372</v>
      </c>
      <c r="F42" s="155">
        <f>'106～107'!F42+'108～109'!F42+'110～111'!F42+'112～113'!F42+'114～115'!F42</f>
        <v>4031067</v>
      </c>
      <c r="G42" s="156">
        <f>'106～107'!G42+'108～109'!G42+'110～111'!G42+'112～113'!G42+'114～115'!G42</f>
        <v>2053914</v>
      </c>
      <c r="H42" s="154">
        <f>'106～107'!H42+'108～109'!H42+'110～111'!H42+'112～113'!H42+'114～115'!H42</f>
        <v>634</v>
      </c>
      <c r="I42" s="155">
        <f>'106～107'!I42+'108～109'!I42+'110～111'!I42+'112～113'!I42+'114～115'!I42</f>
        <v>24393</v>
      </c>
      <c r="J42" s="155">
        <f>'106～107'!J42+'108～109'!J42+'110～111'!J42+'112～113'!J42+'114～115'!J42</f>
        <v>23616</v>
      </c>
      <c r="K42" s="155">
        <f>'106～107'!K42+'108～109'!K42+'110～111'!K42+'112～113'!K42+'114～115'!K42</f>
        <v>3041493</v>
      </c>
      <c r="L42" s="156">
        <f>'106～107'!L42+'108～109'!L42+'110～111'!L42+'112～113'!L42+'114～115'!L42</f>
        <v>1615817</v>
      </c>
      <c r="M42" s="154">
        <f t="shared" si="1"/>
        <v>1092</v>
      </c>
      <c r="N42" s="155">
        <f t="shared" si="2"/>
        <v>71695</v>
      </c>
      <c r="O42" s="155">
        <f t="shared" si="3"/>
        <v>69988</v>
      </c>
      <c r="P42" s="155">
        <f t="shared" si="4"/>
        <v>7072560</v>
      </c>
      <c r="Q42" s="156">
        <f t="shared" si="5"/>
        <v>3669731</v>
      </c>
    </row>
    <row r="43" spans="1:17" ht="16.7" customHeight="1">
      <c r="A43" s="276" t="s">
        <v>180</v>
      </c>
      <c r="B43" s="160"/>
      <c r="C43" s="150">
        <f>C7+C9+C11+C13+C15+C17+C19+C21+C23+C25+C27+C29+C31+C33+C35+C37+C39+C41</f>
        <v>27841</v>
      </c>
      <c r="D43" s="151">
        <f>D7+D9+D11+D13+D15+D17+D19+D21+D23+D25+D27+D29+D31+D33+D35+D37+D39+D41</f>
        <v>2918976</v>
      </c>
      <c r="E43" s="151">
        <f t="shared" ref="E43:L43" si="6">E7+E9+E11+E13+E15+E17+E19+E21+E23+E25+E27+E29+E31+E33+E35+E37+E39+E41</f>
        <v>2810680</v>
      </c>
      <c r="F43" s="151">
        <f t="shared" si="6"/>
        <v>231832412</v>
      </c>
      <c r="G43" s="152">
        <f t="shared" si="6"/>
        <v>120161051</v>
      </c>
      <c r="H43" s="150">
        <f t="shared" si="6"/>
        <v>99753</v>
      </c>
      <c r="I43" s="151">
        <f t="shared" si="6"/>
        <v>2656375</v>
      </c>
      <c r="J43" s="151">
        <f t="shared" si="6"/>
        <v>2442803</v>
      </c>
      <c r="K43" s="151">
        <f t="shared" si="6"/>
        <v>280418518</v>
      </c>
      <c r="L43" s="152">
        <f t="shared" si="6"/>
        <v>151130740</v>
      </c>
      <c r="M43" s="150">
        <f>C43+H43</f>
        <v>127594</v>
      </c>
      <c r="N43" s="151">
        <f t="shared" ref="M43:Q45" si="7">D43+I43</f>
        <v>5575351</v>
      </c>
      <c r="O43" s="151">
        <f t="shared" si="7"/>
        <v>5253483</v>
      </c>
      <c r="P43" s="151">
        <f t="shared" si="7"/>
        <v>512250930</v>
      </c>
      <c r="Q43" s="152">
        <f t="shared" si="7"/>
        <v>271291791</v>
      </c>
    </row>
    <row r="44" spans="1:17" ht="16.7" customHeight="1">
      <c r="A44" s="290" t="s">
        <v>183</v>
      </c>
      <c r="B44" s="161"/>
      <c r="C44" s="164">
        <f>C8+C10+C12+C14+C16+C18+C20+C22+C24+C26+C28+C30+C32+C34+C36+C38+C40+C42</f>
        <v>10064</v>
      </c>
      <c r="D44" s="162">
        <f t="shared" ref="D44:L44" si="8">D8+D10+D12+D14+D16+D18+D20+D22+D24+D26+D28+D30+D32+D34+D36+D38+D40+D42</f>
        <v>1014099</v>
      </c>
      <c r="E44" s="162">
        <f t="shared" si="8"/>
        <v>980621</v>
      </c>
      <c r="F44" s="162">
        <f t="shared" si="8"/>
        <v>86405361</v>
      </c>
      <c r="G44" s="163">
        <f t="shared" si="8"/>
        <v>44658469</v>
      </c>
      <c r="H44" s="164">
        <f t="shared" si="8"/>
        <v>32698</v>
      </c>
      <c r="I44" s="162">
        <f t="shared" si="8"/>
        <v>675882</v>
      </c>
      <c r="J44" s="162">
        <f t="shared" si="8"/>
        <v>621485</v>
      </c>
      <c r="K44" s="162">
        <f t="shared" si="8"/>
        <v>79925377</v>
      </c>
      <c r="L44" s="163">
        <f t="shared" si="8"/>
        <v>44302655</v>
      </c>
      <c r="M44" s="164">
        <f t="shared" si="7"/>
        <v>42762</v>
      </c>
      <c r="N44" s="162">
        <f t="shared" si="7"/>
        <v>1689981</v>
      </c>
      <c r="O44" s="162">
        <f t="shared" si="7"/>
        <v>1602106</v>
      </c>
      <c r="P44" s="162">
        <f t="shared" si="7"/>
        <v>166330738</v>
      </c>
      <c r="Q44" s="163">
        <f t="shared" si="7"/>
        <v>88961124</v>
      </c>
    </row>
    <row r="45" spans="1:17" ht="16.7" customHeight="1" thickBot="1">
      <c r="A45" s="165" t="s">
        <v>33</v>
      </c>
      <c r="B45" s="166"/>
      <c r="C45" s="154">
        <f>C43+C44</f>
        <v>37905</v>
      </c>
      <c r="D45" s="155">
        <f t="shared" ref="D45:L45" si="9">D43+D44</f>
        <v>3933075</v>
      </c>
      <c r="E45" s="155">
        <f t="shared" si="9"/>
        <v>3791301</v>
      </c>
      <c r="F45" s="155">
        <f t="shared" si="9"/>
        <v>318237773</v>
      </c>
      <c r="G45" s="156">
        <f t="shared" si="9"/>
        <v>164819520</v>
      </c>
      <c r="H45" s="154">
        <f t="shared" si="9"/>
        <v>132451</v>
      </c>
      <c r="I45" s="155">
        <f t="shared" si="9"/>
        <v>3332257</v>
      </c>
      <c r="J45" s="155">
        <f t="shared" si="9"/>
        <v>3064288</v>
      </c>
      <c r="K45" s="155">
        <f t="shared" si="9"/>
        <v>360343895</v>
      </c>
      <c r="L45" s="156">
        <f t="shared" si="9"/>
        <v>195433395</v>
      </c>
      <c r="M45" s="154">
        <f>C45+H45</f>
        <v>170356</v>
      </c>
      <c r="N45" s="155">
        <f t="shared" si="7"/>
        <v>7265332</v>
      </c>
      <c r="O45" s="155">
        <f t="shared" si="7"/>
        <v>6855589</v>
      </c>
      <c r="P45" s="155">
        <f t="shared" si="7"/>
        <v>678581668</v>
      </c>
      <c r="Q45" s="156">
        <f t="shared" si="7"/>
        <v>360252915</v>
      </c>
    </row>
    <row r="46" spans="1:17">
      <c r="A46" s="220"/>
    </row>
    <row r="47" spans="1:17" hidden="1">
      <c r="A47" s="220" t="s">
        <v>175</v>
      </c>
      <c r="C47" s="130">
        <v>28813</v>
      </c>
      <c r="D47" s="130">
        <v>3044972</v>
      </c>
      <c r="E47" s="130">
        <v>2919875</v>
      </c>
      <c r="F47" s="130">
        <v>213289667</v>
      </c>
      <c r="G47" s="130">
        <v>110912119</v>
      </c>
      <c r="H47" s="130">
        <v>180968</v>
      </c>
      <c r="I47" s="130">
        <v>3541513</v>
      </c>
      <c r="J47" s="130">
        <v>3302811</v>
      </c>
      <c r="K47" s="130">
        <v>325471403</v>
      </c>
      <c r="L47" s="130">
        <v>172856091</v>
      </c>
      <c r="M47" s="150">
        <f t="shared" ref="M47:Q49" si="10">C47+H47</f>
        <v>209781</v>
      </c>
      <c r="N47" s="151">
        <f t="shared" si="10"/>
        <v>6586485</v>
      </c>
      <c r="O47" s="151">
        <f t="shared" si="10"/>
        <v>6222686</v>
      </c>
      <c r="P47" s="151">
        <f t="shared" si="10"/>
        <v>538761070</v>
      </c>
      <c r="Q47" s="152">
        <f t="shared" si="10"/>
        <v>283768210</v>
      </c>
    </row>
    <row r="48" spans="1:17" hidden="1">
      <c r="A48" s="220"/>
      <c r="C48" s="130">
        <v>9793</v>
      </c>
      <c r="D48" s="130">
        <v>1034197</v>
      </c>
      <c r="E48" s="130">
        <v>994822</v>
      </c>
      <c r="F48" s="130">
        <v>78656965</v>
      </c>
      <c r="G48" s="130">
        <v>40812384</v>
      </c>
      <c r="H48" s="130">
        <v>27426</v>
      </c>
      <c r="I48" s="130">
        <v>698022</v>
      </c>
      <c r="J48" s="130">
        <v>643469</v>
      </c>
      <c r="K48" s="130">
        <v>71087751</v>
      </c>
      <c r="L48" s="130">
        <v>37990712</v>
      </c>
      <c r="M48" s="164">
        <f t="shared" si="10"/>
        <v>37219</v>
      </c>
      <c r="N48" s="162">
        <f t="shared" si="10"/>
        <v>1732219</v>
      </c>
      <c r="O48" s="162">
        <f t="shared" si="10"/>
        <v>1638291</v>
      </c>
      <c r="P48" s="162">
        <f t="shared" si="10"/>
        <v>149744716</v>
      </c>
      <c r="Q48" s="163">
        <f t="shared" si="10"/>
        <v>78803096</v>
      </c>
    </row>
    <row r="49" spans="1:17" ht="14.25" hidden="1" thickBot="1">
      <c r="A49" s="220"/>
      <c r="C49" s="130">
        <v>38606</v>
      </c>
      <c r="D49" s="130">
        <v>4079169</v>
      </c>
      <c r="E49" s="130">
        <v>3914697</v>
      </c>
      <c r="F49" s="130">
        <v>291946632</v>
      </c>
      <c r="G49" s="130">
        <v>151724503</v>
      </c>
      <c r="H49" s="130">
        <v>208394</v>
      </c>
      <c r="I49" s="130">
        <v>4239535</v>
      </c>
      <c r="J49" s="130">
        <v>3946280</v>
      </c>
      <c r="K49" s="130">
        <v>396559154</v>
      </c>
      <c r="L49" s="130">
        <v>210846803</v>
      </c>
      <c r="M49" s="154">
        <f t="shared" si="10"/>
        <v>247000</v>
      </c>
      <c r="N49" s="155">
        <f t="shared" si="10"/>
        <v>8318704</v>
      </c>
      <c r="O49" s="155">
        <f t="shared" si="10"/>
        <v>7860977</v>
      </c>
      <c r="P49" s="155">
        <f t="shared" si="10"/>
        <v>688505786</v>
      </c>
      <c r="Q49" s="156">
        <f t="shared" si="10"/>
        <v>362571306</v>
      </c>
    </row>
    <row r="50" spans="1:17" hidden="1">
      <c r="A50" s="220"/>
      <c r="C50" s="130" t="str">
        <f>IF(C43&lt;&gt;C47,"×","")</f>
        <v>×</v>
      </c>
      <c r="D50" s="130" t="str">
        <f t="shared" ref="D50:Q50" si="11">IF(D43&lt;&gt;D47,"×","")</f>
        <v>×</v>
      </c>
      <c r="E50" s="130" t="str">
        <f t="shared" si="11"/>
        <v>×</v>
      </c>
      <c r="F50" s="130" t="str">
        <f t="shared" si="11"/>
        <v>×</v>
      </c>
      <c r="G50" s="130" t="str">
        <f t="shared" si="11"/>
        <v>×</v>
      </c>
      <c r="H50" s="130" t="str">
        <f t="shared" si="11"/>
        <v>×</v>
      </c>
      <c r="I50" s="130" t="str">
        <f t="shared" si="11"/>
        <v>×</v>
      </c>
      <c r="J50" s="130" t="str">
        <f t="shared" si="11"/>
        <v>×</v>
      </c>
      <c r="K50" s="130" t="str">
        <f t="shared" si="11"/>
        <v>×</v>
      </c>
      <c r="L50" s="130" t="str">
        <f t="shared" si="11"/>
        <v>×</v>
      </c>
      <c r="M50" s="130" t="str">
        <f t="shared" si="11"/>
        <v>×</v>
      </c>
      <c r="N50" s="130" t="str">
        <f t="shared" si="11"/>
        <v>×</v>
      </c>
      <c r="O50" s="130" t="str">
        <f t="shared" si="11"/>
        <v>×</v>
      </c>
      <c r="P50" s="130" t="str">
        <f t="shared" si="11"/>
        <v>×</v>
      </c>
      <c r="Q50" s="130" t="str">
        <f t="shared" si="11"/>
        <v>×</v>
      </c>
    </row>
    <row r="51" spans="1:17" hidden="1">
      <c r="C51" s="130" t="str">
        <f t="shared" ref="C51:Q51" si="12">IF(C44&lt;&gt;C48,"×","")</f>
        <v>×</v>
      </c>
      <c r="D51" s="130" t="str">
        <f t="shared" si="12"/>
        <v>×</v>
      </c>
      <c r="E51" s="130" t="str">
        <f t="shared" si="12"/>
        <v>×</v>
      </c>
      <c r="F51" s="130" t="str">
        <f t="shared" si="12"/>
        <v>×</v>
      </c>
      <c r="G51" s="130" t="str">
        <f t="shared" si="12"/>
        <v>×</v>
      </c>
      <c r="H51" s="130" t="str">
        <f t="shared" si="12"/>
        <v>×</v>
      </c>
      <c r="I51" s="130" t="str">
        <f t="shared" si="12"/>
        <v>×</v>
      </c>
      <c r="J51" s="130" t="str">
        <f t="shared" si="12"/>
        <v>×</v>
      </c>
      <c r="K51" s="130" t="str">
        <f t="shared" si="12"/>
        <v>×</v>
      </c>
      <c r="L51" s="130" t="str">
        <f t="shared" si="12"/>
        <v>×</v>
      </c>
      <c r="M51" s="130" t="str">
        <f t="shared" si="12"/>
        <v>×</v>
      </c>
      <c r="N51" s="130" t="str">
        <f t="shared" si="12"/>
        <v>×</v>
      </c>
      <c r="O51" s="130" t="str">
        <f t="shared" si="12"/>
        <v>×</v>
      </c>
      <c r="P51" s="130" t="str">
        <f t="shared" si="12"/>
        <v>×</v>
      </c>
      <c r="Q51" s="130" t="str">
        <f t="shared" si="12"/>
        <v>×</v>
      </c>
    </row>
    <row r="52" spans="1:17" hidden="1">
      <c r="C52" s="130" t="str">
        <f t="shared" ref="C52:Q52" si="13">IF(C45&lt;&gt;C49,"×","")</f>
        <v>×</v>
      </c>
      <c r="D52" s="130" t="str">
        <f t="shared" si="13"/>
        <v>×</v>
      </c>
      <c r="E52" s="130" t="str">
        <f t="shared" si="13"/>
        <v>×</v>
      </c>
      <c r="F52" s="130" t="str">
        <f t="shared" si="13"/>
        <v>×</v>
      </c>
      <c r="G52" s="130" t="str">
        <f t="shared" si="13"/>
        <v>×</v>
      </c>
      <c r="H52" s="130" t="str">
        <f t="shared" si="13"/>
        <v>×</v>
      </c>
      <c r="I52" s="130" t="str">
        <f t="shared" si="13"/>
        <v>×</v>
      </c>
      <c r="J52" s="130" t="str">
        <f t="shared" si="13"/>
        <v>×</v>
      </c>
      <c r="K52" s="130" t="str">
        <f t="shared" si="13"/>
        <v>×</v>
      </c>
      <c r="L52" s="130" t="str">
        <f t="shared" si="13"/>
        <v>×</v>
      </c>
      <c r="M52" s="130" t="str">
        <f t="shared" si="13"/>
        <v>×</v>
      </c>
      <c r="N52" s="130" t="str">
        <f t="shared" si="13"/>
        <v>×</v>
      </c>
      <c r="O52" s="130" t="str">
        <f t="shared" si="13"/>
        <v>×</v>
      </c>
      <c r="P52" s="130" t="str">
        <f t="shared" si="13"/>
        <v>×</v>
      </c>
      <c r="Q52" s="130" t="str">
        <f t="shared" si="13"/>
        <v>×</v>
      </c>
    </row>
    <row r="58" spans="1:17">
      <c r="A58" s="398" t="s">
        <v>153</v>
      </c>
      <c r="B58" s="398"/>
      <c r="C58" s="398"/>
      <c r="D58" s="398"/>
      <c r="E58" s="398"/>
      <c r="F58" s="398"/>
      <c r="G58" s="398"/>
      <c r="H58" s="398"/>
      <c r="I58" s="398"/>
      <c r="J58" s="397" t="s">
        <v>154</v>
      </c>
      <c r="K58" s="397"/>
      <c r="L58" s="397"/>
      <c r="M58" s="397"/>
      <c r="N58" s="397"/>
      <c r="O58" s="397"/>
      <c r="P58" s="397"/>
      <c r="Q58" s="397"/>
    </row>
  </sheetData>
  <mergeCells count="2">
    <mergeCell ref="A58:I58"/>
    <mergeCell ref="J58:Q58"/>
  </mergeCells>
  <phoneticPr fontId="3"/>
  <pageMargins left="0.43307086614173229" right="0.43307086614173229" top="0.78740157480314965" bottom="0" header="0.31496062992125984" footer="0"/>
  <pageSetup paperSize="9" scale="95" orientation="portrait" r:id="rId1"/>
  <colBreaks count="1" manualBreakCount="1">
    <brk id="9" max="5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5"/>
  </sheetPr>
  <dimension ref="A1:Q108"/>
  <sheetViews>
    <sheetView view="pageBreakPreview" zoomScale="115" zoomScaleNormal="100" zoomScaleSheetLayoutView="115" workbookViewId="0">
      <pane xSplit="2" ySplit="6" topLeftCell="C40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defaultRowHeight="13.5"/>
  <cols>
    <col min="1" max="1" width="10.5" style="130" customWidth="1"/>
    <col min="2" max="2" width="8.625" style="130" customWidth="1"/>
    <col min="3" max="3" width="8.625" style="185" customWidth="1"/>
    <col min="4" max="5" width="11.625" style="185" customWidth="1"/>
    <col min="6" max="6" width="13.125" style="185" customWidth="1"/>
    <col min="7" max="7" width="12.125" style="185" customWidth="1"/>
    <col min="8" max="8" width="8.625" style="185" customWidth="1"/>
    <col min="9" max="10" width="11.625" style="185" customWidth="1"/>
    <col min="11" max="11" width="13.125" style="185" customWidth="1"/>
    <col min="12" max="12" width="12.625" style="185" customWidth="1"/>
    <col min="13" max="13" width="8.625" style="185" customWidth="1"/>
    <col min="14" max="15" width="11.625" style="185" customWidth="1"/>
    <col min="16" max="16" width="13.625" style="185" customWidth="1"/>
    <col min="17" max="17" width="12.625" style="130" customWidth="1"/>
    <col min="18" max="16384" width="9" style="130"/>
  </cols>
  <sheetData>
    <row r="1" spans="1:17" s="52" customFormat="1"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</row>
    <row r="2" spans="1:17" s="52" customFormat="1" ht="15" customHeight="1" thickBot="1">
      <c r="A2" s="179" t="s">
        <v>166</v>
      </c>
      <c r="C2" s="221"/>
      <c r="D2" s="221"/>
      <c r="E2" s="221"/>
      <c r="F2" s="225"/>
      <c r="G2" s="221"/>
      <c r="H2" s="221"/>
      <c r="I2" s="221"/>
      <c r="J2" s="221"/>
      <c r="K2" s="221"/>
      <c r="L2" s="221"/>
      <c r="M2" s="221"/>
      <c r="N2" s="221"/>
      <c r="O2" s="221"/>
      <c r="P2" s="221"/>
    </row>
    <row r="3" spans="1:17" ht="13.5" customHeight="1">
      <c r="A3" s="110"/>
      <c r="B3" s="167" t="s">
        <v>108</v>
      </c>
      <c r="C3" s="168"/>
      <c r="D3" s="172"/>
      <c r="E3" s="173" t="s">
        <v>109</v>
      </c>
      <c r="F3" s="172"/>
      <c r="G3" s="222"/>
      <c r="H3" s="168"/>
      <c r="I3" s="172"/>
      <c r="J3" s="173" t="s">
        <v>110</v>
      </c>
      <c r="K3" s="172"/>
      <c r="L3" s="223"/>
      <c r="M3" s="168"/>
      <c r="N3" s="172"/>
      <c r="O3" s="173" t="s">
        <v>111</v>
      </c>
      <c r="P3" s="172"/>
      <c r="Q3" s="85"/>
    </row>
    <row r="4" spans="1:17">
      <c r="A4" s="86"/>
      <c r="B4" s="141" t="s">
        <v>112</v>
      </c>
      <c r="C4" s="142" t="s">
        <v>113</v>
      </c>
      <c r="D4" s="143" t="s">
        <v>114</v>
      </c>
      <c r="E4" s="143" t="s">
        <v>115</v>
      </c>
      <c r="F4" s="143" t="s">
        <v>116</v>
      </c>
      <c r="G4" s="144" t="s">
        <v>6</v>
      </c>
      <c r="H4" s="142" t="s">
        <v>113</v>
      </c>
      <c r="I4" s="180" t="s">
        <v>114</v>
      </c>
      <c r="J4" s="180" t="s">
        <v>115</v>
      </c>
      <c r="K4" s="143" t="s">
        <v>116</v>
      </c>
      <c r="L4" s="144" t="s">
        <v>6</v>
      </c>
      <c r="M4" s="142" t="s">
        <v>113</v>
      </c>
      <c r="N4" s="143" t="s">
        <v>114</v>
      </c>
      <c r="O4" s="143" t="s">
        <v>115</v>
      </c>
      <c r="P4" s="143" t="s">
        <v>116</v>
      </c>
      <c r="Q4" s="144" t="s">
        <v>6</v>
      </c>
    </row>
    <row r="5" spans="1:17">
      <c r="A5" s="86"/>
      <c r="B5" s="87"/>
      <c r="C5" s="174" t="s">
        <v>117</v>
      </c>
      <c r="D5" s="226"/>
      <c r="E5" s="226"/>
      <c r="F5" s="226"/>
      <c r="G5" s="227"/>
      <c r="H5" s="174" t="s">
        <v>117</v>
      </c>
      <c r="I5" s="334"/>
      <c r="J5" s="334"/>
      <c r="K5" s="226"/>
      <c r="L5" s="227"/>
      <c r="M5" s="174" t="s">
        <v>117</v>
      </c>
      <c r="N5" s="175"/>
      <c r="O5" s="175"/>
      <c r="P5" s="175"/>
      <c r="Q5" s="146"/>
    </row>
    <row r="6" spans="1:17" ht="14.25" thickBot="1">
      <c r="A6" s="186" t="s">
        <v>118</v>
      </c>
      <c r="B6" s="219" t="s">
        <v>119</v>
      </c>
      <c r="C6" s="176"/>
      <c r="D6" s="177" t="s">
        <v>120</v>
      </c>
      <c r="E6" s="177" t="s">
        <v>120</v>
      </c>
      <c r="F6" s="177" t="s">
        <v>15</v>
      </c>
      <c r="G6" s="178" t="s">
        <v>15</v>
      </c>
      <c r="H6" s="176"/>
      <c r="I6" s="183" t="s">
        <v>120</v>
      </c>
      <c r="J6" s="183" t="s">
        <v>120</v>
      </c>
      <c r="K6" s="177" t="s">
        <v>15</v>
      </c>
      <c r="L6" s="178" t="s">
        <v>15</v>
      </c>
      <c r="M6" s="176"/>
      <c r="N6" s="177" t="s">
        <v>120</v>
      </c>
      <c r="O6" s="177" t="s">
        <v>120</v>
      </c>
      <c r="P6" s="177" t="s">
        <v>15</v>
      </c>
      <c r="Q6" s="149" t="s">
        <v>15</v>
      </c>
    </row>
    <row r="7" spans="1:17" ht="16.7" customHeight="1">
      <c r="A7" s="81"/>
      <c r="B7" s="217" t="s">
        <v>179</v>
      </c>
      <c r="C7" s="168">
        <v>709</v>
      </c>
      <c r="D7" s="151">
        <v>70922</v>
      </c>
      <c r="E7" s="151">
        <v>69742</v>
      </c>
      <c r="F7" s="151">
        <v>5677364</v>
      </c>
      <c r="G7" s="151">
        <v>2886581</v>
      </c>
      <c r="H7" s="150">
        <v>51</v>
      </c>
      <c r="I7" s="151">
        <v>6793</v>
      </c>
      <c r="J7" s="151">
        <v>5460</v>
      </c>
      <c r="K7" s="151">
        <v>646815</v>
      </c>
      <c r="L7" s="151">
        <v>389573</v>
      </c>
      <c r="M7" s="150">
        <f>C7+H7</f>
        <v>760</v>
      </c>
      <c r="N7" s="151">
        <f>D7+I7</f>
        <v>77715</v>
      </c>
      <c r="O7" s="151">
        <f>E7+J7</f>
        <v>75202</v>
      </c>
      <c r="P7" s="151">
        <f>F7+K7</f>
        <v>6324179</v>
      </c>
      <c r="Q7" s="152">
        <f>G7+L7</f>
        <v>3276154</v>
      </c>
    </row>
    <row r="8" spans="1:17" ht="16.7" customHeight="1" thickBot="1">
      <c r="A8" s="153" t="s">
        <v>121</v>
      </c>
      <c r="B8" s="218" t="s">
        <v>181</v>
      </c>
      <c r="C8" s="280">
        <v>291</v>
      </c>
      <c r="D8" s="155">
        <v>30158</v>
      </c>
      <c r="E8" s="155">
        <v>29488</v>
      </c>
      <c r="F8" s="155">
        <v>2522851</v>
      </c>
      <c r="G8" s="155">
        <v>1290896</v>
      </c>
      <c r="H8" s="154">
        <v>30</v>
      </c>
      <c r="I8" s="155">
        <v>2973</v>
      </c>
      <c r="J8" s="155">
        <v>2453</v>
      </c>
      <c r="K8" s="155">
        <v>289509</v>
      </c>
      <c r="L8" s="155">
        <v>171680</v>
      </c>
      <c r="M8" s="154">
        <f t="shared" ref="M8:M45" si="0">C8+H8</f>
        <v>321</v>
      </c>
      <c r="N8" s="155">
        <f t="shared" ref="N8:N45" si="1">D8+I8</f>
        <v>33131</v>
      </c>
      <c r="O8" s="155">
        <f t="shared" ref="O8:O45" si="2">E8+J8</f>
        <v>31941</v>
      </c>
      <c r="P8" s="155">
        <f t="shared" ref="P8:P45" si="3">F8+K8</f>
        <v>2812360</v>
      </c>
      <c r="Q8" s="156">
        <f t="shared" ref="Q8:Q45" si="4">G8+L8</f>
        <v>1462576</v>
      </c>
    </row>
    <row r="9" spans="1:17" ht="16.7" customHeight="1">
      <c r="A9" s="157"/>
      <c r="B9" s="217" t="s">
        <v>179</v>
      </c>
      <c r="C9" s="168">
        <v>626</v>
      </c>
      <c r="D9" s="151">
        <v>63467</v>
      </c>
      <c r="E9" s="151">
        <v>61425</v>
      </c>
      <c r="F9" s="151">
        <v>5077177</v>
      </c>
      <c r="G9" s="151">
        <v>2625091</v>
      </c>
      <c r="H9" s="150">
        <v>74</v>
      </c>
      <c r="I9" s="151">
        <v>8111</v>
      </c>
      <c r="J9" s="151">
        <v>7380</v>
      </c>
      <c r="K9" s="151">
        <v>742088</v>
      </c>
      <c r="L9" s="151">
        <v>406309</v>
      </c>
      <c r="M9" s="150">
        <f t="shared" si="0"/>
        <v>700</v>
      </c>
      <c r="N9" s="151">
        <f t="shared" si="1"/>
        <v>71578</v>
      </c>
      <c r="O9" s="151">
        <f t="shared" si="2"/>
        <v>68805</v>
      </c>
      <c r="P9" s="151">
        <f t="shared" si="3"/>
        <v>5819265</v>
      </c>
      <c r="Q9" s="152">
        <f t="shared" si="4"/>
        <v>3031400</v>
      </c>
    </row>
    <row r="10" spans="1:17" ht="16.7" customHeight="1" thickBot="1">
      <c r="A10" s="153" t="s">
        <v>85</v>
      </c>
      <c r="B10" s="218" t="s">
        <v>181</v>
      </c>
      <c r="C10" s="280">
        <v>334</v>
      </c>
      <c r="D10" s="155">
        <v>35591</v>
      </c>
      <c r="E10" s="155">
        <v>34092</v>
      </c>
      <c r="F10" s="155">
        <v>2959866</v>
      </c>
      <c r="G10" s="155">
        <v>1544140</v>
      </c>
      <c r="H10" s="154">
        <v>34</v>
      </c>
      <c r="I10" s="155">
        <v>4719</v>
      </c>
      <c r="J10" s="155">
        <v>4061</v>
      </c>
      <c r="K10" s="155">
        <v>453920</v>
      </c>
      <c r="L10" s="155">
        <v>260972</v>
      </c>
      <c r="M10" s="154">
        <f t="shared" si="0"/>
        <v>368</v>
      </c>
      <c r="N10" s="155">
        <f t="shared" si="1"/>
        <v>40310</v>
      </c>
      <c r="O10" s="155">
        <f t="shared" si="2"/>
        <v>38153</v>
      </c>
      <c r="P10" s="155">
        <f t="shared" si="3"/>
        <v>3413786</v>
      </c>
      <c r="Q10" s="156">
        <f t="shared" si="4"/>
        <v>1805112</v>
      </c>
    </row>
    <row r="11" spans="1:17" ht="16.7" customHeight="1">
      <c r="A11" s="158"/>
      <c r="B11" s="217" t="s">
        <v>179</v>
      </c>
      <c r="C11" s="168">
        <v>135</v>
      </c>
      <c r="D11" s="151">
        <v>13527</v>
      </c>
      <c r="E11" s="151">
        <v>13300</v>
      </c>
      <c r="F11" s="151">
        <v>1075722</v>
      </c>
      <c r="G11" s="151">
        <v>547129</v>
      </c>
      <c r="H11" s="150">
        <v>13</v>
      </c>
      <c r="I11" s="151">
        <v>1061</v>
      </c>
      <c r="J11" s="151">
        <v>876</v>
      </c>
      <c r="K11" s="151">
        <v>99420</v>
      </c>
      <c r="L11" s="151">
        <v>59337</v>
      </c>
      <c r="M11" s="150">
        <f t="shared" si="0"/>
        <v>148</v>
      </c>
      <c r="N11" s="151">
        <f t="shared" si="1"/>
        <v>14588</v>
      </c>
      <c r="O11" s="151">
        <f t="shared" si="2"/>
        <v>14176</v>
      </c>
      <c r="P11" s="151">
        <f t="shared" si="3"/>
        <v>1175142</v>
      </c>
      <c r="Q11" s="152">
        <f t="shared" si="4"/>
        <v>606466</v>
      </c>
    </row>
    <row r="12" spans="1:17" ht="16.7" customHeight="1" thickBot="1">
      <c r="A12" s="153" t="s">
        <v>122</v>
      </c>
      <c r="B12" s="218" t="s">
        <v>181</v>
      </c>
      <c r="C12" s="280">
        <v>37</v>
      </c>
      <c r="D12" s="155">
        <v>3560</v>
      </c>
      <c r="E12" s="155">
        <v>3397</v>
      </c>
      <c r="F12" s="155">
        <v>307488</v>
      </c>
      <c r="G12" s="155">
        <v>161409</v>
      </c>
      <c r="H12" s="154">
        <v>4</v>
      </c>
      <c r="I12" s="155">
        <v>273</v>
      </c>
      <c r="J12" s="155">
        <v>215</v>
      </c>
      <c r="K12" s="155">
        <v>25029</v>
      </c>
      <c r="L12" s="155">
        <v>15481</v>
      </c>
      <c r="M12" s="154">
        <f t="shared" si="0"/>
        <v>41</v>
      </c>
      <c r="N12" s="155">
        <f t="shared" si="1"/>
        <v>3833</v>
      </c>
      <c r="O12" s="155">
        <f t="shared" si="2"/>
        <v>3612</v>
      </c>
      <c r="P12" s="155">
        <f t="shared" si="3"/>
        <v>332517</v>
      </c>
      <c r="Q12" s="156">
        <f t="shared" si="4"/>
        <v>176890</v>
      </c>
    </row>
    <row r="13" spans="1:17" ht="16.7" customHeight="1">
      <c r="A13" s="158"/>
      <c r="B13" s="217" t="s">
        <v>179</v>
      </c>
      <c r="C13" s="168">
        <v>252</v>
      </c>
      <c r="D13" s="151">
        <v>26527</v>
      </c>
      <c r="E13" s="151">
        <v>25036</v>
      </c>
      <c r="F13" s="151">
        <v>2135410</v>
      </c>
      <c r="G13" s="151">
        <v>1129249</v>
      </c>
      <c r="H13" s="150">
        <v>30</v>
      </c>
      <c r="I13" s="151">
        <v>2063</v>
      </c>
      <c r="J13" s="151">
        <v>1775</v>
      </c>
      <c r="K13" s="151">
        <v>201257</v>
      </c>
      <c r="L13" s="151">
        <v>116143</v>
      </c>
      <c r="M13" s="150">
        <f t="shared" si="0"/>
        <v>282</v>
      </c>
      <c r="N13" s="151">
        <f t="shared" si="1"/>
        <v>28590</v>
      </c>
      <c r="O13" s="151">
        <f t="shared" si="2"/>
        <v>26811</v>
      </c>
      <c r="P13" s="151">
        <f t="shared" si="3"/>
        <v>2336667</v>
      </c>
      <c r="Q13" s="152">
        <f t="shared" si="4"/>
        <v>1245392</v>
      </c>
    </row>
    <row r="14" spans="1:17" ht="16.7" customHeight="1" thickBot="1">
      <c r="A14" s="153" t="s">
        <v>123</v>
      </c>
      <c r="B14" s="218" t="s">
        <v>181</v>
      </c>
      <c r="C14" s="280">
        <v>95</v>
      </c>
      <c r="D14" s="155">
        <v>10265</v>
      </c>
      <c r="E14" s="155">
        <v>9717</v>
      </c>
      <c r="F14" s="155">
        <v>871711</v>
      </c>
      <c r="G14" s="155">
        <v>459885</v>
      </c>
      <c r="H14" s="154">
        <v>4</v>
      </c>
      <c r="I14" s="155">
        <v>306</v>
      </c>
      <c r="J14" s="155">
        <v>306</v>
      </c>
      <c r="K14" s="155">
        <v>27307</v>
      </c>
      <c r="L14" s="155">
        <v>13653</v>
      </c>
      <c r="M14" s="154">
        <f t="shared" si="0"/>
        <v>99</v>
      </c>
      <c r="N14" s="155">
        <f t="shared" si="1"/>
        <v>10571</v>
      </c>
      <c r="O14" s="155">
        <f t="shared" si="2"/>
        <v>10023</v>
      </c>
      <c r="P14" s="155">
        <f t="shared" si="3"/>
        <v>899018</v>
      </c>
      <c r="Q14" s="156">
        <f t="shared" si="4"/>
        <v>473538</v>
      </c>
    </row>
    <row r="15" spans="1:17" ht="16.7" customHeight="1">
      <c r="A15" s="158"/>
      <c r="B15" s="217" t="s">
        <v>179</v>
      </c>
      <c r="C15" s="168">
        <v>522</v>
      </c>
      <c r="D15" s="151">
        <v>52421</v>
      </c>
      <c r="E15" s="151">
        <v>51014</v>
      </c>
      <c r="F15" s="151">
        <v>4210401</v>
      </c>
      <c r="G15" s="151">
        <v>2167104</v>
      </c>
      <c r="H15" s="150">
        <v>39</v>
      </c>
      <c r="I15" s="151">
        <v>3077</v>
      </c>
      <c r="J15" s="151">
        <v>2861</v>
      </c>
      <c r="K15" s="151">
        <v>266072</v>
      </c>
      <c r="L15" s="151">
        <v>142813</v>
      </c>
      <c r="M15" s="150">
        <f>C15+H15</f>
        <v>561</v>
      </c>
      <c r="N15" s="151">
        <f t="shared" si="1"/>
        <v>55498</v>
      </c>
      <c r="O15" s="151">
        <f t="shared" si="2"/>
        <v>53875</v>
      </c>
      <c r="P15" s="151">
        <f t="shared" si="3"/>
        <v>4476473</v>
      </c>
      <c r="Q15" s="152">
        <f t="shared" si="4"/>
        <v>2309917</v>
      </c>
    </row>
    <row r="16" spans="1:17" ht="16.7" customHeight="1" thickBot="1">
      <c r="A16" s="153" t="s">
        <v>124</v>
      </c>
      <c r="B16" s="218" t="s">
        <v>181</v>
      </c>
      <c r="C16" s="280">
        <v>265</v>
      </c>
      <c r="D16" s="155">
        <v>25413</v>
      </c>
      <c r="E16" s="155">
        <v>24809</v>
      </c>
      <c r="F16" s="155">
        <v>2137481</v>
      </c>
      <c r="G16" s="155">
        <v>1095886</v>
      </c>
      <c r="H16" s="154">
        <v>24</v>
      </c>
      <c r="I16" s="155">
        <v>3087</v>
      </c>
      <c r="J16" s="155">
        <v>2773</v>
      </c>
      <c r="K16" s="155">
        <v>304998</v>
      </c>
      <c r="L16" s="155">
        <v>168199</v>
      </c>
      <c r="M16" s="154">
        <f>C16+H16</f>
        <v>289</v>
      </c>
      <c r="N16" s="155">
        <f t="shared" si="1"/>
        <v>28500</v>
      </c>
      <c r="O16" s="155">
        <f t="shared" si="2"/>
        <v>27582</v>
      </c>
      <c r="P16" s="155">
        <f t="shared" si="3"/>
        <v>2442479</v>
      </c>
      <c r="Q16" s="156">
        <f t="shared" si="4"/>
        <v>1264085</v>
      </c>
    </row>
    <row r="17" spans="1:17" ht="16.7" customHeight="1">
      <c r="A17" s="158"/>
      <c r="B17" s="217" t="s">
        <v>179</v>
      </c>
      <c r="C17" s="168">
        <v>1086</v>
      </c>
      <c r="D17" s="151">
        <v>107929</v>
      </c>
      <c r="E17" s="151">
        <v>106252</v>
      </c>
      <c r="F17" s="151">
        <v>8582066</v>
      </c>
      <c r="G17" s="151">
        <v>4356970</v>
      </c>
      <c r="H17" s="150">
        <v>123</v>
      </c>
      <c r="I17" s="151">
        <v>8129</v>
      </c>
      <c r="J17" s="151">
        <v>7425</v>
      </c>
      <c r="K17" s="151">
        <v>690197</v>
      </c>
      <c r="L17" s="151">
        <v>376174</v>
      </c>
      <c r="M17" s="150">
        <f>C17+H17</f>
        <v>1209</v>
      </c>
      <c r="N17" s="151">
        <f t="shared" si="1"/>
        <v>116058</v>
      </c>
      <c r="O17" s="151">
        <f t="shared" si="2"/>
        <v>113677</v>
      </c>
      <c r="P17" s="151">
        <f t="shared" si="3"/>
        <v>9272263</v>
      </c>
      <c r="Q17" s="152">
        <f t="shared" si="4"/>
        <v>4733144</v>
      </c>
    </row>
    <row r="18" spans="1:17" ht="16.7" customHeight="1" thickBot="1">
      <c r="A18" s="153" t="s">
        <v>125</v>
      </c>
      <c r="B18" s="218" t="s">
        <v>181</v>
      </c>
      <c r="C18" s="280">
        <v>448</v>
      </c>
      <c r="D18" s="155">
        <v>45457</v>
      </c>
      <c r="E18" s="155">
        <v>45131</v>
      </c>
      <c r="F18" s="155">
        <v>3769825</v>
      </c>
      <c r="G18" s="155">
        <v>1898361</v>
      </c>
      <c r="H18" s="154">
        <v>18</v>
      </c>
      <c r="I18" s="155">
        <v>1922</v>
      </c>
      <c r="J18" s="155">
        <v>1919</v>
      </c>
      <c r="K18" s="155">
        <v>180650</v>
      </c>
      <c r="L18" s="155">
        <v>90388</v>
      </c>
      <c r="M18" s="154">
        <f>C18+H18</f>
        <v>466</v>
      </c>
      <c r="N18" s="155">
        <f t="shared" si="1"/>
        <v>47379</v>
      </c>
      <c r="O18" s="155">
        <f t="shared" si="2"/>
        <v>47050</v>
      </c>
      <c r="P18" s="155">
        <f t="shared" si="3"/>
        <v>3950475</v>
      </c>
      <c r="Q18" s="156">
        <f t="shared" si="4"/>
        <v>1988749</v>
      </c>
    </row>
    <row r="19" spans="1:17" ht="16.7" customHeight="1">
      <c r="A19" s="158"/>
      <c r="B19" s="217" t="s">
        <v>179</v>
      </c>
      <c r="C19" s="150">
        <v>819</v>
      </c>
      <c r="D19" s="151">
        <v>81779</v>
      </c>
      <c r="E19" s="151">
        <v>80780</v>
      </c>
      <c r="F19" s="151">
        <v>6515218</v>
      </c>
      <c r="G19" s="281">
        <v>3299840</v>
      </c>
      <c r="H19" s="150">
        <v>75</v>
      </c>
      <c r="I19" s="151">
        <v>7766</v>
      </c>
      <c r="J19" s="151">
        <v>6467</v>
      </c>
      <c r="K19" s="151">
        <v>718302</v>
      </c>
      <c r="L19" s="152">
        <v>422984</v>
      </c>
      <c r="M19" s="150">
        <f t="shared" ref="M19:Q20" si="5">C19+H19</f>
        <v>894</v>
      </c>
      <c r="N19" s="151">
        <f t="shared" si="5"/>
        <v>89545</v>
      </c>
      <c r="O19" s="151">
        <f t="shared" si="5"/>
        <v>87247</v>
      </c>
      <c r="P19" s="151">
        <f t="shared" si="5"/>
        <v>7233520</v>
      </c>
      <c r="Q19" s="152">
        <f t="shared" si="5"/>
        <v>3722824</v>
      </c>
    </row>
    <row r="20" spans="1:17" ht="16.7" customHeight="1" thickBot="1">
      <c r="A20" s="153" t="s">
        <v>176</v>
      </c>
      <c r="B20" s="218" t="s">
        <v>181</v>
      </c>
      <c r="C20" s="154">
        <v>403</v>
      </c>
      <c r="D20" s="155">
        <v>40382</v>
      </c>
      <c r="E20" s="155">
        <v>39878</v>
      </c>
      <c r="F20" s="155">
        <v>3373693</v>
      </c>
      <c r="G20" s="282">
        <v>1708696</v>
      </c>
      <c r="H20" s="154">
        <v>22</v>
      </c>
      <c r="I20" s="155">
        <v>1169</v>
      </c>
      <c r="J20" s="155">
        <v>919</v>
      </c>
      <c r="K20" s="155">
        <v>105024</v>
      </c>
      <c r="L20" s="156">
        <v>64676</v>
      </c>
      <c r="M20" s="154">
        <f t="shared" si="5"/>
        <v>425</v>
      </c>
      <c r="N20" s="155">
        <f t="shared" si="5"/>
        <v>41551</v>
      </c>
      <c r="O20" s="155">
        <f t="shared" si="5"/>
        <v>40797</v>
      </c>
      <c r="P20" s="155">
        <f t="shared" si="5"/>
        <v>3478717</v>
      </c>
      <c r="Q20" s="156">
        <f t="shared" si="5"/>
        <v>1773372</v>
      </c>
    </row>
    <row r="21" spans="1:17" ht="16.7" customHeight="1">
      <c r="A21" s="158"/>
      <c r="B21" s="217" t="s">
        <v>179</v>
      </c>
      <c r="C21" s="168">
        <v>1301</v>
      </c>
      <c r="D21" s="151">
        <v>128021</v>
      </c>
      <c r="E21" s="151">
        <v>125761</v>
      </c>
      <c r="F21" s="151">
        <v>10199354</v>
      </c>
      <c r="G21" s="151">
        <v>5193998</v>
      </c>
      <c r="H21" s="150">
        <v>76</v>
      </c>
      <c r="I21" s="151">
        <v>10183</v>
      </c>
      <c r="J21" s="151">
        <v>9143</v>
      </c>
      <c r="K21" s="151">
        <v>907718</v>
      </c>
      <c r="L21" s="151">
        <v>503394</v>
      </c>
      <c r="M21" s="150">
        <f t="shared" si="0"/>
        <v>1377</v>
      </c>
      <c r="N21" s="151">
        <f t="shared" si="1"/>
        <v>138204</v>
      </c>
      <c r="O21" s="151">
        <f t="shared" si="2"/>
        <v>134904</v>
      </c>
      <c r="P21" s="151">
        <f t="shared" si="3"/>
        <v>11107072</v>
      </c>
      <c r="Q21" s="152">
        <f t="shared" si="4"/>
        <v>5697392</v>
      </c>
    </row>
    <row r="22" spans="1:17" ht="16.7" customHeight="1" thickBot="1">
      <c r="A22" s="153" t="s">
        <v>126</v>
      </c>
      <c r="B22" s="218" t="s">
        <v>181</v>
      </c>
      <c r="C22" s="280">
        <v>620</v>
      </c>
      <c r="D22" s="155">
        <v>62551</v>
      </c>
      <c r="E22" s="155">
        <v>61485</v>
      </c>
      <c r="F22" s="155">
        <v>5228513</v>
      </c>
      <c r="G22" s="155">
        <v>2660377</v>
      </c>
      <c r="H22" s="154">
        <v>40</v>
      </c>
      <c r="I22" s="155">
        <v>5519</v>
      </c>
      <c r="J22" s="155">
        <v>5037</v>
      </c>
      <c r="K22" s="155">
        <v>528488</v>
      </c>
      <c r="L22" s="155">
        <v>288057</v>
      </c>
      <c r="M22" s="154">
        <f t="shared" si="0"/>
        <v>660</v>
      </c>
      <c r="N22" s="155">
        <f t="shared" si="1"/>
        <v>68070</v>
      </c>
      <c r="O22" s="155">
        <f t="shared" si="2"/>
        <v>66522</v>
      </c>
      <c r="P22" s="155">
        <f t="shared" si="3"/>
        <v>5757001</v>
      </c>
      <c r="Q22" s="156">
        <f t="shared" si="4"/>
        <v>2948434</v>
      </c>
    </row>
    <row r="23" spans="1:17" ht="16.7" customHeight="1">
      <c r="A23" s="158"/>
      <c r="B23" s="217" t="s">
        <v>179</v>
      </c>
      <c r="C23" s="168">
        <v>635</v>
      </c>
      <c r="D23" s="151">
        <v>63738</v>
      </c>
      <c r="E23" s="151">
        <v>62576</v>
      </c>
      <c r="F23" s="151">
        <v>5132155</v>
      </c>
      <c r="G23" s="151">
        <v>2611147</v>
      </c>
      <c r="H23" s="150">
        <v>45</v>
      </c>
      <c r="I23" s="151">
        <v>3176</v>
      </c>
      <c r="J23" s="151">
        <v>2827</v>
      </c>
      <c r="K23" s="151">
        <v>294371</v>
      </c>
      <c r="L23" s="151">
        <v>163643</v>
      </c>
      <c r="M23" s="150">
        <f t="shared" si="0"/>
        <v>680</v>
      </c>
      <c r="N23" s="151">
        <f t="shared" si="1"/>
        <v>66914</v>
      </c>
      <c r="O23" s="151">
        <f t="shared" si="2"/>
        <v>65403</v>
      </c>
      <c r="P23" s="151">
        <f t="shared" si="3"/>
        <v>5426526</v>
      </c>
      <c r="Q23" s="152">
        <f t="shared" si="4"/>
        <v>2774790</v>
      </c>
    </row>
    <row r="24" spans="1:17" ht="16.7" customHeight="1" thickBot="1">
      <c r="A24" s="153" t="s">
        <v>127</v>
      </c>
      <c r="B24" s="218" t="s">
        <v>181</v>
      </c>
      <c r="C24" s="280">
        <v>281</v>
      </c>
      <c r="D24" s="155">
        <v>28257</v>
      </c>
      <c r="E24" s="155">
        <v>27666</v>
      </c>
      <c r="F24" s="155">
        <v>2361767</v>
      </c>
      <c r="G24" s="155">
        <v>1206287</v>
      </c>
      <c r="H24" s="154">
        <v>23</v>
      </c>
      <c r="I24" s="155">
        <v>1577</v>
      </c>
      <c r="J24" s="155">
        <v>1523</v>
      </c>
      <c r="K24" s="155">
        <v>142109</v>
      </c>
      <c r="L24" s="155">
        <v>73620</v>
      </c>
      <c r="M24" s="154">
        <f t="shared" si="0"/>
        <v>304</v>
      </c>
      <c r="N24" s="155">
        <f t="shared" si="1"/>
        <v>29834</v>
      </c>
      <c r="O24" s="155">
        <f t="shared" si="2"/>
        <v>29189</v>
      </c>
      <c r="P24" s="155">
        <f t="shared" si="3"/>
        <v>2503876</v>
      </c>
      <c r="Q24" s="156">
        <f t="shared" si="4"/>
        <v>1279907</v>
      </c>
    </row>
    <row r="25" spans="1:17" ht="16.7" customHeight="1">
      <c r="A25" s="158"/>
      <c r="B25" s="217" t="s">
        <v>179</v>
      </c>
      <c r="C25" s="168">
        <v>611</v>
      </c>
      <c r="D25" s="151">
        <v>63326</v>
      </c>
      <c r="E25" s="151">
        <v>61313</v>
      </c>
      <c r="F25" s="151">
        <v>5103608</v>
      </c>
      <c r="G25" s="151">
        <v>2639236</v>
      </c>
      <c r="H25" s="150">
        <v>31</v>
      </c>
      <c r="I25" s="151">
        <v>3623</v>
      </c>
      <c r="J25" s="151">
        <v>3288</v>
      </c>
      <c r="K25" s="151">
        <v>338361</v>
      </c>
      <c r="L25" s="151">
        <v>184518</v>
      </c>
      <c r="M25" s="150">
        <f t="shared" si="0"/>
        <v>642</v>
      </c>
      <c r="N25" s="151">
        <f t="shared" si="1"/>
        <v>66949</v>
      </c>
      <c r="O25" s="151">
        <f t="shared" si="2"/>
        <v>64601</v>
      </c>
      <c r="P25" s="151">
        <f t="shared" si="3"/>
        <v>5441969</v>
      </c>
      <c r="Q25" s="152">
        <f t="shared" si="4"/>
        <v>2823754</v>
      </c>
    </row>
    <row r="26" spans="1:17" ht="16.7" customHeight="1" thickBot="1">
      <c r="A26" s="153" t="s">
        <v>128</v>
      </c>
      <c r="B26" s="218" t="s">
        <v>181</v>
      </c>
      <c r="C26" s="280">
        <v>314</v>
      </c>
      <c r="D26" s="155">
        <v>32123</v>
      </c>
      <c r="E26" s="155">
        <v>31288</v>
      </c>
      <c r="F26" s="155">
        <v>2671098</v>
      </c>
      <c r="G26" s="155">
        <v>1371540</v>
      </c>
      <c r="H26" s="154">
        <v>22</v>
      </c>
      <c r="I26" s="155">
        <v>2645</v>
      </c>
      <c r="J26" s="155">
        <v>1990</v>
      </c>
      <c r="K26" s="155">
        <v>264084</v>
      </c>
      <c r="L26" s="155">
        <v>170970</v>
      </c>
      <c r="M26" s="154">
        <f t="shared" si="0"/>
        <v>336</v>
      </c>
      <c r="N26" s="155">
        <f t="shared" si="1"/>
        <v>34768</v>
      </c>
      <c r="O26" s="155">
        <f t="shared" si="2"/>
        <v>33278</v>
      </c>
      <c r="P26" s="155">
        <f t="shared" si="3"/>
        <v>2935182</v>
      </c>
      <c r="Q26" s="156">
        <f t="shared" si="4"/>
        <v>1542510</v>
      </c>
    </row>
    <row r="27" spans="1:17" ht="16.7" customHeight="1">
      <c r="A27" s="158"/>
      <c r="B27" s="217" t="s">
        <v>179</v>
      </c>
      <c r="C27" s="168">
        <v>1007</v>
      </c>
      <c r="D27" s="151">
        <v>108026</v>
      </c>
      <c r="E27" s="151">
        <v>103324</v>
      </c>
      <c r="F27" s="151">
        <v>8763069</v>
      </c>
      <c r="G27" s="151">
        <v>4579369</v>
      </c>
      <c r="H27" s="150">
        <v>120</v>
      </c>
      <c r="I27" s="151">
        <v>16647</v>
      </c>
      <c r="J27" s="151">
        <v>15007</v>
      </c>
      <c r="K27" s="151">
        <v>1521606</v>
      </c>
      <c r="L27" s="151">
        <v>837463</v>
      </c>
      <c r="M27" s="150">
        <f>C27+H27</f>
        <v>1127</v>
      </c>
      <c r="N27" s="151">
        <f t="shared" si="1"/>
        <v>124673</v>
      </c>
      <c r="O27" s="151">
        <f t="shared" si="2"/>
        <v>118331</v>
      </c>
      <c r="P27" s="151">
        <f t="shared" si="3"/>
        <v>10284675</v>
      </c>
      <c r="Q27" s="152">
        <f t="shared" si="4"/>
        <v>5416832</v>
      </c>
    </row>
    <row r="28" spans="1:17" ht="16.7" customHeight="1" thickBot="1">
      <c r="A28" s="153" t="s">
        <v>129</v>
      </c>
      <c r="B28" s="218" t="s">
        <v>181</v>
      </c>
      <c r="C28" s="280">
        <v>580</v>
      </c>
      <c r="D28" s="155">
        <v>62247</v>
      </c>
      <c r="E28" s="155">
        <v>60431</v>
      </c>
      <c r="F28" s="155">
        <v>5286764</v>
      </c>
      <c r="G28" s="155">
        <v>2723470</v>
      </c>
      <c r="H28" s="154">
        <v>58</v>
      </c>
      <c r="I28" s="155">
        <v>9102</v>
      </c>
      <c r="J28" s="155">
        <v>8506</v>
      </c>
      <c r="K28" s="155">
        <v>874449</v>
      </c>
      <c r="L28" s="155">
        <v>466642</v>
      </c>
      <c r="M28" s="154">
        <f t="shared" si="0"/>
        <v>638</v>
      </c>
      <c r="N28" s="155">
        <f t="shared" si="1"/>
        <v>71349</v>
      </c>
      <c r="O28" s="155">
        <f t="shared" si="2"/>
        <v>68937</v>
      </c>
      <c r="P28" s="155">
        <f t="shared" si="3"/>
        <v>6161213</v>
      </c>
      <c r="Q28" s="156">
        <f t="shared" si="4"/>
        <v>3190112</v>
      </c>
    </row>
    <row r="29" spans="1:17" ht="16.7" customHeight="1">
      <c r="A29" s="158"/>
      <c r="B29" s="217" t="s">
        <v>179</v>
      </c>
      <c r="C29" s="168">
        <v>735</v>
      </c>
      <c r="D29" s="151">
        <v>75924</v>
      </c>
      <c r="E29" s="151">
        <v>74595</v>
      </c>
      <c r="F29" s="151">
        <v>6129526</v>
      </c>
      <c r="G29" s="151">
        <v>3120906</v>
      </c>
      <c r="H29" s="150">
        <v>58</v>
      </c>
      <c r="I29" s="151">
        <v>6469</v>
      </c>
      <c r="J29" s="151">
        <v>5925</v>
      </c>
      <c r="K29" s="151">
        <v>579947</v>
      </c>
      <c r="L29" s="151">
        <v>315888</v>
      </c>
      <c r="M29" s="150">
        <f t="shared" si="0"/>
        <v>793</v>
      </c>
      <c r="N29" s="151">
        <f t="shared" si="1"/>
        <v>82393</v>
      </c>
      <c r="O29" s="151">
        <f t="shared" si="2"/>
        <v>80520</v>
      </c>
      <c r="P29" s="151">
        <f t="shared" si="3"/>
        <v>6709473</v>
      </c>
      <c r="Q29" s="152">
        <f t="shared" si="4"/>
        <v>3436794</v>
      </c>
    </row>
    <row r="30" spans="1:17" ht="16.7" customHeight="1" thickBot="1">
      <c r="A30" s="153" t="s">
        <v>130</v>
      </c>
      <c r="B30" s="218" t="s">
        <v>181</v>
      </c>
      <c r="C30" s="280">
        <v>289</v>
      </c>
      <c r="D30" s="155">
        <v>29367</v>
      </c>
      <c r="E30" s="155">
        <v>28605</v>
      </c>
      <c r="F30" s="155">
        <v>2471023</v>
      </c>
      <c r="G30" s="155">
        <v>1269838</v>
      </c>
      <c r="H30" s="154">
        <v>22</v>
      </c>
      <c r="I30" s="155">
        <v>1138</v>
      </c>
      <c r="J30" s="155">
        <v>960</v>
      </c>
      <c r="K30" s="155">
        <v>99805</v>
      </c>
      <c r="L30" s="155">
        <v>58217</v>
      </c>
      <c r="M30" s="154">
        <f t="shared" si="0"/>
        <v>311</v>
      </c>
      <c r="N30" s="155">
        <f t="shared" si="1"/>
        <v>30505</v>
      </c>
      <c r="O30" s="155">
        <f t="shared" si="2"/>
        <v>29565</v>
      </c>
      <c r="P30" s="155">
        <f t="shared" si="3"/>
        <v>2570828</v>
      </c>
      <c r="Q30" s="156">
        <f t="shared" si="4"/>
        <v>1328055</v>
      </c>
    </row>
    <row r="31" spans="1:17" ht="16.7" customHeight="1">
      <c r="A31" s="158"/>
      <c r="B31" s="217" t="s">
        <v>179</v>
      </c>
      <c r="C31" s="168">
        <v>1121</v>
      </c>
      <c r="D31" s="151">
        <v>120073</v>
      </c>
      <c r="E31" s="151">
        <v>116656</v>
      </c>
      <c r="F31" s="151">
        <v>9694792</v>
      </c>
      <c r="G31" s="151">
        <v>4987395</v>
      </c>
      <c r="H31" s="150">
        <v>245</v>
      </c>
      <c r="I31" s="151">
        <v>17771</v>
      </c>
      <c r="J31" s="151">
        <v>16421</v>
      </c>
      <c r="K31" s="151">
        <v>1666320</v>
      </c>
      <c r="L31" s="151">
        <v>896931</v>
      </c>
      <c r="M31" s="150">
        <f t="shared" si="0"/>
        <v>1366</v>
      </c>
      <c r="N31" s="151">
        <f t="shared" si="1"/>
        <v>137844</v>
      </c>
      <c r="O31" s="151">
        <f t="shared" si="2"/>
        <v>133077</v>
      </c>
      <c r="P31" s="151">
        <f t="shared" si="3"/>
        <v>11361112</v>
      </c>
      <c r="Q31" s="152">
        <f t="shared" si="4"/>
        <v>5884326</v>
      </c>
    </row>
    <row r="32" spans="1:17" ht="16.7" customHeight="1" thickBot="1">
      <c r="A32" s="153" t="s">
        <v>131</v>
      </c>
      <c r="B32" s="218" t="s">
        <v>181</v>
      </c>
      <c r="C32" s="280">
        <v>535</v>
      </c>
      <c r="D32" s="155">
        <v>57317</v>
      </c>
      <c r="E32" s="155">
        <v>55471</v>
      </c>
      <c r="F32" s="155">
        <v>4807638</v>
      </c>
      <c r="G32" s="155">
        <v>2481768</v>
      </c>
      <c r="H32" s="154">
        <v>50</v>
      </c>
      <c r="I32" s="155">
        <v>5060</v>
      </c>
      <c r="J32" s="155">
        <v>4547</v>
      </c>
      <c r="K32" s="155">
        <v>478298</v>
      </c>
      <c r="L32" s="155">
        <v>262999</v>
      </c>
      <c r="M32" s="154">
        <f t="shared" si="0"/>
        <v>585</v>
      </c>
      <c r="N32" s="155">
        <f t="shared" si="1"/>
        <v>62377</v>
      </c>
      <c r="O32" s="155">
        <f t="shared" si="2"/>
        <v>60018</v>
      </c>
      <c r="P32" s="155">
        <f t="shared" si="3"/>
        <v>5285936</v>
      </c>
      <c r="Q32" s="156">
        <f t="shared" si="4"/>
        <v>2744767</v>
      </c>
    </row>
    <row r="33" spans="1:17" ht="16.7" customHeight="1">
      <c r="A33" s="158"/>
      <c r="B33" s="217" t="s">
        <v>179</v>
      </c>
      <c r="C33" s="168">
        <v>584</v>
      </c>
      <c r="D33" s="151">
        <v>68709</v>
      </c>
      <c r="E33" s="151">
        <v>65863</v>
      </c>
      <c r="F33" s="151">
        <v>5546786</v>
      </c>
      <c r="G33" s="151">
        <v>2893285</v>
      </c>
      <c r="H33" s="150">
        <v>68</v>
      </c>
      <c r="I33" s="151">
        <v>13286</v>
      </c>
      <c r="J33" s="151">
        <v>12214</v>
      </c>
      <c r="K33" s="151">
        <v>1274311</v>
      </c>
      <c r="L33" s="151">
        <v>690227</v>
      </c>
      <c r="M33" s="150">
        <f t="shared" si="0"/>
        <v>652</v>
      </c>
      <c r="N33" s="151">
        <f t="shared" si="1"/>
        <v>81995</v>
      </c>
      <c r="O33" s="151">
        <f t="shared" si="2"/>
        <v>78077</v>
      </c>
      <c r="P33" s="151">
        <f t="shared" si="3"/>
        <v>6821097</v>
      </c>
      <c r="Q33" s="152">
        <f t="shared" si="4"/>
        <v>3583512</v>
      </c>
    </row>
    <row r="34" spans="1:17" ht="16.7" customHeight="1" thickBot="1">
      <c r="A34" s="153" t="s">
        <v>132</v>
      </c>
      <c r="B34" s="218" t="s">
        <v>181</v>
      </c>
      <c r="C34" s="280">
        <v>153</v>
      </c>
      <c r="D34" s="155">
        <v>19080</v>
      </c>
      <c r="E34" s="155">
        <v>18001</v>
      </c>
      <c r="F34" s="155">
        <v>1600681</v>
      </c>
      <c r="G34" s="155">
        <v>845989</v>
      </c>
      <c r="H34" s="154">
        <v>22</v>
      </c>
      <c r="I34" s="155">
        <v>3958</v>
      </c>
      <c r="J34" s="155">
        <v>3409</v>
      </c>
      <c r="K34" s="155">
        <v>380508</v>
      </c>
      <c r="L34" s="155">
        <v>217464</v>
      </c>
      <c r="M34" s="154">
        <f t="shared" si="0"/>
        <v>175</v>
      </c>
      <c r="N34" s="155">
        <f t="shared" si="1"/>
        <v>23038</v>
      </c>
      <c r="O34" s="155">
        <f t="shared" si="2"/>
        <v>21410</v>
      </c>
      <c r="P34" s="155">
        <f t="shared" si="3"/>
        <v>1981189</v>
      </c>
      <c r="Q34" s="156">
        <f t="shared" si="4"/>
        <v>1063453</v>
      </c>
    </row>
    <row r="35" spans="1:17" ht="16.7" customHeight="1">
      <c r="A35" s="158"/>
      <c r="B35" s="217" t="s">
        <v>179</v>
      </c>
      <c r="C35" s="150">
        <v>1428</v>
      </c>
      <c r="D35" s="151">
        <v>144439</v>
      </c>
      <c r="E35" s="151">
        <v>142108</v>
      </c>
      <c r="F35" s="151">
        <v>11518654</v>
      </c>
      <c r="G35" s="151">
        <v>5853461</v>
      </c>
      <c r="H35" s="168">
        <v>91</v>
      </c>
      <c r="I35" s="151">
        <v>12766</v>
      </c>
      <c r="J35" s="151">
        <v>12168</v>
      </c>
      <c r="K35" s="151">
        <v>1150194</v>
      </c>
      <c r="L35" s="151">
        <v>603102</v>
      </c>
      <c r="M35" s="150">
        <f t="shared" si="0"/>
        <v>1519</v>
      </c>
      <c r="N35" s="151">
        <f t="shared" si="1"/>
        <v>157205</v>
      </c>
      <c r="O35" s="151">
        <f t="shared" si="2"/>
        <v>154276</v>
      </c>
      <c r="P35" s="151">
        <f t="shared" si="3"/>
        <v>12668848</v>
      </c>
      <c r="Q35" s="152">
        <f t="shared" si="4"/>
        <v>6456563</v>
      </c>
    </row>
    <row r="36" spans="1:17" ht="16.7" customHeight="1" thickBot="1">
      <c r="A36" s="153" t="s">
        <v>133</v>
      </c>
      <c r="B36" s="218" t="s">
        <v>181</v>
      </c>
      <c r="C36" s="154">
        <v>579</v>
      </c>
      <c r="D36" s="155">
        <v>57996</v>
      </c>
      <c r="E36" s="155">
        <v>57273</v>
      </c>
      <c r="F36" s="155">
        <v>4862974</v>
      </c>
      <c r="G36" s="155">
        <v>2461546</v>
      </c>
      <c r="H36" s="280">
        <v>21</v>
      </c>
      <c r="I36" s="155">
        <v>2507</v>
      </c>
      <c r="J36" s="155">
        <v>2413</v>
      </c>
      <c r="K36" s="155">
        <v>230078</v>
      </c>
      <c r="L36" s="155">
        <v>119320</v>
      </c>
      <c r="M36" s="154">
        <f t="shared" si="0"/>
        <v>600</v>
      </c>
      <c r="N36" s="155">
        <f t="shared" si="1"/>
        <v>60503</v>
      </c>
      <c r="O36" s="155">
        <f t="shared" si="2"/>
        <v>59686</v>
      </c>
      <c r="P36" s="155">
        <f t="shared" si="3"/>
        <v>5093052</v>
      </c>
      <c r="Q36" s="156">
        <f t="shared" si="4"/>
        <v>2580866</v>
      </c>
    </row>
    <row r="37" spans="1:17" ht="16.7" customHeight="1">
      <c r="A37" s="158"/>
      <c r="B37" s="217" t="s">
        <v>179</v>
      </c>
      <c r="C37" s="168">
        <v>578</v>
      </c>
      <c r="D37" s="151">
        <v>61945</v>
      </c>
      <c r="E37" s="151">
        <v>60870</v>
      </c>
      <c r="F37" s="151">
        <v>4914439</v>
      </c>
      <c r="G37" s="151">
        <v>2501689</v>
      </c>
      <c r="H37" s="168">
        <v>27</v>
      </c>
      <c r="I37" s="151">
        <v>6342</v>
      </c>
      <c r="J37" s="151">
        <v>6098</v>
      </c>
      <c r="K37" s="151">
        <v>548493</v>
      </c>
      <c r="L37" s="151">
        <v>286005</v>
      </c>
      <c r="M37" s="150">
        <f>C37+H37</f>
        <v>605</v>
      </c>
      <c r="N37" s="151">
        <f t="shared" si="1"/>
        <v>68287</v>
      </c>
      <c r="O37" s="151">
        <f t="shared" si="2"/>
        <v>66968</v>
      </c>
      <c r="P37" s="151">
        <f t="shared" si="3"/>
        <v>5462932</v>
      </c>
      <c r="Q37" s="152">
        <f t="shared" si="4"/>
        <v>2787694</v>
      </c>
    </row>
    <row r="38" spans="1:17" ht="16.7" customHeight="1" thickBot="1">
      <c r="A38" s="153" t="s">
        <v>134</v>
      </c>
      <c r="B38" s="218" t="s">
        <v>181</v>
      </c>
      <c r="C38" s="280">
        <v>231</v>
      </c>
      <c r="D38" s="155">
        <v>23949</v>
      </c>
      <c r="E38" s="155">
        <v>23474</v>
      </c>
      <c r="F38" s="155">
        <v>1997670</v>
      </c>
      <c r="G38" s="155">
        <v>1019189</v>
      </c>
      <c r="H38" s="280">
        <v>8</v>
      </c>
      <c r="I38" s="155">
        <v>2044</v>
      </c>
      <c r="J38" s="155">
        <v>1725</v>
      </c>
      <c r="K38" s="155">
        <v>197878</v>
      </c>
      <c r="L38" s="155">
        <v>115756</v>
      </c>
      <c r="M38" s="154">
        <f t="shared" si="0"/>
        <v>239</v>
      </c>
      <c r="N38" s="155">
        <f t="shared" si="1"/>
        <v>25993</v>
      </c>
      <c r="O38" s="155">
        <f t="shared" si="2"/>
        <v>25199</v>
      </c>
      <c r="P38" s="155">
        <f t="shared" si="3"/>
        <v>2195548</v>
      </c>
      <c r="Q38" s="156">
        <f t="shared" si="4"/>
        <v>1134945</v>
      </c>
    </row>
    <row r="39" spans="1:17" ht="16.7" customHeight="1">
      <c r="A39" s="158"/>
      <c r="B39" s="217" t="s">
        <v>179</v>
      </c>
      <c r="C39" s="168">
        <v>884</v>
      </c>
      <c r="D39" s="151">
        <v>92655</v>
      </c>
      <c r="E39" s="151">
        <v>90425</v>
      </c>
      <c r="F39" s="151">
        <v>7487993</v>
      </c>
      <c r="G39" s="151">
        <v>3836579</v>
      </c>
      <c r="H39" s="150">
        <v>51</v>
      </c>
      <c r="I39" s="151">
        <v>9151</v>
      </c>
      <c r="J39" s="151">
        <v>8913</v>
      </c>
      <c r="K39" s="151">
        <v>821192</v>
      </c>
      <c r="L39" s="151">
        <v>421528</v>
      </c>
      <c r="M39" s="150">
        <f>C39+H39</f>
        <v>935</v>
      </c>
      <c r="N39" s="151">
        <f t="shared" si="1"/>
        <v>101806</v>
      </c>
      <c r="O39" s="151">
        <f t="shared" si="2"/>
        <v>99338</v>
      </c>
      <c r="P39" s="151">
        <f t="shared" si="3"/>
        <v>8309185</v>
      </c>
      <c r="Q39" s="152">
        <f t="shared" si="4"/>
        <v>4258107</v>
      </c>
    </row>
    <row r="40" spans="1:17" ht="16.7" customHeight="1" thickBot="1">
      <c r="A40" s="153" t="s">
        <v>135</v>
      </c>
      <c r="B40" s="218" t="s">
        <v>181</v>
      </c>
      <c r="C40" s="280">
        <v>374</v>
      </c>
      <c r="D40" s="155">
        <v>39348</v>
      </c>
      <c r="E40" s="155">
        <v>38364</v>
      </c>
      <c r="F40" s="155">
        <v>3303749</v>
      </c>
      <c r="G40" s="155">
        <v>1695357</v>
      </c>
      <c r="H40" s="154">
        <v>23</v>
      </c>
      <c r="I40" s="155">
        <v>3924</v>
      </c>
      <c r="J40" s="155">
        <v>3382</v>
      </c>
      <c r="K40" s="155">
        <v>385897</v>
      </c>
      <c r="L40" s="155">
        <v>221432</v>
      </c>
      <c r="M40" s="154">
        <f t="shared" si="0"/>
        <v>397</v>
      </c>
      <c r="N40" s="155">
        <f t="shared" si="1"/>
        <v>43272</v>
      </c>
      <c r="O40" s="155">
        <f t="shared" si="2"/>
        <v>41746</v>
      </c>
      <c r="P40" s="155">
        <f t="shared" si="3"/>
        <v>3689646</v>
      </c>
      <c r="Q40" s="156">
        <f t="shared" si="4"/>
        <v>1916789</v>
      </c>
    </row>
    <row r="41" spans="1:17" ht="16.7" customHeight="1">
      <c r="A41" s="158"/>
      <c r="B41" s="217" t="s">
        <v>179</v>
      </c>
      <c r="C41" s="150">
        <v>697</v>
      </c>
      <c r="D41" s="151">
        <v>69996</v>
      </c>
      <c r="E41" s="151">
        <v>68536</v>
      </c>
      <c r="F41" s="151">
        <v>5571060</v>
      </c>
      <c r="G41" s="151">
        <v>2843443</v>
      </c>
      <c r="H41" s="150">
        <v>43</v>
      </c>
      <c r="I41" s="151">
        <v>6980</v>
      </c>
      <c r="J41" s="151">
        <v>6812</v>
      </c>
      <c r="K41" s="151">
        <v>623823</v>
      </c>
      <c r="L41" s="151">
        <v>319889</v>
      </c>
      <c r="M41" s="150">
        <f t="shared" si="0"/>
        <v>740</v>
      </c>
      <c r="N41" s="151">
        <f t="shared" si="1"/>
        <v>76976</v>
      </c>
      <c r="O41" s="151">
        <f t="shared" si="2"/>
        <v>75348</v>
      </c>
      <c r="P41" s="151">
        <f t="shared" si="3"/>
        <v>6194883</v>
      </c>
      <c r="Q41" s="152">
        <f t="shared" si="4"/>
        <v>3163332</v>
      </c>
    </row>
    <row r="42" spans="1:17" ht="16.7" customHeight="1" thickBot="1">
      <c r="A42" s="153" t="s">
        <v>136</v>
      </c>
      <c r="B42" s="218" t="s">
        <v>181</v>
      </c>
      <c r="C42" s="154">
        <v>359</v>
      </c>
      <c r="D42" s="155">
        <v>36191</v>
      </c>
      <c r="E42" s="155">
        <v>35550</v>
      </c>
      <c r="F42" s="155">
        <v>3052129</v>
      </c>
      <c r="G42" s="155">
        <v>1552862</v>
      </c>
      <c r="H42" s="154">
        <v>17</v>
      </c>
      <c r="I42" s="155">
        <v>3945</v>
      </c>
      <c r="J42" s="155">
        <v>3825</v>
      </c>
      <c r="K42" s="155">
        <v>370859</v>
      </c>
      <c r="L42" s="155">
        <v>191682</v>
      </c>
      <c r="M42" s="154">
        <f t="shared" si="0"/>
        <v>376</v>
      </c>
      <c r="N42" s="155">
        <f t="shared" si="1"/>
        <v>40136</v>
      </c>
      <c r="O42" s="155">
        <f t="shared" si="2"/>
        <v>39375</v>
      </c>
      <c r="P42" s="155">
        <f t="shared" si="3"/>
        <v>3422988</v>
      </c>
      <c r="Q42" s="156">
        <f t="shared" si="4"/>
        <v>1744544</v>
      </c>
    </row>
    <row r="43" spans="1:17" ht="16.7" customHeight="1">
      <c r="A43" s="159" t="s">
        <v>180</v>
      </c>
      <c r="B43" s="160"/>
      <c r="C43" s="150">
        <f t="shared" ref="C43:L43" si="6">C7+C9+C11+C13+C15+C17+C19+C21+C23+C25+C27+C29+C31+C33+C35+C37+C39+C41</f>
        <v>13730</v>
      </c>
      <c r="D43" s="151">
        <f t="shared" si="6"/>
        <v>1413424</v>
      </c>
      <c r="E43" s="151">
        <f t="shared" si="6"/>
        <v>1379576</v>
      </c>
      <c r="F43" s="151">
        <f t="shared" si="6"/>
        <v>113334794</v>
      </c>
      <c r="G43" s="152">
        <f t="shared" si="6"/>
        <v>58072472</v>
      </c>
      <c r="H43" s="150">
        <f t="shared" si="6"/>
        <v>1260</v>
      </c>
      <c r="I43" s="151">
        <f t="shared" si="6"/>
        <v>143394</v>
      </c>
      <c r="J43" s="151">
        <f t="shared" si="6"/>
        <v>131060</v>
      </c>
      <c r="K43" s="151">
        <f t="shared" si="6"/>
        <v>13090487</v>
      </c>
      <c r="L43" s="152">
        <f t="shared" si="6"/>
        <v>7135921</v>
      </c>
      <c r="M43" s="150">
        <f>C43+H43</f>
        <v>14990</v>
      </c>
      <c r="N43" s="151">
        <f t="shared" si="1"/>
        <v>1556818</v>
      </c>
      <c r="O43" s="151">
        <f t="shared" si="2"/>
        <v>1510636</v>
      </c>
      <c r="P43" s="151">
        <f t="shared" si="3"/>
        <v>126425281</v>
      </c>
      <c r="Q43" s="152">
        <f t="shared" si="4"/>
        <v>65208393</v>
      </c>
    </row>
    <row r="44" spans="1:17" ht="16.7" customHeight="1">
      <c r="A44" s="291" t="s">
        <v>184</v>
      </c>
      <c r="B44" s="161"/>
      <c r="C44" s="164">
        <f>C8+C10+C12+C14+C16+C18+C20+C22+C24+C26+C28+C30+C32+C34+C36+C38+C40+C42</f>
        <v>6188</v>
      </c>
      <c r="D44" s="162">
        <f>D8+D10+D12+D14+D16+D18+D20+D22+D24+D26+D28+D30+D32+D34+D36+D38+D40+D42</f>
        <v>639252</v>
      </c>
      <c r="E44" s="162">
        <f>E8+E10+E12+E14+E16+E18+E20+E22+E24+E26+E28+E30+E32+E34+E36+E38+E40+E42</f>
        <v>624120</v>
      </c>
      <c r="F44" s="162">
        <f>F8+F10+F12+F14+F16+F18+F20+F22+F24+F26+F28+F30+F32+F34+F36+F38+F40+F42</f>
        <v>53586921</v>
      </c>
      <c r="G44" s="163">
        <f>G8+G10+G12+G14+G16+G18+G20+G22+G24+G26+G28+G30+G32+G34+G36+G38+G40+G42</f>
        <v>27447496</v>
      </c>
      <c r="H44" s="164">
        <f>H14+H16+H18+H20+H22+H24+H26+H28+H30+H32+H34+H36+H38+H40+H42+H8+H10+H12</f>
        <v>442</v>
      </c>
      <c r="I44" s="162">
        <f>I14+I16+I18+I20+I22+I24+I26+I28+I30+I32+I34+I36+I38+I40+I42+I8+I10+I12</f>
        <v>55868</v>
      </c>
      <c r="J44" s="162">
        <f>J14+J16+J18+J20+J22+J24+J26+J28+J30+J32+J34+J36+J38+J40+J42+J8+J10+J12</f>
        <v>49963</v>
      </c>
      <c r="K44" s="162">
        <f>K14+K16+K18+K20+K22+K24+K26+K28+K30+K32+K34+K36+K38+K40+K42+K8+K10+K12</f>
        <v>5338890</v>
      </c>
      <c r="L44" s="163">
        <f>L14+L16+L18+L20+L22+L24+L26+L28+L30+L32+L34+L36+L38+L40+L42+L8+L10+L12</f>
        <v>2971208</v>
      </c>
      <c r="M44" s="164">
        <f t="shared" si="0"/>
        <v>6630</v>
      </c>
      <c r="N44" s="162">
        <f t="shared" si="1"/>
        <v>695120</v>
      </c>
      <c r="O44" s="162">
        <f t="shared" si="2"/>
        <v>674083</v>
      </c>
      <c r="P44" s="162">
        <f t="shared" si="3"/>
        <v>58925811</v>
      </c>
      <c r="Q44" s="163">
        <f t="shared" si="4"/>
        <v>30418704</v>
      </c>
    </row>
    <row r="45" spans="1:17" ht="16.7" customHeight="1" thickBot="1">
      <c r="A45" s="165" t="s">
        <v>33</v>
      </c>
      <c r="B45" s="166"/>
      <c r="C45" s="154">
        <f t="shared" ref="C45:L45" si="7">C43+C44</f>
        <v>19918</v>
      </c>
      <c r="D45" s="155">
        <f t="shared" si="7"/>
        <v>2052676</v>
      </c>
      <c r="E45" s="155">
        <f t="shared" si="7"/>
        <v>2003696</v>
      </c>
      <c r="F45" s="155">
        <f t="shared" si="7"/>
        <v>166921715</v>
      </c>
      <c r="G45" s="156">
        <f t="shared" si="7"/>
        <v>85519968</v>
      </c>
      <c r="H45" s="154">
        <f t="shared" si="7"/>
        <v>1702</v>
      </c>
      <c r="I45" s="155">
        <f t="shared" si="7"/>
        <v>199262</v>
      </c>
      <c r="J45" s="155">
        <f t="shared" si="7"/>
        <v>181023</v>
      </c>
      <c r="K45" s="155">
        <f t="shared" si="7"/>
        <v>18429377</v>
      </c>
      <c r="L45" s="156">
        <f t="shared" si="7"/>
        <v>10107129</v>
      </c>
      <c r="M45" s="154">
        <f t="shared" si="0"/>
        <v>21620</v>
      </c>
      <c r="N45" s="155">
        <f t="shared" si="1"/>
        <v>2251938</v>
      </c>
      <c r="O45" s="155">
        <f t="shared" si="2"/>
        <v>2184719</v>
      </c>
      <c r="P45" s="155">
        <f t="shared" si="3"/>
        <v>185351092</v>
      </c>
      <c r="Q45" s="156">
        <f t="shared" si="4"/>
        <v>95627097</v>
      </c>
    </row>
    <row r="46" spans="1:17">
      <c r="D46" s="238"/>
    </row>
    <row r="47" spans="1:17"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</row>
    <row r="48" spans="1:17"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</row>
    <row r="49" spans="1:17"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</row>
    <row r="50" spans="1:17"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</row>
    <row r="51" spans="1:17"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</row>
    <row r="52" spans="1:17"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</row>
    <row r="53" spans="1:17">
      <c r="A53" s="52"/>
      <c r="B53" s="52"/>
      <c r="C53" s="221"/>
      <c r="D53" s="221"/>
      <c r="E53" s="221"/>
      <c r="F53" s="221"/>
      <c r="G53" s="221"/>
      <c r="H53" s="221"/>
      <c r="I53" s="221"/>
    </row>
    <row r="54" spans="1:17" ht="14.25">
      <c r="A54" s="179"/>
      <c r="B54" s="52"/>
      <c r="C54" s="221"/>
      <c r="D54" s="221"/>
      <c r="E54" s="221"/>
      <c r="F54" s="225"/>
      <c r="G54" s="221"/>
      <c r="H54" s="221"/>
      <c r="I54" s="221"/>
    </row>
    <row r="55" spans="1:17">
      <c r="A55" s="397" t="s">
        <v>163</v>
      </c>
      <c r="B55" s="397"/>
      <c r="C55" s="397"/>
      <c r="D55" s="397"/>
      <c r="E55" s="397"/>
      <c r="F55" s="397"/>
      <c r="G55" s="397"/>
      <c r="H55" s="397"/>
      <c r="I55" s="397"/>
      <c r="J55" s="399" t="s">
        <v>164</v>
      </c>
      <c r="K55" s="399"/>
      <c r="L55" s="399"/>
      <c r="M55" s="399"/>
      <c r="N55" s="399"/>
      <c r="O55" s="399"/>
      <c r="P55" s="399"/>
      <c r="Q55" s="399"/>
    </row>
    <row r="56" spans="1:17">
      <c r="A56" s="170"/>
      <c r="B56" s="104"/>
      <c r="C56" s="35"/>
    </row>
    <row r="57" spans="1:17">
      <c r="A57" s="170"/>
      <c r="B57" s="104"/>
      <c r="C57" s="35"/>
    </row>
    <row r="58" spans="1:17">
      <c r="A58" s="170"/>
      <c r="B58" s="104"/>
      <c r="C58" s="35"/>
    </row>
    <row r="59" spans="1:17">
      <c r="A59" s="87"/>
      <c r="B59" s="87"/>
      <c r="C59" s="35"/>
    </row>
    <row r="60" spans="1:17">
      <c r="A60" s="87"/>
      <c r="B60" s="87"/>
      <c r="C60" s="35"/>
    </row>
    <row r="61" spans="1:17">
      <c r="A61" s="87"/>
      <c r="B61" s="87"/>
      <c r="C61" s="35"/>
    </row>
    <row r="62" spans="1:17">
      <c r="A62" s="87"/>
      <c r="B62" s="87"/>
      <c r="C62" s="35"/>
    </row>
    <row r="63" spans="1:17">
      <c r="A63" s="87"/>
      <c r="B63" s="87"/>
      <c r="C63" s="35"/>
    </row>
    <row r="64" spans="1:17">
      <c r="A64" s="87"/>
      <c r="B64" s="87"/>
      <c r="C64" s="35"/>
    </row>
    <row r="65" spans="1:3">
      <c r="A65" s="87"/>
      <c r="B65" s="87"/>
      <c r="C65" s="35"/>
    </row>
    <row r="66" spans="1:3">
      <c r="A66" s="87"/>
      <c r="B66" s="87"/>
      <c r="C66" s="35"/>
    </row>
    <row r="67" spans="1:3">
      <c r="A67" s="87"/>
      <c r="B67" s="87"/>
      <c r="C67" s="35"/>
    </row>
    <row r="68" spans="1:3">
      <c r="A68" s="87"/>
      <c r="B68" s="87"/>
      <c r="C68" s="35"/>
    </row>
    <row r="69" spans="1:3">
      <c r="A69" s="87"/>
      <c r="B69" s="87"/>
      <c r="C69" s="35"/>
    </row>
    <row r="70" spans="1:3">
      <c r="A70" s="87"/>
      <c r="B70" s="87"/>
      <c r="C70" s="35"/>
    </row>
    <row r="71" spans="1:3">
      <c r="A71" s="87"/>
      <c r="B71" s="87"/>
      <c r="C71" s="35"/>
    </row>
    <row r="72" spans="1:3">
      <c r="A72" s="87"/>
      <c r="B72" s="87"/>
      <c r="C72" s="35"/>
    </row>
    <row r="73" spans="1:3">
      <c r="A73" s="87"/>
      <c r="B73" s="87"/>
      <c r="C73" s="35"/>
    </row>
    <row r="74" spans="1:3">
      <c r="A74" s="87"/>
      <c r="B74" s="87"/>
      <c r="C74" s="35"/>
    </row>
    <row r="75" spans="1:3">
      <c r="A75" s="87"/>
      <c r="B75" s="87"/>
      <c r="C75" s="35"/>
    </row>
    <row r="76" spans="1:3">
      <c r="A76" s="87"/>
      <c r="B76" s="87"/>
      <c r="C76" s="35"/>
    </row>
    <row r="77" spans="1:3">
      <c r="A77" s="87"/>
      <c r="B77" s="87"/>
      <c r="C77" s="35"/>
    </row>
    <row r="78" spans="1:3">
      <c r="A78" s="87"/>
      <c r="B78" s="87"/>
      <c r="C78" s="35"/>
    </row>
    <row r="79" spans="1:3">
      <c r="A79" s="87"/>
      <c r="B79" s="87"/>
      <c r="C79" s="35"/>
    </row>
    <row r="80" spans="1:3">
      <c r="A80" s="87"/>
      <c r="B80" s="87"/>
      <c r="C80" s="35"/>
    </row>
    <row r="81" spans="1:3">
      <c r="A81" s="87"/>
      <c r="B81" s="87"/>
      <c r="C81" s="35"/>
    </row>
    <row r="82" spans="1:3">
      <c r="A82" s="87"/>
      <c r="B82" s="87"/>
      <c r="C82" s="35"/>
    </row>
    <row r="83" spans="1:3">
      <c r="A83" s="87"/>
      <c r="B83" s="87"/>
      <c r="C83" s="35"/>
    </row>
    <row r="84" spans="1:3">
      <c r="A84" s="87"/>
      <c r="B84" s="87"/>
      <c r="C84" s="35"/>
    </row>
    <row r="85" spans="1:3">
      <c r="A85" s="87"/>
      <c r="B85" s="87"/>
      <c r="C85" s="35"/>
    </row>
    <row r="86" spans="1:3">
      <c r="A86" s="87"/>
      <c r="B86" s="87"/>
      <c r="C86" s="35"/>
    </row>
    <row r="87" spans="1:3">
      <c r="A87" s="87"/>
      <c r="B87" s="87"/>
      <c r="C87" s="35"/>
    </row>
    <row r="88" spans="1:3">
      <c r="A88" s="87"/>
      <c r="B88" s="87"/>
      <c r="C88" s="35"/>
    </row>
    <row r="89" spans="1:3">
      <c r="A89" s="87"/>
      <c r="B89" s="87"/>
      <c r="C89" s="35"/>
    </row>
    <row r="90" spans="1:3">
      <c r="A90" s="87"/>
      <c r="B90" s="87"/>
      <c r="C90" s="35"/>
    </row>
    <row r="91" spans="1:3">
      <c r="A91" s="87"/>
      <c r="B91" s="87"/>
      <c r="C91" s="35"/>
    </row>
    <row r="92" spans="1:3">
      <c r="A92" s="87"/>
      <c r="B92" s="87"/>
      <c r="C92" s="35"/>
    </row>
    <row r="93" spans="1:3">
      <c r="A93" s="87"/>
      <c r="B93" s="87"/>
      <c r="C93" s="35"/>
    </row>
    <row r="94" spans="1:3">
      <c r="A94" s="87"/>
      <c r="B94" s="87"/>
      <c r="C94" s="35"/>
    </row>
    <row r="95" spans="1:3">
      <c r="A95" s="87"/>
      <c r="B95" s="87"/>
      <c r="C95" s="35"/>
    </row>
    <row r="96" spans="1:3">
      <c r="A96" s="87"/>
      <c r="B96" s="87"/>
      <c r="C96" s="35"/>
    </row>
    <row r="97" spans="1:3">
      <c r="A97" s="87"/>
      <c r="B97" s="87"/>
      <c r="C97" s="35"/>
    </row>
    <row r="98" spans="1:3">
      <c r="A98" s="87"/>
      <c r="B98" s="87"/>
      <c r="C98" s="35"/>
    </row>
    <row r="99" spans="1:3">
      <c r="A99" s="87"/>
      <c r="B99" s="87"/>
      <c r="C99" s="35"/>
    </row>
    <row r="100" spans="1:3">
      <c r="A100" s="87"/>
      <c r="B100" s="87"/>
      <c r="C100" s="35"/>
    </row>
    <row r="101" spans="1:3">
      <c r="A101" s="87"/>
      <c r="B101" s="87"/>
      <c r="C101" s="35"/>
    </row>
    <row r="102" spans="1:3">
      <c r="A102" s="87"/>
      <c r="B102" s="87"/>
      <c r="C102" s="35"/>
    </row>
    <row r="103" spans="1:3">
      <c r="A103" s="87"/>
      <c r="B103" s="87"/>
      <c r="C103" s="35"/>
    </row>
    <row r="104" spans="1:3">
      <c r="A104" s="87"/>
      <c r="B104" s="87"/>
      <c r="C104" s="35"/>
    </row>
    <row r="105" spans="1:3">
      <c r="A105" s="87"/>
      <c r="B105" s="87"/>
      <c r="C105" s="35"/>
    </row>
    <row r="106" spans="1:3">
      <c r="A106" s="87"/>
      <c r="B106" s="87"/>
      <c r="C106" s="35"/>
    </row>
    <row r="107" spans="1:3">
      <c r="A107" s="87"/>
      <c r="B107" s="87"/>
      <c r="C107" s="35"/>
    </row>
    <row r="108" spans="1:3">
      <c r="A108" s="87"/>
      <c r="B108" s="87"/>
      <c r="C108" s="35"/>
    </row>
  </sheetData>
  <mergeCells count="2">
    <mergeCell ref="A55:I55"/>
    <mergeCell ref="J55:Q55"/>
  </mergeCells>
  <phoneticPr fontId="3"/>
  <pageMargins left="0.70866141732283461" right="0.11811023622047244" top="0.74803149606299213" bottom="0.74803149606299213" header="0.31496062992125984" footer="0.31496062992125984"/>
  <pageSetup paperSize="9" scale="93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表紙</vt:lpstr>
      <vt:lpstr>94～95</vt:lpstr>
      <vt:lpstr>96～97</vt:lpstr>
      <vt:lpstr>98～99</vt:lpstr>
      <vt:lpstr>100</vt:lpstr>
      <vt:lpstr>101</vt:lpstr>
      <vt:lpstr>102～103</vt:lpstr>
      <vt:lpstr>104～105</vt:lpstr>
      <vt:lpstr>106～107</vt:lpstr>
      <vt:lpstr>108～109</vt:lpstr>
      <vt:lpstr>110～111</vt:lpstr>
      <vt:lpstr>112～113</vt:lpstr>
      <vt:lpstr>114～115</vt:lpstr>
      <vt:lpstr>'100'!Print_Area</vt:lpstr>
      <vt:lpstr>'101'!Print_Area</vt:lpstr>
      <vt:lpstr>'102～103'!Print_Area</vt:lpstr>
      <vt:lpstr>'104～105'!Print_Area</vt:lpstr>
      <vt:lpstr>'106～107'!Print_Area</vt:lpstr>
      <vt:lpstr>'108～109'!Print_Area</vt:lpstr>
      <vt:lpstr>'110～111'!Print_Area</vt:lpstr>
      <vt:lpstr>'112～113'!Print_Area</vt:lpstr>
      <vt:lpstr>'114～115'!Print_Area</vt:lpstr>
      <vt:lpstr>'94～95'!Print_Area</vt:lpstr>
      <vt:lpstr>'96～97'!Print_Area</vt:lpstr>
      <vt:lpstr>'98～99'!Print_Area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財政局主税部</dc:creator>
  <cp:lastModifiedBy>Administrator</cp:lastModifiedBy>
  <cp:lastPrinted>2021-07-19T02:43:42Z</cp:lastPrinted>
  <dcterms:created xsi:type="dcterms:W3CDTF">2007-10-03T13:26:37Z</dcterms:created>
  <dcterms:modified xsi:type="dcterms:W3CDTF">2022-09-20T00:55:41Z</dcterms:modified>
</cp:coreProperties>
</file>