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財政局\03税務課\税務課\300_企画・指導業務（個人市民税）\08 市税賦課額調・課税状況調\02_市税賦課額調\04令和４年賦課額額調\06_HP\04_R3分修正\"/>
    </mc:Choice>
  </mc:AlternateContent>
  <bookViews>
    <workbookView xWindow="0" yWindow="0" windowWidth="28800" windowHeight="11730" firstSheet="2" activeTab="2"/>
  </bookViews>
  <sheets>
    <sheet name="表紙(軽自動車税)" sheetId="1" r:id="rId1"/>
    <sheet name="116～119" sheetId="11" r:id="rId2"/>
    <sheet name="120～125 " sheetId="13" r:id="rId3"/>
    <sheet name="126～127" sheetId="2" r:id="rId4"/>
    <sheet name="128～129" sheetId="10" r:id="rId5"/>
    <sheet name="130～131" sheetId="5" r:id="rId6"/>
  </sheets>
  <definedNames>
    <definedName name="_xlnm.Print_Area" localSheetId="1">'116～119'!$A$1:$AT$54</definedName>
    <definedName name="_xlnm.Print_Area" localSheetId="2">'120～125 '!$A$1:$CQ$54</definedName>
    <definedName name="_xlnm.Print_Area" localSheetId="3">'126～127'!$A$1:$W$54</definedName>
    <definedName name="_xlnm.Print_Area" localSheetId="4">'128～129'!$A$1:$R$55</definedName>
    <definedName name="_xlnm.Print_Area" localSheetId="5">'130～131'!$A$1:$S$55</definedName>
    <definedName name="_xlnm.Print_Area" localSheetId="0">'表紙(軽自動車税)'!$A$1:$K$66</definedName>
  </definedNames>
  <calcPr calcId="162913"/>
</workbook>
</file>

<file path=xl/calcChain.xml><?xml version="1.0" encoding="utf-8"?>
<calcChain xmlns="http://schemas.openxmlformats.org/spreadsheetml/2006/main">
  <c r="S14" i="11" l="1"/>
  <c r="R14" i="11"/>
  <c r="AI14" i="13" l="1"/>
  <c r="AH14" i="13"/>
  <c r="B45" i="2"/>
  <c r="C45" i="2"/>
  <c r="F45" i="2"/>
  <c r="G45" i="2"/>
  <c r="L45" i="2"/>
  <c r="J45" i="11" l="1"/>
  <c r="R45" i="11" s="1"/>
  <c r="K45" i="11"/>
  <c r="S45" i="11" s="1"/>
  <c r="T45" i="11"/>
  <c r="Y45" i="11"/>
  <c r="Z45" i="11"/>
  <c r="AC45" i="11"/>
  <c r="AD45" i="11"/>
  <c r="AG45" i="11"/>
  <c r="AH45" i="11"/>
  <c r="AK45" i="11"/>
  <c r="AL45" i="11"/>
  <c r="AQ45" i="11"/>
  <c r="AP45" i="11" l="1"/>
  <c r="Q48" i="5"/>
  <c r="P12" i="5"/>
  <c r="S41" i="11" l="1"/>
  <c r="S43" i="11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K9" i="2" l="1"/>
  <c r="J9" i="2"/>
  <c r="AX9" i="13"/>
  <c r="AL45" i="13" l="1"/>
  <c r="O48" i="5" l="1"/>
  <c r="P46" i="5"/>
  <c r="P44" i="5"/>
  <c r="P42" i="5"/>
  <c r="P40" i="5"/>
  <c r="P38" i="5"/>
  <c r="P36" i="5"/>
  <c r="P34" i="5"/>
  <c r="P32" i="5"/>
  <c r="P30" i="5"/>
  <c r="P28" i="5"/>
  <c r="P26" i="5"/>
  <c r="P24" i="5"/>
  <c r="P22" i="5"/>
  <c r="P20" i="5"/>
  <c r="P18" i="5"/>
  <c r="P16" i="5"/>
  <c r="P14" i="5"/>
  <c r="E48" i="5"/>
  <c r="F48" i="5"/>
  <c r="I48" i="5"/>
  <c r="K48" i="10" l="1"/>
  <c r="K47" i="10"/>
  <c r="I48" i="10"/>
  <c r="I47" i="10"/>
  <c r="H47" i="10"/>
  <c r="F48" i="10"/>
  <c r="F47" i="10"/>
  <c r="D47" i="10"/>
  <c r="E47" i="10"/>
  <c r="E48" i="10"/>
  <c r="D48" i="10"/>
  <c r="C47" i="10"/>
  <c r="C48" i="10"/>
  <c r="B48" i="10"/>
  <c r="B47" i="10"/>
  <c r="R45" i="2" l="1"/>
  <c r="K43" i="2"/>
  <c r="J43" i="2"/>
  <c r="K41" i="2"/>
  <c r="J41" i="2"/>
  <c r="K39" i="2"/>
  <c r="J39" i="2"/>
  <c r="K37" i="2"/>
  <c r="J37" i="2"/>
  <c r="K35" i="2"/>
  <c r="J35" i="2"/>
  <c r="K33" i="2"/>
  <c r="J33" i="2"/>
  <c r="K31" i="2"/>
  <c r="J31" i="2"/>
  <c r="K29" i="2"/>
  <c r="J29" i="2"/>
  <c r="K27" i="2"/>
  <c r="J27" i="2"/>
  <c r="K25" i="2"/>
  <c r="J25" i="2"/>
  <c r="K23" i="2"/>
  <c r="J23" i="2"/>
  <c r="K21" i="2"/>
  <c r="J21" i="2"/>
  <c r="K19" i="2"/>
  <c r="J19" i="2"/>
  <c r="K17" i="2"/>
  <c r="J17" i="2"/>
  <c r="K15" i="2"/>
  <c r="J15" i="2"/>
  <c r="K13" i="2"/>
  <c r="J13" i="2"/>
  <c r="K11" i="2"/>
  <c r="J11" i="2"/>
  <c r="K45" i="2" l="1"/>
  <c r="J45" i="2"/>
  <c r="R9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29" i="13"/>
  <c r="R30" i="13"/>
  <c r="R31" i="13"/>
  <c r="R32" i="13"/>
  <c r="R33" i="13"/>
  <c r="R34" i="13"/>
  <c r="R35" i="13"/>
  <c r="R36" i="13"/>
  <c r="R37" i="13"/>
  <c r="R38" i="13"/>
  <c r="R39" i="13"/>
  <c r="R40" i="13"/>
  <c r="R41" i="13"/>
  <c r="R42" i="13"/>
  <c r="R43" i="13"/>
  <c r="O47" i="10" l="1"/>
  <c r="O48" i="10"/>
  <c r="M47" i="10"/>
  <c r="M48" i="10"/>
  <c r="L47" i="10"/>
  <c r="L48" i="10"/>
  <c r="J48" i="10"/>
  <c r="H48" i="10"/>
  <c r="G48" i="10" l="1"/>
  <c r="CN45" i="13" l="1"/>
  <c r="B45" i="13" l="1"/>
  <c r="S44" i="11" l="1"/>
  <c r="R44" i="11"/>
  <c r="S45" i="2"/>
  <c r="AM45" i="13"/>
  <c r="C45" i="13"/>
  <c r="AI31" i="13" l="1"/>
  <c r="AI33" i="13"/>
  <c r="AI35" i="13"/>
  <c r="AI37" i="13"/>
  <c r="AI39" i="13"/>
  <c r="AI41" i="13"/>
  <c r="AI43" i="13"/>
  <c r="AY35" i="13"/>
  <c r="AY37" i="13"/>
  <c r="AY39" i="13"/>
  <c r="AY43" i="13"/>
  <c r="AY41" i="13"/>
  <c r="BN41" i="13"/>
  <c r="BN43" i="13"/>
  <c r="AW45" i="13"/>
  <c r="AV45" i="13"/>
  <c r="AU45" i="13"/>
  <c r="AT45" i="13"/>
  <c r="AQ45" i="13"/>
  <c r="AP45" i="13"/>
  <c r="AN45" i="13"/>
  <c r="AO45" i="13"/>
  <c r="F45" i="13"/>
  <c r="G45" i="13"/>
  <c r="H45" i="13"/>
  <c r="I45" i="13"/>
  <c r="J45" i="13"/>
  <c r="K45" i="13"/>
  <c r="L45" i="13"/>
  <c r="M45" i="13"/>
  <c r="N45" i="13"/>
  <c r="O45" i="13"/>
  <c r="Q45" i="13"/>
  <c r="P45" i="13"/>
  <c r="R45" i="13"/>
  <c r="V45" i="13"/>
  <c r="W45" i="13"/>
  <c r="X45" i="13"/>
  <c r="Y45" i="13"/>
  <c r="Z45" i="13"/>
  <c r="AA45" i="13"/>
  <c r="AB45" i="13"/>
  <c r="AC45" i="13"/>
  <c r="AD45" i="13"/>
  <c r="AF45" i="13"/>
  <c r="AG45" i="13"/>
  <c r="BF45" i="13"/>
  <c r="BG45" i="13"/>
  <c r="BL45" i="13"/>
  <c r="BR45" i="13"/>
  <c r="BS45" i="13"/>
  <c r="BT45" i="13"/>
  <c r="BU45" i="13"/>
  <c r="BV45" i="13"/>
  <c r="BW45" i="13"/>
  <c r="BX45" i="13"/>
  <c r="BY45" i="13"/>
  <c r="CB45" i="13"/>
  <c r="CC45" i="13"/>
  <c r="CH45" i="13"/>
  <c r="CI45" i="13"/>
  <c r="AP43" i="11"/>
  <c r="R43" i="11"/>
  <c r="R11" i="11"/>
  <c r="R9" i="11"/>
  <c r="AO19" i="11" l="1"/>
  <c r="CE9" i="13"/>
  <c r="CD9" i="13"/>
  <c r="CE43" i="13"/>
  <c r="CD43" i="13"/>
  <c r="CE42" i="13"/>
  <c r="CD42" i="13"/>
  <c r="CE41" i="13"/>
  <c r="CD41" i="13"/>
  <c r="CE40" i="13"/>
  <c r="CD40" i="13"/>
  <c r="CE39" i="13"/>
  <c r="CD39" i="13"/>
  <c r="CE38" i="13"/>
  <c r="CD38" i="13"/>
  <c r="CE37" i="13"/>
  <c r="CD37" i="13"/>
  <c r="CE36" i="13"/>
  <c r="CD36" i="13"/>
  <c r="CE35" i="13"/>
  <c r="CD35" i="13"/>
  <c r="CE34" i="13"/>
  <c r="CD34" i="13"/>
  <c r="CE33" i="13"/>
  <c r="CD33" i="13"/>
  <c r="CE32" i="13"/>
  <c r="CD32" i="13"/>
  <c r="CE31" i="13"/>
  <c r="CD31" i="13"/>
  <c r="CE30" i="13"/>
  <c r="CD30" i="13"/>
  <c r="CE29" i="13"/>
  <c r="CD29" i="13"/>
  <c r="CE28" i="13"/>
  <c r="CD28" i="13"/>
  <c r="CE27" i="13"/>
  <c r="CD27" i="13"/>
  <c r="CE26" i="13"/>
  <c r="CD26" i="13"/>
  <c r="CE25" i="13"/>
  <c r="CD25" i="13"/>
  <c r="CE24" i="13"/>
  <c r="CD24" i="13"/>
  <c r="CE23" i="13"/>
  <c r="CD23" i="13"/>
  <c r="CE22" i="13"/>
  <c r="CD22" i="13"/>
  <c r="CE21" i="13"/>
  <c r="CD21" i="13"/>
  <c r="CE20" i="13"/>
  <c r="CD20" i="13"/>
  <c r="CE19" i="13"/>
  <c r="CD19" i="13"/>
  <c r="CE18" i="13"/>
  <c r="CD18" i="13"/>
  <c r="CE17" i="13"/>
  <c r="CD17" i="13"/>
  <c r="CE16" i="13"/>
  <c r="CD16" i="13"/>
  <c r="CE15" i="13"/>
  <c r="CD15" i="13"/>
  <c r="CE13" i="13"/>
  <c r="CD13" i="13"/>
  <c r="CE12" i="13"/>
  <c r="CD12" i="13"/>
  <c r="CE11" i="13"/>
  <c r="CD11" i="13"/>
  <c r="CE10" i="13"/>
  <c r="CD10" i="13"/>
  <c r="BO15" i="13"/>
  <c r="BN15" i="13"/>
  <c r="BO43" i="13"/>
  <c r="BO42" i="13"/>
  <c r="BN42" i="13"/>
  <c r="BO41" i="13"/>
  <c r="BO40" i="13"/>
  <c r="BN40" i="13"/>
  <c r="BO39" i="13"/>
  <c r="BN39" i="13"/>
  <c r="BO38" i="13"/>
  <c r="BN38" i="13"/>
  <c r="BO37" i="13"/>
  <c r="BN37" i="13"/>
  <c r="BO36" i="13"/>
  <c r="BN36" i="13"/>
  <c r="BO35" i="13"/>
  <c r="BN35" i="13"/>
  <c r="BO34" i="13"/>
  <c r="BN34" i="13"/>
  <c r="BO33" i="13"/>
  <c r="BN33" i="13"/>
  <c r="BO32" i="13"/>
  <c r="BN32" i="13"/>
  <c r="BO31" i="13"/>
  <c r="BN31" i="13"/>
  <c r="BO30" i="13"/>
  <c r="BN30" i="13"/>
  <c r="BO29" i="13"/>
  <c r="BN29" i="13"/>
  <c r="BO28" i="13"/>
  <c r="BN28" i="13"/>
  <c r="BO27" i="13"/>
  <c r="BN27" i="13"/>
  <c r="BO26" i="13"/>
  <c r="BN26" i="13"/>
  <c r="BO25" i="13"/>
  <c r="BN25" i="13"/>
  <c r="BO24" i="13"/>
  <c r="BN24" i="13"/>
  <c r="BO23" i="13"/>
  <c r="BN23" i="13"/>
  <c r="BO22" i="13"/>
  <c r="BN22" i="13"/>
  <c r="BO21" i="13"/>
  <c r="BN21" i="13"/>
  <c r="BO20" i="13"/>
  <c r="BN20" i="13"/>
  <c r="BO19" i="13"/>
  <c r="BN19" i="13"/>
  <c r="BO18" i="13"/>
  <c r="BN18" i="13"/>
  <c r="BO17" i="13"/>
  <c r="BN17" i="13"/>
  <c r="BO16" i="13"/>
  <c r="BN16" i="13"/>
  <c r="BO14" i="13"/>
  <c r="BN14" i="13"/>
  <c r="BO13" i="13"/>
  <c r="BN13" i="13"/>
  <c r="BO12" i="13"/>
  <c r="BN12" i="13"/>
  <c r="BO11" i="13"/>
  <c r="BN11" i="13"/>
  <c r="BO10" i="13"/>
  <c r="BN10" i="13"/>
  <c r="BO9" i="13"/>
  <c r="BN9" i="13"/>
  <c r="AY9" i="13"/>
  <c r="AX43" i="13"/>
  <c r="AY42" i="13"/>
  <c r="AX42" i="13"/>
  <c r="AX41" i="13"/>
  <c r="AY40" i="13"/>
  <c r="AX40" i="13"/>
  <c r="AX39" i="13"/>
  <c r="AY38" i="13"/>
  <c r="AX38" i="13"/>
  <c r="AX37" i="13"/>
  <c r="AY36" i="13"/>
  <c r="AX36" i="13"/>
  <c r="AX35" i="13"/>
  <c r="AY34" i="13"/>
  <c r="AX34" i="13"/>
  <c r="AY33" i="13"/>
  <c r="AX33" i="13"/>
  <c r="AY32" i="13"/>
  <c r="AX32" i="13"/>
  <c r="AY31" i="13"/>
  <c r="AX31" i="13"/>
  <c r="AY30" i="13"/>
  <c r="AX30" i="13"/>
  <c r="AY29" i="13"/>
  <c r="AX29" i="13"/>
  <c r="AY28" i="13"/>
  <c r="AX28" i="13"/>
  <c r="AY27" i="13"/>
  <c r="AX27" i="13"/>
  <c r="AY26" i="13"/>
  <c r="AX26" i="13"/>
  <c r="AY25" i="13"/>
  <c r="AX25" i="13"/>
  <c r="AY24" i="13"/>
  <c r="AX24" i="13"/>
  <c r="AY23" i="13"/>
  <c r="AX23" i="13"/>
  <c r="AY22" i="13"/>
  <c r="AX22" i="13"/>
  <c r="AY21" i="13"/>
  <c r="AX21" i="13"/>
  <c r="AY20" i="13"/>
  <c r="AX20" i="13"/>
  <c r="AY19" i="13"/>
  <c r="AX19" i="13"/>
  <c r="AY18" i="13"/>
  <c r="AX18" i="13"/>
  <c r="AY17" i="13"/>
  <c r="AX17" i="13"/>
  <c r="AY16" i="13"/>
  <c r="AX16" i="13"/>
  <c r="AY15" i="13"/>
  <c r="AX15" i="13"/>
  <c r="AY13" i="13"/>
  <c r="AX13" i="13"/>
  <c r="AY12" i="13"/>
  <c r="AX12" i="13"/>
  <c r="AY11" i="13"/>
  <c r="AX11" i="13"/>
  <c r="AY10" i="13"/>
  <c r="AX10" i="13"/>
  <c r="AI9" i="13"/>
  <c r="AH9" i="13"/>
  <c r="AH43" i="13"/>
  <c r="AI42" i="13"/>
  <c r="AH42" i="13"/>
  <c r="AH41" i="13"/>
  <c r="AI40" i="13"/>
  <c r="AH40" i="13"/>
  <c r="AH39" i="13"/>
  <c r="CL39" i="13" s="1"/>
  <c r="AI38" i="13"/>
  <c r="AH38" i="13"/>
  <c r="AH37" i="13"/>
  <c r="AI36" i="13"/>
  <c r="AH36" i="13"/>
  <c r="AH35" i="13"/>
  <c r="AI34" i="13"/>
  <c r="AH34" i="13"/>
  <c r="AH33" i="13"/>
  <c r="AI32" i="13"/>
  <c r="AH32" i="13"/>
  <c r="AH31" i="13"/>
  <c r="CL31" i="13" s="1"/>
  <c r="AI30" i="13"/>
  <c r="AH30" i="13"/>
  <c r="AI29" i="13"/>
  <c r="AH29" i="13"/>
  <c r="CL29" i="13" s="1"/>
  <c r="AI28" i="13"/>
  <c r="AH28" i="13"/>
  <c r="AI27" i="13"/>
  <c r="AH27" i="13"/>
  <c r="CL27" i="13" s="1"/>
  <c r="AI26" i="13"/>
  <c r="AH26" i="13"/>
  <c r="AI25" i="13"/>
  <c r="AH25" i="13"/>
  <c r="AI24" i="13"/>
  <c r="AH24" i="13"/>
  <c r="AI23" i="13"/>
  <c r="AH23" i="13"/>
  <c r="AI22" i="13"/>
  <c r="AH22" i="13"/>
  <c r="AI21" i="13"/>
  <c r="AH21" i="13"/>
  <c r="AI20" i="13"/>
  <c r="AH20" i="13"/>
  <c r="AI19" i="13"/>
  <c r="AH19" i="13"/>
  <c r="AI18" i="13"/>
  <c r="AH18" i="13"/>
  <c r="AI17" i="13"/>
  <c r="AH17" i="13"/>
  <c r="AI16" i="13"/>
  <c r="AH16" i="13"/>
  <c r="AI15" i="13"/>
  <c r="AH15" i="13"/>
  <c r="AI13" i="13"/>
  <c r="AH13" i="13"/>
  <c r="AI12" i="13"/>
  <c r="AH12" i="13"/>
  <c r="AI11" i="13"/>
  <c r="AH11" i="13"/>
  <c r="AI10" i="13"/>
  <c r="AH10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BB45" i="13"/>
  <c r="BC45" i="13"/>
  <c r="BD45" i="13"/>
  <c r="BE45" i="13"/>
  <c r="CM37" i="13" l="1"/>
  <c r="CL13" i="13"/>
  <c r="CL15" i="13"/>
  <c r="CM27" i="13"/>
  <c r="CM31" i="13"/>
  <c r="CM35" i="13"/>
  <c r="CM39" i="13"/>
  <c r="CM43" i="13"/>
  <c r="CM41" i="13"/>
  <c r="CM33" i="13"/>
  <c r="CL41" i="13"/>
  <c r="AH45" i="13"/>
  <c r="CE45" i="13"/>
  <c r="CM9" i="13"/>
  <c r="CD45" i="13"/>
  <c r="CL14" i="13"/>
  <c r="CL44" i="13" s="1"/>
  <c r="BO45" i="13"/>
  <c r="CL35" i="13"/>
  <c r="CL43" i="13"/>
  <c r="CM11" i="13"/>
  <c r="CL37" i="13"/>
  <c r="CL33" i="13"/>
  <c r="AY45" i="13"/>
  <c r="CM25" i="13"/>
  <c r="CM29" i="13"/>
  <c r="AI45" i="13"/>
  <c r="S45" i="13"/>
  <c r="CM14" i="13"/>
  <c r="CM44" i="13" s="1"/>
  <c r="AX45" i="13"/>
  <c r="CL9" i="13"/>
  <c r="T45" i="2" l="1"/>
  <c r="CL11" i="13" l="1"/>
  <c r="CM42" i="13"/>
  <c r="CL42" i="13"/>
  <c r="CM40" i="13"/>
  <c r="CL40" i="13"/>
  <c r="CM38" i="13"/>
  <c r="CL38" i="13"/>
  <c r="CM36" i="13"/>
  <c r="CL36" i="13"/>
  <c r="CM34" i="13"/>
  <c r="CL34" i="13"/>
  <c r="CM32" i="13"/>
  <c r="CL32" i="13"/>
  <c r="CM30" i="13"/>
  <c r="CL30" i="13"/>
  <c r="CM28" i="13"/>
  <c r="CL28" i="13"/>
  <c r="CM26" i="13"/>
  <c r="CL26" i="13"/>
  <c r="CL25" i="13"/>
  <c r="CM24" i="13"/>
  <c r="CL24" i="13"/>
  <c r="CM23" i="13"/>
  <c r="CL23" i="13"/>
  <c r="CM22" i="13"/>
  <c r="CL22" i="13"/>
  <c r="CM21" i="13"/>
  <c r="CL21" i="13"/>
  <c r="CM20" i="13"/>
  <c r="CL20" i="13"/>
  <c r="CM19" i="13"/>
  <c r="CL19" i="13"/>
  <c r="CM18" i="13"/>
  <c r="CL18" i="13"/>
  <c r="CM17" i="13"/>
  <c r="CL17" i="13"/>
  <c r="CM16" i="13"/>
  <c r="CL16" i="13"/>
  <c r="CM15" i="13"/>
  <c r="CM13" i="13"/>
  <c r="CM12" i="13"/>
  <c r="CL12" i="13"/>
  <c r="CM10" i="13"/>
  <c r="CL10" i="13"/>
  <c r="CL45" i="13" l="1"/>
  <c r="CM45" i="13"/>
  <c r="CA45" i="13"/>
  <c r="BZ45" i="13"/>
  <c r="BM45" i="13"/>
  <c r="BK45" i="13"/>
  <c r="BJ45" i="13"/>
  <c r="BI45" i="13"/>
  <c r="BH45" i="13"/>
  <c r="BN45" i="13" s="1"/>
  <c r="AS45" i="13"/>
  <c r="AR45" i="13"/>
  <c r="AE45" i="13"/>
  <c r="AO9" i="11" l="1"/>
  <c r="P47" i="5" l="1"/>
  <c r="P11" i="5"/>
  <c r="AO43" i="11"/>
  <c r="AO41" i="11"/>
  <c r="AO39" i="11"/>
  <c r="AO37" i="11"/>
  <c r="AO35" i="11"/>
  <c r="AO33" i="11"/>
  <c r="AO31" i="11"/>
  <c r="AO29" i="11"/>
  <c r="AO27" i="11"/>
  <c r="AO25" i="11"/>
  <c r="AO23" i="11"/>
  <c r="AO21" i="11"/>
  <c r="AO17" i="11"/>
  <c r="AO15" i="11"/>
  <c r="AO13" i="11"/>
  <c r="AO11" i="11"/>
  <c r="R41" i="11"/>
  <c r="R39" i="11"/>
  <c r="R37" i="11"/>
  <c r="R35" i="11"/>
  <c r="R33" i="11"/>
  <c r="R31" i="11"/>
  <c r="R25" i="11"/>
  <c r="R23" i="11"/>
  <c r="R21" i="11"/>
  <c r="R19" i="11"/>
  <c r="R13" i="11"/>
  <c r="R15" i="11"/>
  <c r="AP9" i="11"/>
  <c r="AP44" i="11"/>
  <c r="AP42" i="11" l="1"/>
  <c r="AO42" i="11"/>
  <c r="AP41" i="11"/>
  <c r="AP40" i="11"/>
  <c r="AO40" i="11"/>
  <c r="AP39" i="11"/>
  <c r="AP38" i="11"/>
  <c r="AO38" i="11"/>
  <c r="AP37" i="11"/>
  <c r="AP36" i="11"/>
  <c r="AO36" i="11"/>
  <c r="AP35" i="11"/>
  <c r="AP34" i="11"/>
  <c r="AO34" i="11"/>
  <c r="AP33" i="11"/>
  <c r="AP32" i="11"/>
  <c r="AO32" i="11"/>
  <c r="AP31" i="11"/>
  <c r="AP30" i="11"/>
  <c r="AO30" i="11"/>
  <c r="AP29" i="11"/>
  <c r="AP28" i="11"/>
  <c r="AO28" i="11"/>
  <c r="AP27" i="11"/>
  <c r="AP26" i="11"/>
  <c r="AO26" i="11"/>
  <c r="AP25" i="11"/>
  <c r="AP24" i="11"/>
  <c r="AO24" i="11"/>
  <c r="AP23" i="11"/>
  <c r="AP22" i="11"/>
  <c r="AO22" i="11"/>
  <c r="AP21" i="11"/>
  <c r="AP20" i="11"/>
  <c r="AO20" i="11"/>
  <c r="AP19" i="11"/>
  <c r="AP18" i="11"/>
  <c r="AO18" i="11"/>
  <c r="AP17" i="11"/>
  <c r="AP16" i="11"/>
  <c r="AO16" i="11"/>
  <c r="AP15" i="11"/>
  <c r="AP14" i="11"/>
  <c r="AO14" i="11"/>
  <c r="AP13" i="11"/>
  <c r="AP12" i="11"/>
  <c r="AO12" i="11"/>
  <c r="AP11" i="11"/>
  <c r="AP10" i="11"/>
  <c r="AO10" i="11"/>
  <c r="S42" i="11"/>
  <c r="R42" i="11"/>
  <c r="S40" i="11"/>
  <c r="R40" i="11"/>
  <c r="S39" i="11"/>
  <c r="S38" i="11"/>
  <c r="R38" i="11"/>
  <c r="S37" i="11"/>
  <c r="S36" i="11"/>
  <c r="R36" i="11"/>
  <c r="S35" i="11"/>
  <c r="S34" i="11"/>
  <c r="R34" i="11"/>
  <c r="S33" i="11"/>
  <c r="S32" i="11"/>
  <c r="R32" i="11"/>
  <c r="S31" i="11"/>
  <c r="S30" i="11"/>
  <c r="R30" i="11"/>
  <c r="S29" i="11"/>
  <c r="R29" i="11"/>
  <c r="S28" i="11"/>
  <c r="R28" i="11"/>
  <c r="S27" i="11"/>
  <c r="R27" i="11"/>
  <c r="S26" i="11"/>
  <c r="R26" i="11"/>
  <c r="S25" i="11"/>
  <c r="S24" i="11"/>
  <c r="R24" i="11"/>
  <c r="S23" i="11"/>
  <c r="S22" i="11"/>
  <c r="R22" i="11"/>
  <c r="S21" i="11"/>
  <c r="S20" i="11"/>
  <c r="R20" i="11"/>
  <c r="S19" i="11"/>
  <c r="S18" i="11"/>
  <c r="R18" i="11"/>
  <c r="S17" i="11"/>
  <c r="R17" i="11"/>
  <c r="S16" i="11"/>
  <c r="R16" i="11"/>
  <c r="S15" i="11"/>
  <c r="S13" i="11"/>
  <c r="S12" i="11"/>
  <c r="R12" i="11"/>
  <c r="S11" i="11"/>
  <c r="S10" i="11"/>
  <c r="R10" i="11"/>
  <c r="S9" i="11"/>
  <c r="AO45" i="11" l="1"/>
  <c r="B48" i="5"/>
  <c r="G47" i="10"/>
  <c r="J47" i="10"/>
  <c r="N47" i="10"/>
  <c r="N48" i="10"/>
  <c r="P48" i="10" s="1"/>
  <c r="P47" i="10" l="1"/>
  <c r="N48" i="5"/>
  <c r="M48" i="5"/>
  <c r="K48" i="5"/>
  <c r="D48" i="5"/>
  <c r="C48" i="5"/>
  <c r="P48" i="5" l="1"/>
</calcChain>
</file>

<file path=xl/sharedStrings.xml><?xml version="1.0" encoding="utf-8"?>
<sst xmlns="http://schemas.openxmlformats.org/spreadsheetml/2006/main" count="810" uniqueCount="202">
  <si>
    <t>１　総括表</t>
  </si>
  <si>
    <t>　　　上段：駐留軍関係を外書きしたものです</t>
  </si>
  <si>
    <t>ミニカー</t>
  </si>
  <si>
    <t>％</t>
  </si>
  <si>
    <t/>
  </si>
  <si>
    <t>神奈川区</t>
  </si>
  <si>
    <t>西区</t>
  </si>
  <si>
    <t>港南区</t>
  </si>
  <si>
    <t>保土ケ谷区</t>
  </si>
  <si>
    <t>金沢区</t>
  </si>
  <si>
    <t>港北区</t>
  </si>
  <si>
    <t>青葉区</t>
  </si>
  <si>
    <t>都筑区</t>
  </si>
  <si>
    <t>栄区</t>
  </si>
  <si>
    <t>瀬谷区</t>
  </si>
  <si>
    <t>営業用</t>
  </si>
  <si>
    <t>自家用</t>
  </si>
  <si>
    <t>３　減免に係るものの内訳</t>
  </si>
  <si>
    <t>上段：身体障害者等に係る減免以外のものを内書きしたものです</t>
  </si>
  <si>
    <t>50cc</t>
  </si>
  <si>
    <t>90cc</t>
  </si>
  <si>
    <t>125cc</t>
  </si>
  <si>
    <t>もの</t>
  </si>
  <si>
    <t>作業用</t>
  </si>
  <si>
    <t>以下</t>
  </si>
  <si>
    <t>４　非課税に係るものの内訳</t>
  </si>
  <si>
    <t>軽 自 動 車 税</t>
    <rPh sb="0" eb="1">
      <t>ケイ</t>
    </rPh>
    <rPh sb="2" eb="3">
      <t>ジ</t>
    </rPh>
    <rPh sb="4" eb="5">
      <t>ドウ</t>
    </rPh>
    <rPh sb="6" eb="7">
      <t>クルマ</t>
    </rPh>
    <rPh sb="8" eb="9">
      <t>ゼイ</t>
    </rPh>
    <phoneticPr fontId="2"/>
  </si>
  <si>
    <t>三輪のもの</t>
    <rPh sb="0" eb="2">
      <t>サンリン</t>
    </rPh>
    <phoneticPr fontId="2"/>
  </si>
  <si>
    <t>件数</t>
    <rPh sb="0" eb="2">
      <t>ケンスウ</t>
    </rPh>
    <phoneticPr fontId="2"/>
  </si>
  <si>
    <t>雪上車</t>
    <rPh sb="0" eb="3">
      <t>セツジョウシャ</t>
    </rPh>
    <phoneticPr fontId="2"/>
  </si>
  <si>
    <t>鶴見区</t>
    <rPh sb="0" eb="3">
      <t>ツルミク</t>
    </rPh>
    <phoneticPr fontId="1"/>
  </si>
  <si>
    <t>中区</t>
    <rPh sb="0" eb="2">
      <t>ナカク</t>
    </rPh>
    <phoneticPr fontId="1"/>
  </si>
  <si>
    <t>南区</t>
    <rPh sb="0" eb="2">
      <t>ミナミク</t>
    </rPh>
    <phoneticPr fontId="1"/>
  </si>
  <si>
    <t>旭区</t>
    <rPh sb="0" eb="2">
      <t>アサヒク</t>
    </rPh>
    <phoneticPr fontId="1"/>
  </si>
  <si>
    <t>磯子区</t>
    <rPh sb="0" eb="3">
      <t>イソゴク</t>
    </rPh>
    <phoneticPr fontId="1"/>
  </si>
  <si>
    <t>緑区</t>
    <rPh sb="0" eb="2">
      <t>ミドリク</t>
    </rPh>
    <phoneticPr fontId="1"/>
  </si>
  <si>
    <t>泉区</t>
    <rPh sb="0" eb="2">
      <t>イズミク</t>
    </rPh>
    <phoneticPr fontId="1"/>
  </si>
  <si>
    <t>計</t>
    <rPh sb="0" eb="1">
      <t>ケイ</t>
    </rPh>
    <phoneticPr fontId="1"/>
  </si>
  <si>
    <t>西区</t>
    <rPh sb="0" eb="2">
      <t>ニシク</t>
    </rPh>
    <phoneticPr fontId="1"/>
  </si>
  <si>
    <t>青葉区</t>
    <rPh sb="0" eb="3">
      <t>アオバク</t>
    </rPh>
    <phoneticPr fontId="1"/>
  </si>
  <si>
    <t>都筑区</t>
    <rPh sb="0" eb="3">
      <t>ツヅキク</t>
    </rPh>
    <phoneticPr fontId="1"/>
  </si>
  <si>
    <t>栄区</t>
    <rPh sb="0" eb="2">
      <t>サカエク</t>
    </rPh>
    <phoneticPr fontId="1"/>
  </si>
  <si>
    <t>瀬谷区</t>
    <rPh sb="0" eb="3">
      <t>セヤク</t>
    </rPh>
    <phoneticPr fontId="1"/>
  </si>
  <si>
    <t>鶴見区</t>
    <rPh sb="0" eb="3">
      <t>ツルミク</t>
    </rPh>
    <phoneticPr fontId="1"/>
  </si>
  <si>
    <t>神奈川区</t>
    <rPh sb="0" eb="4">
      <t>カナガワク</t>
    </rPh>
    <phoneticPr fontId="1"/>
  </si>
  <si>
    <t>港南区</t>
    <rPh sb="0" eb="3">
      <t>コウナンク</t>
    </rPh>
    <phoneticPr fontId="1"/>
  </si>
  <si>
    <t>金沢区</t>
    <rPh sb="0" eb="3">
      <t>カナザワク</t>
    </rPh>
    <phoneticPr fontId="1"/>
  </si>
  <si>
    <t>港北区</t>
    <rPh sb="0" eb="3">
      <t>コウホクク</t>
    </rPh>
    <phoneticPr fontId="1"/>
  </si>
  <si>
    <t>軽自動車</t>
    <rPh sb="0" eb="4">
      <t>ケイジドウシャ</t>
    </rPh>
    <phoneticPr fontId="1"/>
  </si>
  <si>
    <t>四輪乗用</t>
    <rPh sb="0" eb="2">
      <t>ヨンリン</t>
    </rPh>
    <rPh sb="2" eb="4">
      <t>ジョウヨウ</t>
    </rPh>
    <phoneticPr fontId="1"/>
  </si>
  <si>
    <t>四輪貨物用</t>
    <rPh sb="0" eb="2">
      <t>ヨンリン</t>
    </rPh>
    <rPh sb="2" eb="5">
      <t>カモツヨウ</t>
    </rPh>
    <phoneticPr fontId="1"/>
  </si>
  <si>
    <t>二輪のもの（側車付を含む）</t>
    <rPh sb="0" eb="2">
      <t>ニリン</t>
    </rPh>
    <rPh sb="6" eb="7">
      <t>ソバ</t>
    </rPh>
    <rPh sb="7" eb="8">
      <t>クルマ</t>
    </rPh>
    <rPh sb="8" eb="9">
      <t>ツキ</t>
    </rPh>
    <rPh sb="10" eb="11">
      <t>フク</t>
    </rPh>
    <phoneticPr fontId="1"/>
  </si>
  <si>
    <t>もっぱら雪上を走行するもの</t>
    <rPh sb="4" eb="6">
      <t>セツジョウ</t>
    </rPh>
    <rPh sb="7" eb="9">
      <t>ソウコウ</t>
    </rPh>
    <phoneticPr fontId="1"/>
  </si>
  <si>
    <t>計</t>
    <rPh sb="0" eb="1">
      <t>ケイ</t>
    </rPh>
    <phoneticPr fontId="1"/>
  </si>
  <si>
    <t>その他</t>
    <rPh sb="0" eb="3">
      <t>ソノタ</t>
    </rPh>
    <phoneticPr fontId="1"/>
  </si>
  <si>
    <t>前年度対比</t>
    <rPh sb="0" eb="3">
      <t>ゼンネンド</t>
    </rPh>
    <rPh sb="3" eb="5">
      <t>タイヒ</t>
    </rPh>
    <phoneticPr fontId="1"/>
  </si>
  <si>
    <t>区  分</t>
    <rPh sb="0" eb="4">
      <t>クブン</t>
    </rPh>
    <phoneticPr fontId="1"/>
  </si>
  <si>
    <t>実納税者数</t>
    <rPh sb="0" eb="1">
      <t>ジツ</t>
    </rPh>
    <rPh sb="1" eb="4">
      <t>ノウゼイシャ</t>
    </rPh>
    <rPh sb="4" eb="5">
      <t>スウ</t>
    </rPh>
    <phoneticPr fontId="1"/>
  </si>
  <si>
    <t>税額</t>
    <rPh sb="0" eb="2">
      <t>ゼイガク</t>
    </rPh>
    <phoneticPr fontId="1"/>
  </si>
  <si>
    <t>件数</t>
    <rPh sb="0" eb="2">
      <t>ケンスウ</t>
    </rPh>
    <phoneticPr fontId="1"/>
  </si>
  <si>
    <t>円</t>
    <rPh sb="0" eb="1">
      <t>エン</t>
    </rPh>
    <phoneticPr fontId="1"/>
  </si>
  <si>
    <t>件</t>
    <rPh sb="0" eb="1">
      <t>ケン</t>
    </rPh>
    <phoneticPr fontId="1"/>
  </si>
  <si>
    <t>人</t>
    <rPh sb="0" eb="1">
      <t>ヒト</t>
    </rPh>
    <phoneticPr fontId="1"/>
  </si>
  <si>
    <t>二輪の</t>
    <rPh sb="0" eb="2">
      <t>ニリン</t>
    </rPh>
    <phoneticPr fontId="1"/>
  </si>
  <si>
    <t>自動車</t>
    <rPh sb="0" eb="3">
      <t>ジドウシャ</t>
    </rPh>
    <phoneticPr fontId="1"/>
  </si>
  <si>
    <t>総排気量</t>
    <rPh sb="0" eb="1">
      <t>ソウ</t>
    </rPh>
    <rPh sb="1" eb="4">
      <t>ハイキリョウ</t>
    </rPh>
    <phoneticPr fontId="1"/>
  </si>
  <si>
    <t>三輪の</t>
    <rPh sb="0" eb="2">
      <t>サンリン</t>
    </rPh>
    <phoneticPr fontId="1"/>
  </si>
  <si>
    <t>農耕</t>
    <rPh sb="0" eb="2">
      <t>ノウコウ</t>
    </rPh>
    <phoneticPr fontId="1"/>
  </si>
  <si>
    <t>原動機付自転車</t>
    <rPh sb="0" eb="4">
      <t>ゲンドウキツ</t>
    </rPh>
    <rPh sb="4" eb="7">
      <t>ジテンシャ</t>
    </rPh>
    <phoneticPr fontId="1"/>
  </si>
  <si>
    <t>小型特殊自動車</t>
    <rPh sb="0" eb="2">
      <t>コガタ</t>
    </rPh>
    <rPh sb="2" eb="4">
      <t>トクシュ</t>
    </rPh>
    <rPh sb="4" eb="7">
      <t>ジドウシャ</t>
    </rPh>
    <phoneticPr fontId="1"/>
  </si>
  <si>
    <t>小型</t>
    <rPh sb="0" eb="2">
      <t>コガタ</t>
    </rPh>
    <phoneticPr fontId="1"/>
  </si>
  <si>
    <t>区　分</t>
    <rPh sb="0" eb="3">
      <t>クブン</t>
    </rPh>
    <phoneticPr fontId="1"/>
  </si>
  <si>
    <t>総排気量</t>
    <rPh sb="0" eb="1">
      <t>ソウ</t>
    </rPh>
    <rPh sb="1" eb="4">
      <t>ハイキリョウ</t>
    </rPh>
    <phoneticPr fontId="1"/>
  </si>
  <si>
    <t>総排気量</t>
    <rPh sb="0" eb="1">
      <t>ソウ</t>
    </rPh>
    <rPh sb="1" eb="4">
      <t>ハイキリョウ</t>
    </rPh>
    <phoneticPr fontId="1"/>
  </si>
  <si>
    <t>非課税</t>
    <rPh sb="0" eb="3">
      <t>ヒカゼイ</t>
    </rPh>
    <phoneticPr fontId="1"/>
  </si>
  <si>
    <t>件数</t>
    <rPh sb="0" eb="2">
      <t>ケンスウ</t>
    </rPh>
    <phoneticPr fontId="1"/>
  </si>
  <si>
    <t>者数</t>
    <rPh sb="0" eb="1">
      <t>モノ</t>
    </rPh>
    <rPh sb="1" eb="2">
      <t>スウ</t>
    </rPh>
    <phoneticPr fontId="1"/>
  </si>
  <si>
    <t>件</t>
    <rPh sb="0" eb="1">
      <t>ケン</t>
    </rPh>
    <phoneticPr fontId="1"/>
  </si>
  <si>
    <t>人</t>
    <rPh sb="0" eb="1">
      <t>ニン</t>
    </rPh>
    <phoneticPr fontId="1"/>
  </si>
  <si>
    <t>原動機付自転車</t>
    <rPh sb="0" eb="4">
      <t>ゲンドウキツ</t>
    </rPh>
    <rPh sb="4" eb="7">
      <t>ジテンシャ</t>
    </rPh>
    <phoneticPr fontId="1"/>
  </si>
  <si>
    <t>軽自動車</t>
    <rPh sb="0" eb="4">
      <t>ケイジドウシャ</t>
    </rPh>
    <phoneticPr fontId="1"/>
  </si>
  <si>
    <t>小型特殊自動車</t>
    <rPh sb="0" eb="2">
      <t>コガタ</t>
    </rPh>
    <rPh sb="2" eb="4">
      <t>トクシュ</t>
    </rPh>
    <rPh sb="4" eb="7">
      <t>ジドウシャ</t>
    </rPh>
    <phoneticPr fontId="1"/>
  </si>
  <si>
    <t>二輪の</t>
    <rPh sb="0" eb="2">
      <t>ニリン</t>
    </rPh>
    <phoneticPr fontId="1"/>
  </si>
  <si>
    <t>小型</t>
    <rPh sb="0" eb="2">
      <t>コガタ</t>
    </rPh>
    <phoneticPr fontId="1"/>
  </si>
  <si>
    <t>区　分</t>
    <rPh sb="0" eb="3">
      <t>クブン</t>
    </rPh>
    <phoneticPr fontId="1"/>
  </si>
  <si>
    <t>四輪乗用</t>
    <rPh sb="0" eb="2">
      <t>ヨンリン</t>
    </rPh>
    <rPh sb="2" eb="4">
      <t>ジョウヨウ</t>
    </rPh>
    <phoneticPr fontId="1"/>
  </si>
  <si>
    <t>四輪貨物用</t>
    <rPh sb="0" eb="2">
      <t>ヨンリン</t>
    </rPh>
    <rPh sb="2" eb="5">
      <t>カモツヨウ</t>
    </rPh>
    <phoneticPr fontId="1"/>
  </si>
  <si>
    <t>自動車</t>
    <rPh sb="0" eb="3">
      <t>ジドウシャ</t>
    </rPh>
    <phoneticPr fontId="1"/>
  </si>
  <si>
    <t>計</t>
    <rPh sb="0" eb="1">
      <t>ケイ</t>
    </rPh>
    <phoneticPr fontId="1"/>
  </si>
  <si>
    <t>総排気量</t>
    <rPh sb="0" eb="1">
      <t>ソウ</t>
    </rPh>
    <rPh sb="1" eb="4">
      <t>ハイキリョウ</t>
    </rPh>
    <phoneticPr fontId="1"/>
  </si>
  <si>
    <t>三輪の</t>
    <rPh sb="0" eb="2">
      <t>サンリン</t>
    </rPh>
    <phoneticPr fontId="1"/>
  </si>
  <si>
    <t>農耕</t>
    <rPh sb="0" eb="2">
      <t>ノウコウ</t>
    </rPh>
    <phoneticPr fontId="1"/>
  </si>
  <si>
    <t>その他</t>
    <rPh sb="0" eb="3">
      <t>ソノタ</t>
    </rPh>
    <phoneticPr fontId="1"/>
  </si>
  <si>
    <t>件</t>
    <rPh sb="0" eb="1">
      <t>ケン</t>
    </rPh>
    <phoneticPr fontId="1"/>
  </si>
  <si>
    <t>二輪の小型自動車</t>
    <rPh sb="0" eb="2">
      <t>ニリン</t>
    </rPh>
    <rPh sb="3" eb="5">
      <t>コガタ</t>
    </rPh>
    <rPh sb="5" eb="8">
      <t>ジドウシャ</t>
    </rPh>
    <phoneticPr fontId="1"/>
  </si>
  <si>
    <t>総排気量50cc以下（左記のものを除く）</t>
    <rPh sb="0" eb="1">
      <t>ソウ</t>
    </rPh>
    <rPh sb="1" eb="4">
      <t>ハイキリョウ</t>
    </rPh>
    <rPh sb="8" eb="10">
      <t>イカ</t>
    </rPh>
    <rPh sb="11" eb="13">
      <t>サキ</t>
    </rPh>
    <rPh sb="17" eb="18">
      <t>ノゾ</t>
    </rPh>
    <phoneticPr fontId="1"/>
  </si>
  <si>
    <t>総排気量90cc以下</t>
    <rPh sb="0" eb="1">
      <t>ソウ</t>
    </rPh>
    <rPh sb="1" eb="4">
      <t>ハイキリョウ</t>
    </rPh>
    <rPh sb="8" eb="10">
      <t>イカ</t>
    </rPh>
    <phoneticPr fontId="1"/>
  </si>
  <si>
    <t>総排気量125cc以下</t>
    <rPh sb="0" eb="1">
      <t>ソウ</t>
    </rPh>
    <rPh sb="1" eb="4">
      <t>ハイキリョウ</t>
    </rPh>
    <rPh sb="9" eb="11">
      <t>イカ</t>
    </rPh>
    <phoneticPr fontId="1"/>
  </si>
  <si>
    <t>農耕作業用</t>
    <rPh sb="0" eb="2">
      <t>ノウコウ</t>
    </rPh>
    <rPh sb="2" eb="5">
      <t>サギョウヨウ</t>
    </rPh>
    <phoneticPr fontId="1"/>
  </si>
  <si>
    <t>区  分</t>
    <rPh sb="0" eb="4">
      <t>クブン</t>
    </rPh>
    <phoneticPr fontId="1"/>
  </si>
  <si>
    <t>前年度対比</t>
    <rPh sb="0" eb="3">
      <t>ゼンネンド</t>
    </rPh>
    <rPh sb="3" eb="5">
      <t>タイヒ</t>
    </rPh>
    <phoneticPr fontId="1"/>
  </si>
  <si>
    <t>税額</t>
    <rPh sb="0" eb="2">
      <t>ゼイガク</t>
    </rPh>
    <phoneticPr fontId="1"/>
  </si>
  <si>
    <t>件数</t>
    <rPh sb="0" eb="2">
      <t>ケンスウ</t>
    </rPh>
    <phoneticPr fontId="1"/>
  </si>
  <si>
    <t>円</t>
    <rPh sb="0" eb="1">
      <t>エン</t>
    </rPh>
    <phoneticPr fontId="1"/>
  </si>
  <si>
    <t>件</t>
    <rPh sb="0" eb="1">
      <t>ケンスウ</t>
    </rPh>
    <phoneticPr fontId="1"/>
  </si>
  <si>
    <t>人</t>
    <rPh sb="0" eb="1">
      <t>ニン</t>
    </rPh>
    <phoneticPr fontId="1"/>
  </si>
  <si>
    <t>人</t>
    <rPh sb="0" eb="1">
      <t>ヒト</t>
    </rPh>
    <phoneticPr fontId="1"/>
  </si>
  <si>
    <t>鶴見区</t>
    <rPh sb="0" eb="3">
      <t>ツルミク</t>
    </rPh>
    <phoneticPr fontId="1"/>
  </si>
  <si>
    <t>中区</t>
    <rPh sb="0" eb="2">
      <t>ナカク</t>
    </rPh>
    <phoneticPr fontId="1"/>
  </si>
  <si>
    <t>南区</t>
    <rPh sb="0" eb="2">
      <t>ミナミク</t>
    </rPh>
    <phoneticPr fontId="1"/>
  </si>
  <si>
    <t>旭区</t>
    <rPh sb="0" eb="2">
      <t>アサヒク</t>
    </rPh>
    <phoneticPr fontId="1"/>
  </si>
  <si>
    <t>磯子区</t>
    <rPh sb="0" eb="3">
      <t>イソゴク</t>
    </rPh>
    <phoneticPr fontId="1"/>
  </si>
  <si>
    <t>緑区</t>
    <rPh sb="0" eb="2">
      <t>ミドリク</t>
    </rPh>
    <phoneticPr fontId="1"/>
  </si>
  <si>
    <t>泉区</t>
    <rPh sb="0" eb="2">
      <t>イズミク</t>
    </rPh>
    <phoneticPr fontId="1"/>
  </si>
  <si>
    <t>実納税
者数</t>
    <rPh sb="0" eb="1">
      <t>ジツ</t>
    </rPh>
    <rPh sb="1" eb="3">
      <t>ノウゼイ</t>
    </rPh>
    <rPh sb="4" eb="5">
      <t>モノ</t>
    </rPh>
    <rPh sb="5" eb="6">
      <t>スウ</t>
    </rPh>
    <phoneticPr fontId="1"/>
  </si>
  <si>
    <t>保土ケ谷区</t>
    <rPh sb="0" eb="4">
      <t>ホドガヤ</t>
    </rPh>
    <rPh sb="4" eb="5">
      <t>ク</t>
    </rPh>
    <phoneticPr fontId="1"/>
  </si>
  <si>
    <t>戸塚区</t>
    <phoneticPr fontId="1"/>
  </si>
  <si>
    <t>戸塚区</t>
    <phoneticPr fontId="1"/>
  </si>
  <si>
    <t>戸塚区</t>
    <phoneticPr fontId="1"/>
  </si>
  <si>
    <t>合計</t>
    <rPh sb="0" eb="2">
      <t>ゴウケイ</t>
    </rPh>
    <phoneticPr fontId="1"/>
  </si>
  <si>
    <t>円</t>
    <rPh sb="0" eb="1">
      <t>エン</t>
    </rPh>
    <phoneticPr fontId="2"/>
  </si>
  <si>
    <t>旧税率</t>
    <rPh sb="0" eb="3">
      <t>キュウゼイリツ</t>
    </rPh>
    <phoneticPr fontId="2"/>
  </si>
  <si>
    <t>重課税率</t>
    <rPh sb="0" eb="2">
      <t>ジュウカ</t>
    </rPh>
    <rPh sb="2" eb="4">
      <t>ゼイリツ</t>
    </rPh>
    <phoneticPr fontId="2"/>
  </si>
  <si>
    <t>75％軽課</t>
    <rPh sb="3" eb="4">
      <t>ケイ</t>
    </rPh>
    <rPh sb="4" eb="5">
      <t>カ</t>
    </rPh>
    <phoneticPr fontId="2"/>
  </si>
  <si>
    <t>50％軽課</t>
    <rPh sb="3" eb="4">
      <t>ケイ</t>
    </rPh>
    <rPh sb="4" eb="5">
      <t>カ</t>
    </rPh>
    <phoneticPr fontId="2"/>
  </si>
  <si>
    <t>25％軽課</t>
    <rPh sb="3" eb="4">
      <t>ケイ</t>
    </rPh>
    <rPh sb="4" eb="5">
      <t>カ</t>
    </rPh>
    <phoneticPr fontId="2"/>
  </si>
  <si>
    <t>3,900円</t>
    <rPh sb="5" eb="6">
      <t>エン</t>
    </rPh>
    <phoneticPr fontId="2"/>
  </si>
  <si>
    <t>3,100円</t>
    <rPh sb="5" eb="6">
      <t>エン</t>
    </rPh>
    <phoneticPr fontId="2"/>
  </si>
  <si>
    <t>4,600円</t>
    <rPh sb="5" eb="6">
      <t>エン</t>
    </rPh>
    <phoneticPr fontId="2"/>
  </si>
  <si>
    <t>1,000円</t>
    <rPh sb="5" eb="6">
      <t>エン</t>
    </rPh>
    <phoneticPr fontId="2"/>
  </si>
  <si>
    <t>2,000円</t>
    <rPh sb="5" eb="6">
      <t>エン</t>
    </rPh>
    <phoneticPr fontId="2"/>
  </si>
  <si>
    <t>3,000円</t>
    <rPh sb="5" eb="6">
      <t>エン</t>
    </rPh>
    <phoneticPr fontId="2"/>
  </si>
  <si>
    <t>旧税率</t>
    <phoneticPr fontId="1"/>
  </si>
  <si>
    <t>5,500円</t>
    <rPh sb="5" eb="6">
      <t>エン</t>
    </rPh>
    <phoneticPr fontId="2"/>
  </si>
  <si>
    <t>6,900円</t>
    <rPh sb="5" eb="6">
      <t>エン</t>
    </rPh>
    <phoneticPr fontId="2"/>
  </si>
  <si>
    <t>8,200円</t>
    <rPh sb="5" eb="6">
      <t>エン</t>
    </rPh>
    <phoneticPr fontId="2"/>
  </si>
  <si>
    <t>1,800円</t>
    <rPh sb="5" eb="6">
      <t>エン</t>
    </rPh>
    <phoneticPr fontId="2"/>
  </si>
  <si>
    <t>3,500円</t>
    <rPh sb="5" eb="6">
      <t>エン</t>
    </rPh>
    <phoneticPr fontId="2"/>
  </si>
  <si>
    <t>5,200円</t>
    <rPh sb="5" eb="6">
      <t>エン</t>
    </rPh>
    <phoneticPr fontId="2"/>
  </si>
  <si>
    <t>7,200円</t>
    <rPh sb="5" eb="6">
      <t>エン</t>
    </rPh>
    <phoneticPr fontId="2"/>
  </si>
  <si>
    <t>10,800円</t>
    <rPh sb="6" eb="7">
      <t>エン</t>
    </rPh>
    <phoneticPr fontId="2"/>
  </si>
  <si>
    <t>12,900円</t>
    <rPh sb="6" eb="7">
      <t>エン</t>
    </rPh>
    <phoneticPr fontId="2"/>
  </si>
  <si>
    <t>2,700円</t>
    <rPh sb="5" eb="6">
      <t>エン</t>
    </rPh>
    <phoneticPr fontId="2"/>
  </si>
  <si>
    <t>5,400円</t>
    <rPh sb="5" eb="6">
      <t>エン</t>
    </rPh>
    <phoneticPr fontId="2"/>
  </si>
  <si>
    <t>8,100円</t>
    <rPh sb="5" eb="6">
      <t>エン</t>
    </rPh>
    <phoneticPr fontId="2"/>
  </si>
  <si>
    <t>3,800円</t>
    <rPh sb="5" eb="6">
      <t>エン</t>
    </rPh>
    <phoneticPr fontId="2"/>
  </si>
  <si>
    <t>4,500円</t>
    <rPh sb="5" eb="6">
      <t>エン</t>
    </rPh>
    <phoneticPr fontId="2"/>
  </si>
  <si>
    <t>1,900円</t>
    <rPh sb="5" eb="6">
      <t>エン</t>
    </rPh>
    <phoneticPr fontId="2"/>
  </si>
  <si>
    <t>2,900円</t>
    <rPh sb="5" eb="6">
      <t>エン</t>
    </rPh>
    <phoneticPr fontId="2"/>
  </si>
  <si>
    <t>4,000円</t>
    <rPh sb="5" eb="6">
      <t>エン</t>
    </rPh>
    <phoneticPr fontId="2"/>
  </si>
  <si>
    <t>5,000円</t>
    <rPh sb="5" eb="6">
      <t>エン</t>
    </rPh>
    <phoneticPr fontId="2"/>
  </si>
  <si>
    <t>6,000円</t>
    <rPh sb="5" eb="6">
      <t>エン</t>
    </rPh>
    <phoneticPr fontId="2"/>
  </si>
  <si>
    <t>1,300円</t>
    <rPh sb="5" eb="6">
      <t>エン</t>
    </rPh>
    <phoneticPr fontId="2"/>
  </si>
  <si>
    <t>2,500円</t>
    <rPh sb="5" eb="6">
      <t>エン</t>
    </rPh>
    <phoneticPr fontId="2"/>
  </si>
  <si>
    <t>神奈川区</t>
    <rPh sb="0" eb="4">
      <t>カナガワク</t>
    </rPh>
    <phoneticPr fontId="1"/>
  </si>
  <si>
    <t>西区</t>
    <rPh sb="0" eb="2">
      <t>ニシク</t>
    </rPh>
    <phoneticPr fontId="1"/>
  </si>
  <si>
    <t>港南区</t>
    <rPh sb="0" eb="3">
      <t>コウナンク</t>
    </rPh>
    <phoneticPr fontId="1"/>
  </si>
  <si>
    <t>金沢区</t>
    <rPh sb="0" eb="3">
      <t>カナザワク</t>
    </rPh>
    <phoneticPr fontId="1"/>
  </si>
  <si>
    <t>港北区</t>
    <rPh sb="0" eb="3">
      <t>コウホクク</t>
    </rPh>
    <phoneticPr fontId="1"/>
  </si>
  <si>
    <t>青葉区</t>
    <rPh sb="0" eb="3">
      <t>アオバク</t>
    </rPh>
    <phoneticPr fontId="1"/>
  </si>
  <si>
    <t>都筑区</t>
    <rPh sb="0" eb="3">
      <t>ツヅキク</t>
    </rPh>
    <phoneticPr fontId="1"/>
  </si>
  <si>
    <t>戸塚区</t>
    <phoneticPr fontId="1"/>
  </si>
  <si>
    <t>栄区</t>
    <rPh sb="0" eb="2">
      <t>サカエク</t>
    </rPh>
    <phoneticPr fontId="1"/>
  </si>
  <si>
    <t>瀬谷区</t>
    <rPh sb="0" eb="3">
      <t>セヤク</t>
    </rPh>
    <phoneticPr fontId="1"/>
  </si>
  <si>
    <t>四輪貨物（営業用）</t>
    <rPh sb="5" eb="8">
      <t>エイギョウヨウ</t>
    </rPh>
    <phoneticPr fontId="2"/>
  </si>
  <si>
    <t>四輪貨物（自家用）</t>
    <rPh sb="5" eb="7">
      <t>ジカ</t>
    </rPh>
    <phoneticPr fontId="2"/>
  </si>
  <si>
    <t>-１１６-</t>
    <phoneticPr fontId="2"/>
  </si>
  <si>
    <t>-１１７-</t>
    <phoneticPr fontId="2"/>
  </si>
  <si>
    <t>-１１９-</t>
    <phoneticPr fontId="2"/>
  </si>
  <si>
    <t>-１１８-</t>
    <phoneticPr fontId="2"/>
  </si>
  <si>
    <t>-１２３-</t>
    <phoneticPr fontId="2"/>
  </si>
  <si>
    <t>-１２６-</t>
    <phoneticPr fontId="2"/>
  </si>
  <si>
    <t>-１２７-</t>
    <phoneticPr fontId="2"/>
  </si>
  <si>
    <t>-１２８-</t>
    <phoneticPr fontId="2"/>
  </si>
  <si>
    <t>-１２９-</t>
    <phoneticPr fontId="2"/>
  </si>
  <si>
    <t>-１３０-</t>
    <phoneticPr fontId="2"/>
  </si>
  <si>
    <t>-１３１-</t>
    <phoneticPr fontId="2"/>
  </si>
  <si>
    <t>四輪乗用（営業用）</t>
    <rPh sb="2" eb="4">
      <t>ジョウヨウ</t>
    </rPh>
    <rPh sb="5" eb="8">
      <t>エイギョウヨウ</t>
    </rPh>
    <phoneticPr fontId="2"/>
  </si>
  <si>
    <t>鶴見区</t>
  </si>
  <si>
    <t>中区</t>
  </si>
  <si>
    <t>南区</t>
  </si>
  <si>
    <t>旭区</t>
  </si>
  <si>
    <t>磯子区</t>
  </si>
  <si>
    <t>緑区</t>
  </si>
  <si>
    <t>戸塚区</t>
  </si>
  <si>
    <t>泉区</t>
  </si>
  <si>
    <t>計</t>
  </si>
  <si>
    <t>四輪乗用（自家用）</t>
    <phoneticPr fontId="2"/>
  </si>
  <si>
    <t>新税率</t>
    <phoneticPr fontId="2"/>
  </si>
  <si>
    <t>旧税率</t>
    <phoneticPr fontId="1"/>
  </si>
  <si>
    <t>戸塚区</t>
    <phoneticPr fontId="1"/>
  </si>
  <si>
    <t>-１２０-</t>
    <phoneticPr fontId="2"/>
  </si>
  <si>
    <t>-１２１-</t>
    <phoneticPr fontId="2"/>
  </si>
  <si>
    <t>-１２２-</t>
    <phoneticPr fontId="2"/>
  </si>
  <si>
    <t>-１２４-</t>
    <phoneticPr fontId="2"/>
  </si>
  <si>
    <t>-１２５-</t>
    <phoneticPr fontId="2"/>
  </si>
  <si>
    <t>令和２年度</t>
    <rPh sb="0" eb="2">
      <t>レイワ</t>
    </rPh>
    <phoneticPr fontId="2"/>
  </si>
  <si>
    <t>令和２年度</t>
    <rPh sb="0" eb="2">
      <t>レイワ</t>
    </rPh>
    <rPh sb="3" eb="5">
      <t>ネンド</t>
    </rPh>
    <phoneticPr fontId="1"/>
  </si>
  <si>
    <t>令和２年度</t>
    <rPh sb="0" eb="1">
      <t>レイ</t>
    </rPh>
    <rPh sb="1" eb="2">
      <t>カズ</t>
    </rPh>
    <rPh sb="3" eb="5">
      <t>ネンド</t>
    </rPh>
    <phoneticPr fontId="1"/>
  </si>
  <si>
    <t>作業用</t>
    <phoneticPr fontId="2"/>
  </si>
  <si>
    <t>２　課税客体別の内訳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</si>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</sst>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 * #,##0_ ;_ * \-#,##0_ ;_ * &quot;&quot;_ ;_ @_ "/>
    <numFmt numFmtId="177" formatCode="_ * #,##0.0_ ;_ * \-#,##0.0_ ;_ * &quot;&quot;_ ;_ @_ "/>
    <numFmt numFmtId="178" formatCode="0.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22"/>
      <name val="ＭＳ Ｐ明朝"/>
      <family val="1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468">
    <xf numFmtId="0" fontId="0" fillId="0" borderId="0" xfId="0"/>
    <xf numFmtId="38" fontId="4" fillId="0" borderId="0" xfId="1" applyFont="1" applyAlignment="1" applyProtection="1">
      <alignment vertical="center"/>
    </xf>
    <xf numFmtId="38" fontId="4" fillId="0" borderId="0" xfId="1" applyFont="1" applyBorder="1" applyAlignment="1" applyProtection="1">
      <alignment vertical="center"/>
    </xf>
    <xf numFmtId="38" fontId="4" fillId="0" borderId="0" xfId="1" applyFont="1" applyBorder="1" applyAlignment="1" applyProtection="1">
      <alignment horizontal="distributed" vertical="center"/>
    </xf>
    <xf numFmtId="176" fontId="4" fillId="0" borderId="0" xfId="1" applyNumberFormat="1" applyFont="1" applyBorder="1" applyAlignment="1" applyProtection="1">
      <alignment vertical="center"/>
    </xf>
    <xf numFmtId="177" fontId="4" fillId="0" borderId="0" xfId="1" applyNumberFormat="1" applyFont="1" applyBorder="1" applyAlignment="1" applyProtection="1">
      <alignment vertical="center"/>
    </xf>
    <xf numFmtId="0" fontId="4" fillId="0" borderId="0" xfId="1" applyNumberFormat="1" applyFont="1" applyAlignment="1" applyProtection="1">
      <alignment vertical="center"/>
    </xf>
    <xf numFmtId="49" fontId="5" fillId="0" borderId="0" xfId="1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4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3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</xf>
    <xf numFmtId="0" fontId="5" fillId="0" borderId="25" xfId="0" applyFont="1" applyBorder="1" applyAlignment="1" applyProtection="1">
      <alignment vertical="center"/>
    </xf>
    <xf numFmtId="0" fontId="5" fillId="0" borderId="26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0" borderId="27" xfId="0" applyFont="1" applyBorder="1" applyAlignment="1" applyProtection="1">
      <alignment vertical="center"/>
    </xf>
    <xf numFmtId="0" fontId="5" fillId="0" borderId="28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18" xfId="0" applyFont="1" applyBorder="1" applyAlignment="1" applyProtection="1">
      <alignment vertical="center"/>
    </xf>
    <xf numFmtId="0" fontId="5" fillId="0" borderId="31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vertical="center"/>
    </xf>
    <xf numFmtId="0" fontId="5" fillId="0" borderId="30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vertical="center" wrapText="1"/>
    </xf>
    <xf numFmtId="0" fontId="5" fillId="0" borderId="27" xfId="0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5" fillId="0" borderId="27" xfId="0" applyFont="1" applyBorder="1" applyAlignment="1" applyProtection="1">
      <alignment vertical="top" wrapText="1"/>
    </xf>
    <xf numFmtId="0" fontId="5" fillId="0" borderId="28" xfId="0" applyFont="1" applyBorder="1" applyAlignment="1" applyProtection="1">
      <alignment vertical="top" wrapText="1"/>
    </xf>
    <xf numFmtId="0" fontId="5" fillId="0" borderId="17" xfId="0" applyFont="1" applyBorder="1" applyAlignment="1" applyProtection="1">
      <alignment vertical="center"/>
    </xf>
    <xf numFmtId="0" fontId="5" fillId="0" borderId="18" xfId="0" applyFont="1" applyBorder="1" applyAlignment="1" applyProtection="1">
      <alignment horizontal="right" vertical="center"/>
    </xf>
    <xf numFmtId="0" fontId="5" fillId="0" borderId="20" xfId="0" applyFont="1" applyBorder="1" applyAlignment="1" applyProtection="1">
      <alignment horizontal="right" vertical="center"/>
    </xf>
    <xf numFmtId="0" fontId="5" fillId="0" borderId="31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distributed" vertical="center"/>
    </xf>
    <xf numFmtId="176" fontId="5" fillId="0" borderId="12" xfId="0" applyNumberFormat="1" applyFont="1" applyBorder="1" applyAlignment="1" applyProtection="1">
      <alignment vertical="center"/>
    </xf>
    <xf numFmtId="176" fontId="5" fillId="0" borderId="27" xfId="0" applyNumberFormat="1" applyFont="1" applyBorder="1" applyAlignment="1" applyProtection="1">
      <alignment vertical="center"/>
    </xf>
    <xf numFmtId="176" fontId="5" fillId="0" borderId="28" xfId="0" applyNumberFormat="1" applyFont="1" applyBorder="1" applyAlignment="1" applyProtection="1">
      <alignment vertical="center"/>
    </xf>
    <xf numFmtId="0" fontId="5" fillId="0" borderId="17" xfId="0" applyFont="1" applyBorder="1" applyAlignment="1" applyProtection="1">
      <alignment horizontal="distributed" vertical="center"/>
    </xf>
    <xf numFmtId="176" fontId="5" fillId="0" borderId="18" xfId="0" applyNumberFormat="1" applyFont="1" applyBorder="1" applyAlignment="1" applyProtection="1">
      <alignment vertical="center"/>
    </xf>
    <xf numFmtId="176" fontId="5" fillId="0" borderId="20" xfId="0" applyNumberFormat="1" applyFont="1" applyBorder="1" applyAlignment="1" applyProtection="1">
      <alignment vertical="center"/>
    </xf>
    <xf numFmtId="176" fontId="5" fillId="0" borderId="31" xfId="0" applyNumberFormat="1" applyFont="1" applyBorder="1" applyAlignment="1" applyProtection="1">
      <alignment vertical="center"/>
    </xf>
    <xf numFmtId="0" fontId="5" fillId="0" borderId="22" xfId="0" applyFont="1" applyBorder="1" applyAlignment="1" applyProtection="1">
      <alignment horizontal="distributed" vertical="center"/>
    </xf>
    <xf numFmtId="49" fontId="4" fillId="0" borderId="0" xfId="0" applyNumberFormat="1" applyFont="1" applyAlignment="1" applyProtection="1">
      <alignment vertical="center"/>
    </xf>
    <xf numFmtId="0" fontId="5" fillId="0" borderId="4" xfId="0" applyFont="1" applyBorder="1" applyAlignment="1">
      <alignment horizontal="distributed" vertical="center"/>
    </xf>
    <xf numFmtId="176" fontId="5" fillId="0" borderId="12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0" fontId="5" fillId="0" borderId="17" xfId="0" applyFont="1" applyBorder="1" applyAlignment="1">
      <alignment horizontal="distributed" vertical="center"/>
    </xf>
    <xf numFmtId="176" fontId="5" fillId="0" borderId="18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0" fontId="5" fillId="0" borderId="22" xfId="0" applyFont="1" applyBorder="1" applyAlignment="1">
      <alignment horizontal="distributed" vertical="center"/>
    </xf>
    <xf numFmtId="49" fontId="5" fillId="0" borderId="0" xfId="0" applyNumberFormat="1" applyFont="1" applyAlignment="1">
      <alignment vertical="center"/>
    </xf>
    <xf numFmtId="38" fontId="5" fillId="0" borderId="0" xfId="1" applyFont="1" applyAlignment="1" applyProtection="1">
      <alignment vertical="center" shrinkToFit="1"/>
    </xf>
    <xf numFmtId="38" fontId="5" fillId="0" borderId="0" xfId="1" applyFont="1" applyBorder="1" applyAlignment="1" applyProtection="1">
      <alignment vertical="center" shrinkToFit="1"/>
    </xf>
    <xf numFmtId="38" fontId="5" fillId="0" borderId="1" xfId="1" applyFont="1" applyBorder="1" applyAlignment="1" applyProtection="1">
      <alignment vertical="center" shrinkToFit="1"/>
    </xf>
    <xf numFmtId="38" fontId="5" fillId="0" borderId="23" xfId="1" applyFont="1" applyBorder="1" applyAlignment="1" applyProtection="1">
      <alignment vertical="center" shrinkToFit="1"/>
    </xf>
    <xf numFmtId="38" fontId="5" fillId="0" borderId="38" xfId="1" applyFont="1" applyBorder="1" applyAlignment="1" applyProtection="1">
      <alignment vertical="center" shrinkToFit="1"/>
    </xf>
    <xf numFmtId="38" fontId="5" fillId="0" borderId="26" xfId="1" applyFont="1" applyBorder="1" applyAlignment="1" applyProtection="1">
      <alignment vertical="center" shrinkToFit="1"/>
    </xf>
    <xf numFmtId="38" fontId="5" fillId="0" borderId="3" xfId="1" applyFont="1" applyBorder="1" applyAlignment="1" applyProtection="1">
      <alignment vertical="center" shrinkToFit="1"/>
    </xf>
    <xf numFmtId="38" fontId="5" fillId="0" borderId="39" xfId="1" applyFont="1" applyBorder="1" applyAlignment="1" applyProtection="1">
      <alignment vertical="center" shrinkToFit="1"/>
    </xf>
    <xf numFmtId="38" fontId="5" fillId="0" borderId="4" xfId="1" applyFont="1" applyBorder="1" applyAlignment="1" applyProtection="1">
      <alignment vertical="center" shrinkToFit="1"/>
    </xf>
    <xf numFmtId="38" fontId="5" fillId="0" borderId="40" xfId="1" applyFont="1" applyBorder="1" applyAlignment="1" applyProtection="1">
      <alignment vertical="center" shrinkToFit="1"/>
    </xf>
    <xf numFmtId="38" fontId="5" fillId="0" borderId="28" xfId="1" applyFont="1" applyBorder="1" applyAlignment="1" applyProtection="1">
      <alignment vertical="center" shrinkToFit="1"/>
    </xf>
    <xf numFmtId="38" fontId="5" fillId="0" borderId="5" xfId="1" applyFont="1" applyBorder="1" applyAlignment="1" applyProtection="1">
      <alignment vertical="center" shrinkToFit="1"/>
    </xf>
    <xf numFmtId="38" fontId="5" fillId="0" borderId="12" xfId="1" applyFont="1" applyBorder="1" applyAlignment="1" applyProtection="1">
      <alignment vertical="center" shrinkToFit="1"/>
    </xf>
    <xf numFmtId="38" fontId="5" fillId="0" borderId="7" xfId="1" applyFont="1" applyBorder="1" applyAlignment="1" applyProtection="1">
      <alignment vertical="center" shrinkToFit="1"/>
    </xf>
    <xf numFmtId="38" fontId="5" fillId="0" borderId="8" xfId="1" applyFont="1" applyBorder="1" applyAlignment="1" applyProtection="1">
      <alignment vertical="center" shrinkToFit="1"/>
    </xf>
    <xf numFmtId="38" fontId="5" fillId="0" borderId="31" xfId="1" applyFont="1" applyBorder="1" applyAlignment="1" applyProtection="1">
      <alignment vertical="center" shrinkToFit="1"/>
    </xf>
    <xf numFmtId="38" fontId="5" fillId="0" borderId="9" xfId="1" applyFont="1" applyBorder="1" applyAlignment="1" applyProtection="1">
      <alignment vertical="center" shrinkToFit="1"/>
    </xf>
    <xf numFmtId="38" fontId="5" fillId="0" borderId="10" xfId="1" applyFont="1" applyBorder="1" applyAlignment="1" applyProtection="1">
      <alignment vertical="center" shrinkToFit="1"/>
    </xf>
    <xf numFmtId="38" fontId="5" fillId="0" borderId="16" xfId="1" applyFont="1" applyBorder="1" applyAlignment="1" applyProtection="1">
      <alignment vertical="center" shrinkToFit="1"/>
    </xf>
    <xf numFmtId="38" fontId="5" fillId="0" borderId="4" xfId="1" applyFont="1" applyBorder="1" applyAlignment="1" applyProtection="1">
      <alignment horizontal="center" vertical="center" shrinkToFit="1"/>
    </xf>
    <xf numFmtId="38" fontId="5" fillId="0" borderId="27" xfId="1" applyFont="1" applyBorder="1" applyAlignment="1" applyProtection="1">
      <alignment vertical="center" shrinkToFit="1"/>
    </xf>
    <xf numFmtId="38" fontId="5" fillId="0" borderId="15" xfId="1" applyFont="1" applyBorder="1" applyAlignment="1" applyProtection="1">
      <alignment vertical="center" shrinkToFit="1"/>
    </xf>
    <xf numFmtId="38" fontId="5" fillId="0" borderId="11" xfId="1" applyFont="1" applyBorder="1" applyAlignment="1" applyProtection="1">
      <alignment vertical="center" shrinkToFit="1"/>
    </xf>
    <xf numFmtId="38" fontId="5" fillId="0" borderId="44" xfId="1" applyFont="1" applyBorder="1" applyAlignment="1" applyProtection="1">
      <alignment vertical="center" shrinkToFit="1"/>
    </xf>
    <xf numFmtId="38" fontId="5" fillId="0" borderId="17" xfId="1" applyFont="1" applyBorder="1" applyAlignment="1" applyProtection="1">
      <alignment vertical="center" shrinkToFit="1"/>
    </xf>
    <xf numFmtId="38" fontId="5" fillId="0" borderId="20" xfId="1" applyFont="1" applyBorder="1" applyAlignment="1" applyProtection="1">
      <alignment horizontal="right" vertical="center" shrinkToFit="1"/>
    </xf>
    <xf numFmtId="38" fontId="5" fillId="0" borderId="18" xfId="1" applyFont="1" applyBorder="1" applyAlignment="1" applyProtection="1">
      <alignment horizontal="right" vertical="center" shrinkToFit="1"/>
    </xf>
    <xf numFmtId="38" fontId="5" fillId="0" borderId="8" xfId="1" applyFont="1" applyBorder="1" applyAlignment="1" applyProtection="1">
      <alignment horizontal="right" vertical="center" shrinkToFit="1"/>
    </xf>
    <xf numFmtId="38" fontId="5" fillId="0" borderId="19" xfId="1" applyFont="1" applyBorder="1" applyAlignment="1" applyProtection="1">
      <alignment horizontal="right" vertical="center" shrinkToFit="1"/>
    </xf>
    <xf numFmtId="38" fontId="5" fillId="0" borderId="31" xfId="1" applyFont="1" applyBorder="1" applyAlignment="1" applyProtection="1">
      <alignment horizontal="right" vertical="center" shrinkToFit="1"/>
    </xf>
    <xf numFmtId="38" fontId="5" fillId="0" borderId="21" xfId="1" applyFont="1" applyBorder="1" applyAlignment="1" applyProtection="1">
      <alignment horizontal="right" vertical="center" shrinkToFit="1"/>
    </xf>
    <xf numFmtId="38" fontId="5" fillId="0" borderId="4" xfId="1" applyFont="1" applyBorder="1" applyAlignment="1" applyProtection="1">
      <alignment horizontal="distributed" vertical="center" shrinkToFit="1"/>
    </xf>
    <xf numFmtId="176" fontId="5" fillId="0" borderId="27" xfId="1" applyNumberFormat="1" applyFont="1" applyBorder="1" applyAlignment="1" applyProtection="1">
      <alignment vertical="center" shrinkToFit="1"/>
    </xf>
    <xf numFmtId="176" fontId="5" fillId="0" borderId="12" xfId="1" applyNumberFormat="1" applyFont="1" applyBorder="1" applyAlignment="1" applyProtection="1">
      <alignment vertical="center" shrinkToFit="1"/>
    </xf>
    <xf numFmtId="177" fontId="5" fillId="0" borderId="27" xfId="1" applyNumberFormat="1" applyFont="1" applyBorder="1" applyAlignment="1" applyProtection="1">
      <alignment vertical="center" shrinkToFit="1"/>
    </xf>
    <xf numFmtId="177" fontId="5" fillId="0" borderId="0" xfId="1" applyNumberFormat="1" applyFont="1" applyBorder="1" applyAlignment="1" applyProtection="1">
      <alignment vertical="center" shrinkToFit="1"/>
    </xf>
    <xf numFmtId="176" fontId="5" fillId="0" borderId="15" xfId="1" applyNumberFormat="1" applyFont="1" applyBorder="1" applyAlignment="1" applyProtection="1">
      <alignment vertical="center" shrinkToFit="1"/>
    </xf>
    <xf numFmtId="177" fontId="5" fillId="0" borderId="12" xfId="1" applyNumberFormat="1" applyFont="1" applyBorder="1" applyAlignment="1" applyProtection="1">
      <alignment vertical="center" shrinkToFit="1"/>
    </xf>
    <xf numFmtId="177" fontId="5" fillId="0" borderId="44" xfId="1" applyNumberFormat="1" applyFont="1" applyBorder="1" applyAlignment="1" applyProtection="1">
      <alignment vertical="center" shrinkToFit="1"/>
    </xf>
    <xf numFmtId="176" fontId="5" fillId="0" borderId="40" xfId="1" applyNumberFormat="1" applyFont="1" applyBorder="1" applyAlignment="1" applyProtection="1">
      <alignment vertical="center" shrinkToFit="1"/>
    </xf>
    <xf numFmtId="176" fontId="5" fillId="0" borderId="16" xfId="1" applyNumberFormat="1" applyFont="1" applyBorder="1" applyAlignment="1" applyProtection="1">
      <alignment vertical="center" shrinkToFit="1"/>
    </xf>
    <xf numFmtId="38" fontId="5" fillId="0" borderId="17" xfId="1" applyFont="1" applyBorder="1" applyAlignment="1" applyProtection="1">
      <alignment horizontal="distributed" vertical="center" shrinkToFit="1"/>
    </xf>
    <xf numFmtId="176" fontId="5" fillId="0" borderId="20" xfId="1" applyNumberFormat="1" applyFont="1" applyBorder="1" applyAlignment="1" applyProtection="1">
      <alignment vertical="center" shrinkToFit="1"/>
      <protection hidden="1"/>
    </xf>
    <xf numFmtId="176" fontId="5" fillId="0" borderId="18" xfId="1" applyNumberFormat="1" applyFont="1" applyBorder="1" applyAlignment="1" applyProtection="1">
      <alignment vertical="center" shrinkToFit="1"/>
      <protection hidden="1"/>
    </xf>
    <xf numFmtId="177" fontId="5" fillId="0" borderId="20" xfId="1" applyNumberFormat="1" applyFont="1" applyBorder="1" applyAlignment="1" applyProtection="1">
      <alignment vertical="center" shrinkToFit="1"/>
      <protection hidden="1"/>
    </xf>
    <xf numFmtId="177" fontId="5" fillId="0" borderId="8" xfId="1" applyNumberFormat="1" applyFont="1" applyBorder="1" applyAlignment="1" applyProtection="1">
      <alignment vertical="center" shrinkToFit="1"/>
      <protection hidden="1"/>
    </xf>
    <xf numFmtId="176" fontId="5" fillId="0" borderId="19" xfId="1" applyNumberFormat="1" applyFont="1" applyBorder="1" applyAlignment="1" applyProtection="1">
      <alignment vertical="center" shrinkToFit="1"/>
      <protection hidden="1"/>
    </xf>
    <xf numFmtId="177" fontId="5" fillId="0" borderId="18" xfId="1" applyNumberFormat="1" applyFont="1" applyBorder="1" applyAlignment="1" applyProtection="1">
      <alignment vertical="center" shrinkToFit="1"/>
      <protection hidden="1"/>
    </xf>
    <xf numFmtId="176" fontId="5" fillId="0" borderId="27" xfId="1" applyNumberFormat="1" applyFont="1" applyBorder="1" applyAlignment="1" applyProtection="1">
      <alignment vertical="center" shrinkToFit="1"/>
      <protection hidden="1"/>
    </xf>
    <xf numFmtId="176" fontId="5" fillId="0" borderId="12" xfId="1" applyNumberFormat="1" applyFont="1" applyBorder="1" applyAlignment="1" applyProtection="1">
      <alignment vertical="center" shrinkToFit="1"/>
      <protection hidden="1"/>
    </xf>
    <xf numFmtId="177" fontId="5" fillId="0" borderId="27" xfId="1" applyNumberFormat="1" applyFont="1" applyBorder="1" applyAlignment="1" applyProtection="1">
      <alignment vertical="center" shrinkToFit="1"/>
      <protection hidden="1"/>
    </xf>
    <xf numFmtId="177" fontId="5" fillId="0" borderId="0" xfId="1" applyNumberFormat="1" applyFont="1" applyBorder="1" applyAlignment="1" applyProtection="1">
      <alignment vertical="center" shrinkToFit="1"/>
      <protection hidden="1"/>
    </xf>
    <xf numFmtId="176" fontId="5" fillId="0" borderId="15" xfId="1" applyNumberFormat="1" applyFont="1" applyBorder="1" applyAlignment="1" applyProtection="1">
      <alignment vertical="center" shrinkToFit="1"/>
      <protection hidden="1"/>
    </xf>
    <xf numFmtId="177" fontId="5" fillId="0" borderId="12" xfId="1" applyNumberFormat="1" applyFont="1" applyBorder="1" applyAlignment="1" applyProtection="1">
      <alignment vertical="center" shrinkToFit="1"/>
      <protection hidden="1"/>
    </xf>
    <xf numFmtId="176" fontId="5" fillId="0" borderId="27" xfId="1" applyNumberFormat="1" applyFont="1" applyFill="1" applyBorder="1" applyAlignment="1" applyProtection="1">
      <alignment vertical="center" shrinkToFit="1"/>
      <protection hidden="1"/>
    </xf>
    <xf numFmtId="176" fontId="5" fillId="0" borderId="12" xfId="1" applyNumberFormat="1" applyFont="1" applyFill="1" applyBorder="1" applyAlignment="1" applyProtection="1">
      <alignment vertical="center" shrinkToFit="1"/>
      <protection hidden="1"/>
    </xf>
    <xf numFmtId="177" fontId="5" fillId="0" borderId="27" xfId="1" applyNumberFormat="1" applyFont="1" applyFill="1" applyBorder="1" applyAlignment="1" applyProtection="1">
      <alignment vertical="center" shrinkToFit="1"/>
      <protection hidden="1"/>
    </xf>
    <xf numFmtId="177" fontId="5" fillId="0" borderId="0" xfId="1" applyNumberFormat="1" applyFont="1" applyFill="1" applyBorder="1" applyAlignment="1" applyProtection="1">
      <alignment vertical="center" shrinkToFit="1"/>
      <protection hidden="1"/>
    </xf>
    <xf numFmtId="176" fontId="5" fillId="0" borderId="15" xfId="1" applyNumberFormat="1" applyFont="1" applyFill="1" applyBorder="1" applyAlignment="1" applyProtection="1">
      <alignment vertical="center" shrinkToFit="1"/>
      <protection hidden="1"/>
    </xf>
    <xf numFmtId="177" fontId="5" fillId="0" borderId="12" xfId="1" applyNumberFormat="1" applyFont="1" applyFill="1" applyBorder="1" applyAlignment="1" applyProtection="1">
      <alignment vertical="center" shrinkToFit="1"/>
      <protection hidden="1"/>
    </xf>
    <xf numFmtId="38" fontId="5" fillId="0" borderId="22" xfId="1" applyFont="1" applyBorder="1" applyAlignment="1" applyProtection="1">
      <alignment horizontal="distributed" vertical="center" shrinkToFit="1"/>
    </xf>
    <xf numFmtId="176" fontId="5" fillId="0" borderId="36" xfId="1" applyNumberFormat="1" applyFont="1" applyFill="1" applyBorder="1" applyAlignment="1" applyProtection="1">
      <alignment vertical="center" shrinkToFit="1"/>
      <protection hidden="1"/>
    </xf>
    <xf numFmtId="176" fontId="5" fillId="0" borderId="35" xfId="1" applyNumberFormat="1" applyFont="1" applyFill="1" applyBorder="1" applyAlignment="1" applyProtection="1">
      <alignment vertical="center" shrinkToFit="1"/>
      <protection hidden="1"/>
    </xf>
    <xf numFmtId="176" fontId="5" fillId="0" borderId="47" xfId="1" applyNumberFormat="1" applyFont="1" applyFill="1" applyBorder="1" applyAlignment="1" applyProtection="1">
      <alignment vertical="center" shrinkToFit="1"/>
      <protection hidden="1"/>
    </xf>
    <xf numFmtId="38" fontId="5" fillId="0" borderId="48" xfId="1" applyFont="1" applyBorder="1" applyAlignment="1" applyProtection="1">
      <alignment vertical="center" wrapText="1" shrinkToFit="1"/>
    </xf>
    <xf numFmtId="38" fontId="5" fillId="0" borderId="12" xfId="1" applyFont="1" applyBorder="1" applyAlignment="1" applyProtection="1">
      <alignment vertical="center" wrapText="1" shrinkToFit="1"/>
    </xf>
    <xf numFmtId="38" fontId="5" fillId="0" borderId="28" xfId="1" applyFont="1" applyBorder="1" applyAlignment="1" applyProtection="1">
      <alignment vertical="center" wrapText="1" shrinkToFit="1"/>
    </xf>
    <xf numFmtId="177" fontId="5" fillId="0" borderId="21" xfId="1" applyNumberFormat="1" applyFont="1" applyBorder="1" applyAlignment="1" applyProtection="1">
      <alignment vertical="center" shrinkToFit="1"/>
      <protection hidden="1"/>
    </xf>
    <xf numFmtId="177" fontId="5" fillId="0" borderId="44" xfId="1" applyNumberFormat="1" applyFont="1" applyBorder="1" applyAlignment="1" applyProtection="1">
      <alignment vertical="center" shrinkToFit="1"/>
      <protection hidden="1"/>
    </xf>
    <xf numFmtId="177" fontId="5" fillId="0" borderId="44" xfId="1" applyNumberFormat="1" applyFont="1" applyFill="1" applyBorder="1" applyAlignment="1" applyProtection="1">
      <alignment vertical="center" shrinkToFit="1"/>
      <protection hidden="1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</xf>
    <xf numFmtId="38" fontId="11" fillId="0" borderId="0" xfId="1" applyFont="1" applyAlignment="1" applyProtection="1">
      <alignment vertical="center"/>
    </xf>
    <xf numFmtId="176" fontId="7" fillId="2" borderId="18" xfId="1" applyNumberFormat="1" applyFont="1" applyFill="1" applyBorder="1" applyAlignment="1" applyProtection="1">
      <alignment vertical="center" shrinkToFit="1"/>
      <protection hidden="1"/>
    </xf>
    <xf numFmtId="176" fontId="5" fillId="2" borderId="18" xfId="1" applyNumberFormat="1" applyFont="1" applyFill="1" applyBorder="1" applyAlignment="1" applyProtection="1">
      <alignment vertical="center" shrinkToFit="1"/>
      <protection hidden="1"/>
    </xf>
    <xf numFmtId="176" fontId="5" fillId="2" borderId="12" xfId="1" applyNumberFormat="1" applyFont="1" applyFill="1" applyBorder="1" applyAlignment="1" applyProtection="1">
      <alignment vertical="center" shrinkToFit="1"/>
      <protection hidden="1"/>
    </xf>
    <xf numFmtId="177" fontId="5" fillId="2" borderId="12" xfId="1" applyNumberFormat="1" applyFont="1" applyFill="1" applyBorder="1" applyAlignment="1" applyProtection="1">
      <alignment vertical="center" shrinkToFit="1"/>
    </xf>
    <xf numFmtId="177" fontId="5" fillId="2" borderId="0" xfId="1" applyNumberFormat="1" applyFont="1" applyFill="1" applyBorder="1" applyAlignment="1" applyProtection="1">
      <alignment vertical="center" shrinkToFit="1"/>
    </xf>
    <xf numFmtId="38" fontId="5" fillId="2" borderId="22" xfId="1" applyFont="1" applyFill="1" applyBorder="1" applyAlignment="1" applyProtection="1">
      <alignment horizontal="distributed" vertical="center" shrinkToFit="1"/>
    </xf>
    <xf numFmtId="176" fontId="5" fillId="2" borderId="20" xfId="1" applyNumberFormat="1" applyFont="1" applyFill="1" applyBorder="1" applyAlignment="1" applyProtection="1">
      <alignment vertical="center" shrinkToFit="1"/>
      <protection hidden="1"/>
    </xf>
    <xf numFmtId="38" fontId="5" fillId="0" borderId="34" xfId="1" applyFont="1" applyBorder="1" applyAlignment="1" applyProtection="1">
      <alignment horizontal="distributed" vertical="center" shrinkToFit="1"/>
    </xf>
    <xf numFmtId="38" fontId="5" fillId="0" borderId="58" xfId="1" applyFont="1" applyBorder="1" applyAlignment="1" applyProtection="1">
      <alignment horizontal="distributed" vertical="center" shrinkToFit="1"/>
    </xf>
    <xf numFmtId="176" fontId="5" fillId="0" borderId="16" xfId="1" applyNumberFormat="1" applyFont="1" applyBorder="1" applyAlignment="1" applyProtection="1">
      <alignment vertical="center" shrinkToFit="1"/>
      <protection hidden="1"/>
    </xf>
    <xf numFmtId="176" fontId="5" fillId="0" borderId="10" xfId="1" applyNumberFormat="1" applyFont="1" applyBorder="1" applyAlignment="1" applyProtection="1">
      <alignment vertical="center" shrinkToFit="1"/>
      <protection hidden="1"/>
    </xf>
    <xf numFmtId="176" fontId="12" fillId="0" borderId="15" xfId="1" applyNumberFormat="1" applyFont="1" applyBorder="1" applyAlignment="1" applyProtection="1">
      <alignment vertical="center" shrinkToFit="1"/>
    </xf>
    <xf numFmtId="176" fontId="12" fillId="0" borderId="12" xfId="1" applyNumberFormat="1" applyFont="1" applyBorder="1" applyAlignment="1" applyProtection="1">
      <alignment vertical="center" shrinkToFit="1"/>
    </xf>
    <xf numFmtId="176" fontId="12" fillId="0" borderId="19" xfId="1" applyNumberFormat="1" applyFont="1" applyBorder="1" applyAlignment="1" applyProtection="1">
      <alignment vertical="center" shrinkToFit="1"/>
      <protection hidden="1"/>
    </xf>
    <xf numFmtId="176" fontId="12" fillId="0" borderId="18" xfId="1" applyNumberFormat="1" applyFont="1" applyBorder="1" applyAlignment="1" applyProtection="1">
      <alignment vertical="center" shrinkToFit="1"/>
      <protection hidden="1"/>
    </xf>
    <xf numFmtId="176" fontId="12" fillId="0" borderId="15" xfId="1" applyNumberFormat="1" applyFont="1" applyBorder="1" applyAlignment="1" applyProtection="1">
      <alignment vertical="center" shrinkToFit="1"/>
      <protection hidden="1"/>
    </xf>
    <xf numFmtId="176" fontId="12" fillId="0" borderId="12" xfId="1" applyNumberFormat="1" applyFont="1" applyBorder="1" applyAlignment="1" applyProtection="1">
      <alignment vertical="center" shrinkToFit="1"/>
      <protection hidden="1"/>
    </xf>
    <xf numFmtId="177" fontId="5" fillId="0" borderId="36" xfId="1" applyNumberFormat="1" applyFont="1" applyBorder="1" applyAlignment="1" applyProtection="1">
      <alignment vertical="center" shrinkToFit="1"/>
      <protection hidden="1"/>
    </xf>
    <xf numFmtId="177" fontId="5" fillId="0" borderId="46" xfId="1" applyNumberFormat="1" applyFont="1" applyBorder="1" applyAlignment="1" applyProtection="1">
      <alignment vertical="center" shrinkToFit="1"/>
      <protection hidden="1"/>
    </xf>
    <xf numFmtId="177" fontId="5" fillId="0" borderId="35" xfId="1" applyNumberFormat="1" applyFont="1" applyBorder="1" applyAlignment="1" applyProtection="1">
      <alignment vertical="center" shrinkToFit="1"/>
      <protection hidden="1"/>
    </xf>
    <xf numFmtId="177" fontId="5" fillId="0" borderId="49" xfId="1" applyNumberFormat="1" applyFont="1" applyBorder="1" applyAlignment="1" applyProtection="1">
      <alignment vertical="center" shrinkToFit="1"/>
      <protection hidden="1"/>
    </xf>
    <xf numFmtId="177" fontId="5" fillId="2" borderId="35" xfId="1" applyNumberFormat="1" applyFont="1" applyFill="1" applyBorder="1" applyAlignment="1" applyProtection="1">
      <alignment vertical="center" shrinkToFit="1"/>
      <protection hidden="1"/>
    </xf>
    <xf numFmtId="177" fontId="5" fillId="2" borderId="46" xfId="1" applyNumberFormat="1" applyFont="1" applyFill="1" applyBorder="1" applyAlignment="1" applyProtection="1">
      <alignment vertical="center" shrinkToFit="1"/>
      <protection hidden="1"/>
    </xf>
    <xf numFmtId="38" fontId="5" fillId="2" borderId="1" xfId="1" applyFont="1" applyFill="1" applyBorder="1" applyAlignment="1" applyProtection="1">
      <alignment vertical="center" shrinkToFit="1"/>
    </xf>
    <xf numFmtId="38" fontId="5" fillId="2" borderId="3" xfId="1" applyFont="1" applyFill="1" applyBorder="1" applyAlignment="1" applyProtection="1">
      <alignment vertical="center" shrinkToFit="1"/>
    </xf>
    <xf numFmtId="38" fontId="5" fillId="2" borderId="39" xfId="1" applyFont="1" applyFill="1" applyBorder="1" applyAlignment="1" applyProtection="1">
      <alignment vertical="center" shrinkToFit="1"/>
    </xf>
    <xf numFmtId="38" fontId="5" fillId="2" borderId="23" xfId="1" applyFont="1" applyFill="1" applyBorder="1" applyAlignment="1" applyProtection="1">
      <alignment vertical="center" shrinkToFit="1"/>
    </xf>
    <xf numFmtId="38" fontId="5" fillId="2" borderId="26" xfId="1" applyFont="1" applyFill="1" applyBorder="1" applyAlignment="1" applyProtection="1">
      <alignment vertical="center" shrinkToFit="1"/>
    </xf>
    <xf numFmtId="38" fontId="5" fillId="2" borderId="4" xfId="1" applyFont="1" applyFill="1" applyBorder="1" applyAlignment="1" applyProtection="1">
      <alignment vertical="center" shrinkToFit="1"/>
    </xf>
    <xf numFmtId="38" fontId="5" fillId="2" borderId="0" xfId="1" applyFont="1" applyFill="1" applyBorder="1" applyAlignment="1" applyProtection="1">
      <alignment vertical="center" shrinkToFit="1"/>
    </xf>
    <xf numFmtId="38" fontId="5" fillId="2" borderId="5" xfId="1" applyFont="1" applyFill="1" applyBorder="1" applyAlignment="1" applyProtection="1">
      <alignment vertical="center" shrinkToFit="1"/>
    </xf>
    <xf numFmtId="38" fontId="5" fillId="2" borderId="28" xfId="1" applyFont="1" applyFill="1" applyBorder="1" applyAlignment="1" applyProtection="1">
      <alignment vertical="center" shrinkToFit="1"/>
    </xf>
    <xf numFmtId="38" fontId="5" fillId="2" borderId="8" xfId="1" applyFont="1" applyFill="1" applyBorder="1" applyAlignment="1" applyProtection="1">
      <alignment vertical="center" shrinkToFit="1"/>
    </xf>
    <xf numFmtId="38" fontId="5" fillId="2" borderId="9" xfId="1" applyFont="1" applyFill="1" applyBorder="1" applyAlignment="1" applyProtection="1">
      <alignment vertical="center" shrinkToFit="1"/>
    </xf>
    <xf numFmtId="38" fontId="5" fillId="2" borderId="31" xfId="1" applyFont="1" applyFill="1" applyBorder="1" applyAlignment="1" applyProtection="1">
      <alignment vertical="center" shrinkToFit="1"/>
    </xf>
    <xf numFmtId="38" fontId="5" fillId="2" borderId="4" xfId="1" applyFont="1" applyFill="1" applyBorder="1" applyAlignment="1" applyProtection="1">
      <alignment horizontal="center" vertical="center" shrinkToFit="1"/>
    </xf>
    <xf numFmtId="38" fontId="5" fillId="2" borderId="10" xfId="1" applyFont="1" applyFill="1" applyBorder="1" applyAlignment="1" applyProtection="1">
      <alignment vertical="center" shrinkToFit="1"/>
    </xf>
    <xf numFmtId="38" fontId="5" fillId="2" borderId="11" xfId="1" applyFont="1" applyFill="1" applyBorder="1" applyAlignment="1" applyProtection="1">
      <alignment vertical="center" shrinkToFit="1"/>
    </xf>
    <xf numFmtId="38" fontId="5" fillId="2" borderId="16" xfId="1" applyFont="1" applyFill="1" applyBorder="1" applyAlignment="1" applyProtection="1">
      <alignment vertical="center" shrinkToFit="1"/>
    </xf>
    <xf numFmtId="38" fontId="5" fillId="2" borderId="12" xfId="1" applyFont="1" applyFill="1" applyBorder="1" applyAlignment="1" applyProtection="1">
      <alignment vertical="center" shrinkToFit="1"/>
    </xf>
    <xf numFmtId="38" fontId="5" fillId="2" borderId="15" xfId="1" applyFont="1" applyFill="1" applyBorder="1" applyAlignment="1" applyProtection="1">
      <alignment vertical="center" shrinkToFit="1"/>
    </xf>
    <xf numFmtId="38" fontId="5" fillId="2" borderId="27" xfId="1" applyFont="1" applyFill="1" applyBorder="1" applyAlignment="1" applyProtection="1">
      <alignment vertical="center" wrapText="1" shrinkToFit="1"/>
    </xf>
    <xf numFmtId="38" fontId="5" fillId="2" borderId="12" xfId="1" applyFont="1" applyFill="1" applyBorder="1" applyAlignment="1" applyProtection="1">
      <alignment vertical="center" wrapText="1" shrinkToFit="1"/>
    </xf>
    <xf numFmtId="38" fontId="5" fillId="2" borderId="17" xfId="1" applyFont="1" applyFill="1" applyBorder="1" applyAlignment="1" applyProtection="1">
      <alignment vertical="center" shrinkToFit="1"/>
    </xf>
    <xf numFmtId="38" fontId="5" fillId="2" borderId="18" xfId="1" applyFont="1" applyFill="1" applyBorder="1" applyAlignment="1" applyProtection="1">
      <alignment horizontal="right" vertical="center" shrinkToFit="1"/>
    </xf>
    <xf numFmtId="38" fontId="5" fillId="2" borderId="4" xfId="1" applyFont="1" applyFill="1" applyBorder="1" applyAlignment="1" applyProtection="1">
      <alignment horizontal="distributed" vertical="center" shrinkToFit="1"/>
    </xf>
    <xf numFmtId="176" fontId="5" fillId="2" borderId="12" xfId="1" applyNumberFormat="1" applyFont="1" applyFill="1" applyBorder="1" applyAlignment="1" applyProtection="1">
      <alignment vertical="center" shrinkToFit="1"/>
    </xf>
    <xf numFmtId="176" fontId="5" fillId="2" borderId="15" xfId="1" applyNumberFormat="1" applyFont="1" applyFill="1" applyBorder="1" applyAlignment="1" applyProtection="1">
      <alignment vertical="center" shrinkToFit="1"/>
    </xf>
    <xf numFmtId="176" fontId="5" fillId="2" borderId="27" xfId="1" applyNumberFormat="1" applyFont="1" applyFill="1" applyBorder="1" applyAlignment="1" applyProtection="1">
      <alignment vertical="center" shrinkToFit="1"/>
    </xf>
    <xf numFmtId="177" fontId="5" fillId="2" borderId="28" xfId="1" applyNumberFormat="1" applyFont="1" applyFill="1" applyBorder="1" applyAlignment="1" applyProtection="1">
      <alignment vertical="center" shrinkToFit="1"/>
    </xf>
    <xf numFmtId="38" fontId="5" fillId="2" borderId="17" xfId="1" applyFont="1" applyFill="1" applyBorder="1" applyAlignment="1" applyProtection="1">
      <alignment horizontal="distributed" vertical="center" shrinkToFit="1"/>
    </xf>
    <xf numFmtId="176" fontId="5" fillId="2" borderId="27" xfId="1" applyNumberFormat="1" applyFont="1" applyFill="1" applyBorder="1" applyAlignment="1" applyProtection="1">
      <alignment vertical="center" shrinkToFit="1"/>
      <protection hidden="1"/>
    </xf>
    <xf numFmtId="176" fontId="5" fillId="2" borderId="35" xfId="1" applyNumberFormat="1" applyFont="1" applyFill="1" applyBorder="1" applyAlignment="1" applyProtection="1">
      <alignment vertical="center" shrinkToFit="1"/>
      <protection hidden="1"/>
    </xf>
    <xf numFmtId="176" fontId="5" fillId="2" borderId="47" xfId="1" applyNumberFormat="1" applyFont="1" applyFill="1" applyBorder="1" applyAlignment="1" applyProtection="1">
      <alignment vertical="center" shrinkToFit="1"/>
      <protection hidden="1"/>
    </xf>
    <xf numFmtId="176" fontId="5" fillId="2" borderId="36" xfId="1" applyNumberFormat="1" applyFont="1" applyFill="1" applyBorder="1" applyAlignment="1" applyProtection="1">
      <alignment vertical="center" shrinkToFit="1"/>
      <protection hidden="1"/>
    </xf>
    <xf numFmtId="38" fontId="5" fillId="2" borderId="46" xfId="1" applyFont="1" applyFill="1" applyBorder="1" applyAlignment="1" applyProtection="1">
      <alignment vertical="center" shrinkToFit="1"/>
    </xf>
    <xf numFmtId="38" fontId="4" fillId="2" borderId="0" xfId="1" applyFont="1" applyFill="1" applyAlignment="1" applyProtection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7" fillId="2" borderId="2" xfId="1" applyFont="1" applyFill="1" applyBorder="1" applyAlignment="1" applyProtection="1">
      <alignment vertical="center"/>
    </xf>
    <xf numFmtId="38" fontId="7" fillId="2" borderId="3" xfId="1" applyFont="1" applyFill="1" applyBorder="1" applyAlignment="1" applyProtection="1">
      <alignment vertical="center"/>
    </xf>
    <xf numFmtId="38" fontId="7" fillId="2" borderId="54" xfId="1" applyFont="1" applyFill="1" applyBorder="1" applyAlignment="1" applyProtection="1">
      <alignment vertical="center"/>
    </xf>
    <xf numFmtId="38" fontId="7" fillId="2" borderId="39" xfId="1" applyFont="1" applyFill="1" applyBorder="1" applyAlignment="1" applyProtection="1">
      <alignment vertical="center"/>
    </xf>
    <xf numFmtId="38" fontId="7" fillId="2" borderId="4" xfId="1" applyFont="1" applyFill="1" applyBorder="1" applyAlignment="1" applyProtection="1">
      <alignment vertical="center"/>
    </xf>
    <xf numFmtId="38" fontId="7" fillId="2" borderId="0" xfId="1" applyFont="1" applyFill="1" applyBorder="1" applyAlignment="1" applyProtection="1">
      <alignment vertical="center"/>
    </xf>
    <xf numFmtId="38" fontId="7" fillId="2" borderId="5" xfId="1" applyFont="1" applyFill="1" applyBorder="1" applyAlignment="1" applyProtection="1">
      <alignment vertical="center"/>
    </xf>
    <xf numFmtId="38" fontId="7" fillId="2" borderId="28" xfId="1" applyFont="1" applyFill="1" applyBorder="1" applyAlignment="1" applyProtection="1">
      <alignment vertical="center"/>
    </xf>
    <xf numFmtId="38" fontId="7" fillId="2" borderId="7" xfId="1" applyFont="1" applyFill="1" applyBorder="1" applyAlignment="1" applyProtection="1">
      <alignment vertical="center"/>
    </xf>
    <xf numFmtId="38" fontId="7" fillId="2" borderId="8" xfId="1" applyFont="1" applyFill="1" applyBorder="1" applyAlignment="1" applyProtection="1">
      <alignment vertical="center"/>
    </xf>
    <xf numFmtId="38" fontId="7" fillId="2" borderId="9" xfId="1" applyFont="1" applyFill="1" applyBorder="1" applyAlignment="1" applyProtection="1">
      <alignment vertical="center"/>
    </xf>
    <xf numFmtId="38" fontId="7" fillId="2" borderId="31" xfId="1" applyFont="1" applyFill="1" applyBorder="1" applyAlignment="1" applyProtection="1">
      <alignment vertical="center"/>
    </xf>
    <xf numFmtId="38" fontId="7" fillId="2" borderId="4" xfId="1" applyFont="1" applyFill="1" applyBorder="1" applyAlignment="1" applyProtection="1">
      <alignment horizontal="center" vertical="center"/>
    </xf>
    <xf numFmtId="38" fontId="7" fillId="2" borderId="10" xfId="1" applyFont="1" applyFill="1" applyBorder="1" applyAlignment="1" applyProtection="1">
      <alignment vertical="center"/>
    </xf>
    <xf numFmtId="38" fontId="7" fillId="2" borderId="6" xfId="1" applyFont="1" applyFill="1" applyBorder="1" applyAlignment="1" applyProtection="1">
      <alignment vertical="center"/>
    </xf>
    <xf numFmtId="38" fontId="7" fillId="2" borderId="11" xfId="1" applyFont="1" applyFill="1" applyBorder="1" applyAlignment="1" applyProtection="1">
      <alignment vertical="center"/>
    </xf>
    <xf numFmtId="38" fontId="7" fillId="2" borderId="13" xfId="1" applyFont="1" applyFill="1" applyBorder="1" applyAlignment="1" applyProtection="1">
      <alignment vertical="center"/>
    </xf>
    <xf numFmtId="38" fontId="7" fillId="2" borderId="14" xfId="1" applyFont="1" applyFill="1" applyBorder="1" applyAlignment="1" applyProtection="1">
      <alignment vertical="center"/>
    </xf>
    <xf numFmtId="38" fontId="7" fillId="2" borderId="43" xfId="1" applyFont="1" applyFill="1" applyBorder="1" applyAlignment="1" applyProtection="1">
      <alignment vertical="center"/>
    </xf>
    <xf numFmtId="38" fontId="7" fillId="2" borderId="12" xfId="1" applyFont="1" applyFill="1" applyBorder="1" applyAlignment="1" applyProtection="1">
      <alignment vertical="center"/>
    </xf>
    <xf numFmtId="38" fontId="7" fillId="2" borderId="15" xfId="1" applyFont="1" applyFill="1" applyBorder="1" applyAlignment="1" applyProtection="1">
      <alignment vertical="center"/>
    </xf>
    <xf numFmtId="38" fontId="7" fillId="2" borderId="27" xfId="1" applyFont="1" applyFill="1" applyBorder="1" applyAlignment="1" applyProtection="1">
      <alignment vertical="center"/>
    </xf>
    <xf numFmtId="38" fontId="7" fillId="2" borderId="50" xfId="1" applyFont="1" applyFill="1" applyBorder="1" applyAlignment="1" applyProtection="1">
      <alignment vertical="center"/>
    </xf>
    <xf numFmtId="38" fontId="7" fillId="2" borderId="16" xfId="1" applyFont="1" applyFill="1" applyBorder="1" applyAlignment="1" applyProtection="1">
      <alignment vertical="center"/>
    </xf>
    <xf numFmtId="38" fontId="7" fillId="2" borderId="55" xfId="1" applyFont="1" applyFill="1" applyBorder="1" applyAlignment="1" applyProtection="1">
      <alignment vertical="center"/>
    </xf>
    <xf numFmtId="38" fontId="7" fillId="2" borderId="12" xfId="1" applyFont="1" applyFill="1" applyBorder="1" applyAlignment="1" applyProtection="1">
      <alignment vertical="center" wrapText="1"/>
    </xf>
    <xf numFmtId="38" fontId="7" fillId="2" borderId="28" xfId="1" applyFont="1" applyFill="1" applyBorder="1" applyAlignment="1" applyProtection="1">
      <alignment vertical="center" wrapText="1"/>
    </xf>
    <xf numFmtId="38" fontId="7" fillId="2" borderId="17" xfId="1" applyFont="1" applyFill="1" applyBorder="1" applyAlignment="1" applyProtection="1">
      <alignment vertical="center"/>
    </xf>
    <xf numFmtId="38" fontId="7" fillId="2" borderId="18" xfId="1" applyFont="1" applyFill="1" applyBorder="1" applyAlignment="1" applyProtection="1">
      <alignment horizontal="right" vertical="center"/>
    </xf>
    <xf numFmtId="38" fontId="7" fillId="2" borderId="8" xfId="1" applyFont="1" applyFill="1" applyBorder="1" applyAlignment="1" applyProtection="1">
      <alignment horizontal="right" vertical="center"/>
    </xf>
    <xf numFmtId="38" fontId="7" fillId="2" borderId="19" xfId="1" applyFont="1" applyFill="1" applyBorder="1" applyAlignment="1" applyProtection="1">
      <alignment horizontal="right" vertical="center"/>
    </xf>
    <xf numFmtId="38" fontId="7" fillId="2" borderId="20" xfId="1" applyFont="1" applyFill="1" applyBorder="1" applyAlignment="1" applyProtection="1">
      <alignment horizontal="right" vertical="center"/>
    </xf>
    <xf numFmtId="38" fontId="7" fillId="2" borderId="51" xfId="1" applyFont="1" applyFill="1" applyBorder="1" applyAlignment="1" applyProtection="1">
      <alignment horizontal="right" vertical="center"/>
    </xf>
    <xf numFmtId="38" fontId="7" fillId="2" borderId="21" xfId="1" applyFont="1" applyFill="1" applyBorder="1" applyAlignment="1" applyProtection="1">
      <alignment horizontal="right" vertical="center"/>
    </xf>
    <xf numFmtId="38" fontId="7" fillId="2" borderId="31" xfId="1" applyFont="1" applyFill="1" applyBorder="1" applyAlignment="1" applyProtection="1">
      <alignment horizontal="right" vertical="center"/>
    </xf>
    <xf numFmtId="38" fontId="7" fillId="2" borderId="4" xfId="1" applyFont="1" applyFill="1" applyBorder="1" applyAlignment="1" applyProtection="1">
      <alignment horizontal="distributed" vertical="center"/>
    </xf>
    <xf numFmtId="176" fontId="5" fillId="2" borderId="0" xfId="1" applyNumberFormat="1" applyFont="1" applyFill="1" applyBorder="1" applyAlignment="1" applyProtection="1">
      <alignment vertical="center" shrinkToFit="1"/>
    </xf>
    <xf numFmtId="177" fontId="5" fillId="2" borderId="27" xfId="1" applyNumberFormat="1" applyFont="1" applyFill="1" applyBorder="1" applyAlignment="1" applyProtection="1">
      <alignment vertical="center" shrinkToFit="1"/>
    </xf>
    <xf numFmtId="177" fontId="5" fillId="2" borderId="44" xfId="1" applyNumberFormat="1" applyFont="1" applyFill="1" applyBorder="1" applyAlignment="1" applyProtection="1">
      <alignment vertical="center" shrinkToFit="1"/>
    </xf>
    <xf numFmtId="177" fontId="5" fillId="2" borderId="50" xfId="1" applyNumberFormat="1" applyFont="1" applyFill="1" applyBorder="1" applyAlignment="1" applyProtection="1">
      <alignment vertical="center" shrinkToFit="1"/>
    </xf>
    <xf numFmtId="38" fontId="7" fillId="2" borderId="17" xfId="1" applyFont="1" applyFill="1" applyBorder="1" applyAlignment="1" applyProtection="1">
      <alignment horizontal="distributed" vertical="center"/>
    </xf>
    <xf numFmtId="177" fontId="7" fillId="2" borderId="18" xfId="1" applyNumberFormat="1" applyFont="1" applyFill="1" applyBorder="1" applyAlignment="1" applyProtection="1">
      <alignment vertical="center" shrinkToFit="1"/>
      <protection hidden="1"/>
    </xf>
    <xf numFmtId="177" fontId="7" fillId="2" borderId="8" xfId="1" applyNumberFormat="1" applyFont="1" applyFill="1" applyBorder="1" applyAlignment="1" applyProtection="1">
      <alignment vertical="center" shrinkToFit="1"/>
      <protection hidden="1"/>
    </xf>
    <xf numFmtId="176" fontId="7" fillId="2" borderId="19" xfId="1" applyNumberFormat="1" applyFont="1" applyFill="1" applyBorder="1" applyAlignment="1" applyProtection="1">
      <alignment vertical="center" shrinkToFit="1"/>
      <protection hidden="1"/>
    </xf>
    <xf numFmtId="176" fontId="7" fillId="2" borderId="8" xfId="1" applyNumberFormat="1" applyFont="1" applyFill="1" applyBorder="1" applyAlignment="1" applyProtection="1">
      <alignment vertical="center" shrinkToFit="1"/>
      <protection hidden="1"/>
    </xf>
    <xf numFmtId="176" fontId="7" fillId="2" borderId="20" xfId="1" applyNumberFormat="1" applyFont="1" applyFill="1" applyBorder="1" applyAlignment="1" applyProtection="1">
      <alignment vertical="center" shrinkToFit="1"/>
      <protection hidden="1"/>
    </xf>
    <xf numFmtId="177" fontId="7" fillId="2" borderId="20" xfId="1" applyNumberFormat="1" applyFont="1" applyFill="1" applyBorder="1" applyAlignment="1" applyProtection="1">
      <alignment vertical="center" shrinkToFit="1"/>
      <protection hidden="1"/>
    </xf>
    <xf numFmtId="177" fontId="7" fillId="2" borderId="21" xfId="1" applyNumberFormat="1" applyFont="1" applyFill="1" applyBorder="1" applyAlignment="1" applyProtection="1">
      <alignment vertical="center" shrinkToFit="1"/>
      <protection hidden="1"/>
    </xf>
    <xf numFmtId="177" fontId="7" fillId="2" borderId="51" xfId="1" applyNumberFormat="1" applyFont="1" applyFill="1" applyBorder="1" applyAlignment="1" applyProtection="1">
      <alignment vertical="center" shrinkToFit="1"/>
      <protection hidden="1"/>
    </xf>
    <xf numFmtId="176" fontId="7" fillId="2" borderId="19" xfId="1" applyNumberFormat="1" applyFont="1" applyFill="1" applyBorder="1" applyAlignment="1" applyProtection="1">
      <alignment vertical="center" shrinkToFit="1"/>
    </xf>
    <xf numFmtId="176" fontId="7" fillId="2" borderId="18" xfId="1" applyNumberFormat="1" applyFont="1" applyFill="1" applyBorder="1" applyAlignment="1" applyProtection="1">
      <alignment vertical="center" shrinkToFit="1"/>
    </xf>
    <xf numFmtId="177" fontId="7" fillId="2" borderId="18" xfId="1" applyNumberFormat="1" applyFont="1" applyFill="1" applyBorder="1" applyAlignment="1" applyProtection="1">
      <alignment vertical="center" shrinkToFit="1"/>
    </xf>
    <xf numFmtId="177" fontId="7" fillId="2" borderId="31" xfId="1" applyNumberFormat="1" applyFont="1" applyFill="1" applyBorder="1" applyAlignment="1" applyProtection="1">
      <alignment vertical="center" shrinkToFit="1"/>
      <protection hidden="1"/>
    </xf>
    <xf numFmtId="176" fontId="7" fillId="2" borderId="12" xfId="1" applyNumberFormat="1" applyFont="1" applyFill="1" applyBorder="1" applyAlignment="1" applyProtection="1">
      <alignment vertical="center" shrinkToFit="1"/>
      <protection hidden="1"/>
    </xf>
    <xf numFmtId="177" fontId="7" fillId="2" borderId="12" xfId="1" applyNumberFormat="1" applyFont="1" applyFill="1" applyBorder="1" applyAlignment="1" applyProtection="1">
      <alignment vertical="center" shrinkToFit="1"/>
      <protection hidden="1"/>
    </xf>
    <xf numFmtId="177" fontId="7" fillId="2" borderId="0" xfId="1" applyNumberFormat="1" applyFont="1" applyFill="1" applyBorder="1" applyAlignment="1" applyProtection="1">
      <alignment vertical="center" shrinkToFit="1"/>
      <protection hidden="1"/>
    </xf>
    <xf numFmtId="176" fontId="7" fillId="2" borderId="15" xfId="1" applyNumberFormat="1" applyFont="1" applyFill="1" applyBorder="1" applyAlignment="1" applyProtection="1">
      <alignment vertical="center" shrinkToFit="1"/>
      <protection hidden="1"/>
    </xf>
    <xf numFmtId="176" fontId="7" fillId="2" borderId="0" xfId="1" applyNumberFormat="1" applyFont="1" applyFill="1" applyBorder="1" applyAlignment="1" applyProtection="1">
      <alignment vertical="center" shrinkToFit="1"/>
      <protection hidden="1"/>
    </xf>
    <xf numFmtId="176" fontId="7" fillId="2" borderId="27" xfId="1" applyNumberFormat="1" applyFont="1" applyFill="1" applyBorder="1" applyAlignment="1" applyProtection="1">
      <alignment vertical="center" shrinkToFit="1"/>
      <protection hidden="1"/>
    </xf>
    <xf numFmtId="177" fontId="7" fillId="2" borderId="27" xfId="1" applyNumberFormat="1" applyFont="1" applyFill="1" applyBorder="1" applyAlignment="1" applyProtection="1">
      <alignment vertical="center" shrinkToFit="1"/>
      <protection hidden="1"/>
    </xf>
    <xf numFmtId="177" fontId="7" fillId="2" borderId="44" xfId="1" applyNumberFormat="1" applyFont="1" applyFill="1" applyBorder="1" applyAlignment="1" applyProtection="1">
      <alignment vertical="center" shrinkToFit="1"/>
      <protection hidden="1"/>
    </xf>
    <xf numFmtId="177" fontId="7" fillId="2" borderId="52" xfId="1" applyNumberFormat="1" applyFont="1" applyFill="1" applyBorder="1" applyAlignment="1" applyProtection="1">
      <alignment vertical="center" shrinkToFit="1"/>
      <protection hidden="1"/>
    </xf>
    <xf numFmtId="176" fontId="7" fillId="2" borderId="15" xfId="1" applyNumberFormat="1" applyFont="1" applyFill="1" applyBorder="1" applyAlignment="1" applyProtection="1">
      <alignment vertical="center" shrinkToFit="1"/>
    </xf>
    <xf numFmtId="176" fontId="7" fillId="2" borderId="12" xfId="1" applyNumberFormat="1" applyFont="1" applyFill="1" applyBorder="1" applyAlignment="1" applyProtection="1">
      <alignment vertical="center" shrinkToFit="1"/>
    </xf>
    <xf numFmtId="177" fontId="7" fillId="2" borderId="12" xfId="1" applyNumberFormat="1" applyFont="1" applyFill="1" applyBorder="1" applyAlignment="1" applyProtection="1">
      <alignment vertical="center" shrinkToFit="1"/>
    </xf>
    <xf numFmtId="177" fontId="7" fillId="2" borderId="28" xfId="1" applyNumberFormat="1" applyFont="1" applyFill="1" applyBorder="1" applyAlignment="1" applyProtection="1">
      <alignment vertical="center" shrinkToFit="1"/>
      <protection hidden="1"/>
    </xf>
    <xf numFmtId="38" fontId="7" fillId="2" borderId="22" xfId="1" applyFont="1" applyFill="1" applyBorder="1" applyAlignment="1" applyProtection="1">
      <alignment horizontal="distributed" vertical="center"/>
    </xf>
    <xf numFmtId="176" fontId="7" fillId="2" borderId="35" xfId="1" applyNumberFormat="1" applyFont="1" applyFill="1" applyBorder="1" applyAlignment="1" applyProtection="1">
      <alignment vertical="center" shrinkToFit="1"/>
      <protection hidden="1"/>
    </xf>
    <xf numFmtId="177" fontId="7" fillId="2" borderId="35" xfId="1" applyNumberFormat="1" applyFont="1" applyFill="1" applyBorder="1" applyAlignment="1" applyProtection="1">
      <alignment vertical="center" shrinkToFit="1"/>
      <protection hidden="1"/>
    </xf>
    <xf numFmtId="177" fontId="7" fillId="2" borderId="46" xfId="1" applyNumberFormat="1" applyFont="1" applyFill="1" applyBorder="1" applyAlignment="1" applyProtection="1">
      <alignment vertical="center" shrinkToFit="1"/>
      <protection hidden="1"/>
    </xf>
    <xf numFmtId="176" fontId="7" fillId="2" borderId="47" xfId="1" applyNumberFormat="1" applyFont="1" applyFill="1" applyBorder="1" applyAlignment="1" applyProtection="1">
      <alignment vertical="center" shrinkToFit="1"/>
      <protection hidden="1"/>
    </xf>
    <xf numFmtId="176" fontId="7" fillId="2" borderId="46" xfId="1" applyNumberFormat="1" applyFont="1" applyFill="1" applyBorder="1" applyAlignment="1" applyProtection="1">
      <alignment vertical="center" shrinkToFit="1"/>
      <protection hidden="1"/>
    </xf>
    <xf numFmtId="176" fontId="7" fillId="2" borderId="36" xfId="1" applyNumberFormat="1" applyFont="1" applyFill="1" applyBorder="1" applyAlignment="1" applyProtection="1">
      <alignment vertical="center" shrinkToFit="1"/>
      <protection hidden="1"/>
    </xf>
    <xf numFmtId="177" fontId="7" fillId="2" borderId="53" xfId="1" applyNumberFormat="1" applyFont="1" applyFill="1" applyBorder="1" applyAlignment="1" applyProtection="1">
      <alignment vertical="center" shrinkToFit="1"/>
      <protection hidden="1"/>
    </xf>
    <xf numFmtId="177" fontId="7" fillId="2" borderId="36" xfId="1" applyNumberFormat="1" applyFont="1" applyFill="1" applyBorder="1" applyAlignment="1" applyProtection="1">
      <alignment vertical="center" shrinkToFit="1"/>
      <protection hidden="1"/>
    </xf>
    <xf numFmtId="177" fontId="7" fillId="2" borderId="49" xfId="1" applyNumberFormat="1" applyFont="1" applyFill="1" applyBorder="1" applyAlignment="1" applyProtection="1">
      <alignment vertical="center" shrinkToFit="1"/>
      <protection hidden="1"/>
    </xf>
    <xf numFmtId="176" fontId="7" fillId="2" borderId="47" xfId="1" applyNumberFormat="1" applyFont="1" applyFill="1" applyBorder="1" applyAlignment="1" applyProtection="1">
      <alignment vertical="center" shrinkToFit="1"/>
    </xf>
    <xf numFmtId="176" fontId="7" fillId="2" borderId="35" xfId="1" applyNumberFormat="1" applyFont="1" applyFill="1" applyBorder="1" applyAlignment="1" applyProtection="1">
      <alignment vertical="center" shrinkToFit="1"/>
    </xf>
    <xf numFmtId="177" fontId="7" fillId="2" borderId="35" xfId="1" applyNumberFormat="1" applyFont="1" applyFill="1" applyBorder="1" applyAlignment="1" applyProtection="1">
      <alignment vertical="center" shrinkToFit="1"/>
    </xf>
    <xf numFmtId="177" fontId="7" fillId="2" borderId="37" xfId="1" applyNumberFormat="1" applyFont="1" applyFill="1" applyBorder="1" applyAlignment="1" applyProtection="1">
      <alignment vertical="center" shrinkToFit="1"/>
      <protection hidden="1"/>
    </xf>
    <xf numFmtId="38" fontId="5" fillId="2" borderId="0" xfId="1" applyFont="1" applyFill="1" applyAlignment="1" applyProtection="1">
      <alignment vertical="center"/>
    </xf>
    <xf numFmtId="49" fontId="4" fillId="2" borderId="0" xfId="1" applyNumberFormat="1" applyFont="1" applyFill="1" applyAlignment="1" applyProtection="1">
      <alignment vertical="center"/>
    </xf>
    <xf numFmtId="38" fontId="5" fillId="2" borderId="0" xfId="1" applyFont="1" applyFill="1" applyBorder="1" applyAlignment="1" applyProtection="1">
      <alignment vertical="center"/>
    </xf>
    <xf numFmtId="49" fontId="5" fillId="2" borderId="0" xfId="1" applyNumberFormat="1" applyFont="1" applyFill="1" applyAlignment="1" applyProtection="1">
      <alignment vertical="center"/>
    </xf>
    <xf numFmtId="177" fontId="7" fillId="2" borderId="27" xfId="2" applyNumberFormat="1" applyFont="1" applyFill="1" applyBorder="1" applyAlignment="1" applyProtection="1">
      <alignment vertical="center" shrinkToFit="1"/>
      <protection hidden="1"/>
    </xf>
    <xf numFmtId="177" fontId="7" fillId="2" borderId="44" xfId="2" applyNumberFormat="1" applyFont="1" applyFill="1" applyBorder="1" applyAlignment="1" applyProtection="1">
      <alignment vertical="center" shrinkToFit="1"/>
      <protection hidden="1"/>
    </xf>
    <xf numFmtId="177" fontId="7" fillId="2" borderId="20" xfId="2" applyNumberFormat="1" applyFont="1" applyFill="1" applyBorder="1" applyAlignment="1" applyProtection="1">
      <alignment vertical="center" shrinkToFit="1"/>
      <protection hidden="1"/>
    </xf>
    <xf numFmtId="177" fontId="7" fillId="2" borderId="21" xfId="2" applyNumberFormat="1" applyFont="1" applyFill="1" applyBorder="1" applyAlignment="1" applyProtection="1">
      <alignment vertical="center" shrinkToFit="1"/>
      <protection hidden="1"/>
    </xf>
    <xf numFmtId="177" fontId="5" fillId="2" borderId="16" xfId="1" applyNumberFormat="1" applyFont="1" applyFill="1" applyBorder="1" applyAlignment="1" applyProtection="1">
      <alignment vertical="center" shrinkToFit="1"/>
    </xf>
    <xf numFmtId="176" fontId="12" fillId="0" borderId="20" xfId="1" applyNumberFormat="1" applyFont="1" applyBorder="1" applyAlignment="1" applyProtection="1">
      <alignment vertical="center" shrinkToFit="1"/>
      <protection hidden="1"/>
    </xf>
    <xf numFmtId="176" fontId="7" fillId="2" borderId="11" xfId="1" applyNumberFormat="1" applyFont="1" applyFill="1" applyBorder="1" applyAlignment="1" applyProtection="1">
      <alignment vertical="center" shrinkToFit="1"/>
      <protection hidden="1"/>
    </xf>
    <xf numFmtId="176" fontId="7" fillId="2" borderId="10" xfId="1" applyNumberFormat="1" applyFont="1" applyFill="1" applyBorder="1" applyAlignment="1" applyProtection="1">
      <alignment vertical="center" shrinkToFit="1"/>
      <protection hidden="1"/>
    </xf>
    <xf numFmtId="176" fontId="5" fillId="2" borderId="11" xfId="1" applyNumberFormat="1" applyFont="1" applyFill="1" applyBorder="1" applyAlignment="1" applyProtection="1">
      <alignment vertical="center" shrinkToFit="1"/>
    </xf>
    <xf numFmtId="176" fontId="5" fillId="2" borderId="10" xfId="1" applyNumberFormat="1" applyFont="1" applyFill="1" applyBorder="1" applyAlignment="1" applyProtection="1">
      <alignment vertical="center" shrinkToFit="1"/>
    </xf>
    <xf numFmtId="0" fontId="5" fillId="0" borderId="45" xfId="0" applyFont="1" applyBorder="1" applyAlignment="1">
      <alignment horizontal="right" vertical="center"/>
    </xf>
    <xf numFmtId="176" fontId="5" fillId="0" borderId="48" xfId="0" applyNumberFormat="1" applyFont="1" applyBorder="1" applyAlignment="1">
      <alignment vertical="center"/>
    </xf>
    <xf numFmtId="176" fontId="5" fillId="0" borderId="45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12" fillId="2" borderId="19" xfId="1" applyNumberFormat="1" applyFont="1" applyFill="1" applyBorder="1" applyAlignment="1" applyProtection="1">
      <alignment vertical="center" shrinkToFit="1"/>
      <protection hidden="1"/>
    </xf>
    <xf numFmtId="176" fontId="5" fillId="0" borderId="0" xfId="1" applyNumberFormat="1" applyFont="1" applyFill="1" applyBorder="1" applyAlignment="1" applyProtection="1">
      <alignment vertical="center" shrinkToFit="1"/>
      <protection hidden="1"/>
    </xf>
    <xf numFmtId="178" fontId="5" fillId="0" borderId="20" xfId="3" applyNumberFormat="1" applyFont="1" applyBorder="1" applyAlignment="1" applyProtection="1">
      <alignment vertical="center" shrinkToFit="1"/>
      <protection hidden="1"/>
    </xf>
    <xf numFmtId="177" fontId="5" fillId="2" borderId="16" xfId="2" applyNumberFormat="1" applyFont="1" applyFill="1" applyBorder="1" applyAlignment="1" applyProtection="1">
      <alignment vertical="center" shrinkToFit="1"/>
    </xf>
    <xf numFmtId="177" fontId="5" fillId="2" borderId="50" xfId="2" applyNumberFormat="1" applyFont="1" applyFill="1" applyBorder="1" applyAlignment="1" applyProtection="1">
      <alignment vertical="center" shrinkToFit="1"/>
    </xf>
    <xf numFmtId="177" fontId="7" fillId="2" borderId="51" xfId="2" applyNumberFormat="1" applyFont="1" applyFill="1" applyBorder="1" applyAlignment="1" applyProtection="1">
      <alignment vertical="center" shrinkToFit="1"/>
      <protection hidden="1"/>
    </xf>
    <xf numFmtId="177" fontId="7" fillId="2" borderId="16" xfId="2" applyNumberFormat="1" applyFont="1" applyFill="1" applyBorder="1" applyAlignment="1" applyProtection="1">
      <alignment vertical="center" shrinkToFit="1"/>
      <protection hidden="1"/>
    </xf>
    <xf numFmtId="177" fontId="7" fillId="2" borderId="50" xfId="2" applyNumberFormat="1" applyFont="1" applyFill="1" applyBorder="1" applyAlignment="1" applyProtection="1">
      <alignment vertical="center" shrinkToFit="1"/>
      <protection hidden="1"/>
    </xf>
    <xf numFmtId="176" fontId="5" fillId="0" borderId="16" xfId="0" applyNumberFormat="1" applyFont="1" applyBorder="1" applyAlignment="1" applyProtection="1">
      <alignment vertical="center"/>
    </xf>
    <xf numFmtId="177" fontId="5" fillId="2" borderId="51" xfId="1" applyNumberFormat="1" applyFont="1" applyFill="1" applyBorder="1" applyAlignment="1" applyProtection="1">
      <alignment vertical="center" shrinkToFit="1"/>
      <protection hidden="1"/>
    </xf>
    <xf numFmtId="177" fontId="5" fillId="0" borderId="45" xfId="1" applyNumberFormat="1" applyFont="1" applyBorder="1" applyAlignment="1" applyProtection="1">
      <alignment vertical="center" shrinkToFit="1"/>
      <protection hidden="1"/>
    </xf>
    <xf numFmtId="177" fontId="5" fillId="0" borderId="51" xfId="1" applyNumberFormat="1" applyFont="1" applyBorder="1" applyAlignment="1" applyProtection="1">
      <alignment vertical="center" shrinkToFit="1"/>
      <protection hidden="1"/>
    </xf>
    <xf numFmtId="177" fontId="5" fillId="0" borderId="7" xfId="1" applyNumberFormat="1" applyFont="1" applyBorder="1" applyAlignment="1" applyProtection="1">
      <alignment vertical="center" shrinkToFit="1"/>
      <protection hidden="1"/>
    </xf>
    <xf numFmtId="177" fontId="5" fillId="0" borderId="14" xfId="1" applyNumberFormat="1" applyFont="1" applyBorder="1" applyAlignment="1" applyProtection="1">
      <alignment vertical="center" shrinkToFit="1"/>
      <protection hidden="1"/>
    </xf>
    <xf numFmtId="177" fontId="5" fillId="0" borderId="16" xfId="1" applyNumberFormat="1" applyFont="1" applyBorder="1" applyAlignment="1" applyProtection="1">
      <alignment vertical="center" shrinkToFit="1"/>
      <protection hidden="1"/>
    </xf>
    <xf numFmtId="177" fontId="5" fillId="0" borderId="52" xfId="1" applyNumberFormat="1" applyFont="1" applyBorder="1" applyAlignment="1" applyProtection="1">
      <alignment vertical="center" shrinkToFit="1"/>
      <protection hidden="1"/>
    </xf>
    <xf numFmtId="177" fontId="5" fillId="0" borderId="50" xfId="1" applyNumberFormat="1" applyFont="1" applyBorder="1" applyAlignment="1" applyProtection="1">
      <alignment vertical="center" shrinkToFit="1"/>
      <protection hidden="1"/>
    </xf>
    <xf numFmtId="176" fontId="5" fillId="0" borderId="52" xfId="1" applyNumberFormat="1" applyFont="1" applyFill="1" applyBorder="1" applyAlignment="1" applyProtection="1">
      <alignment vertical="center" shrinkToFit="1"/>
      <protection hidden="1"/>
    </xf>
    <xf numFmtId="177" fontId="5" fillId="0" borderId="53" xfId="1" applyNumberFormat="1" applyFont="1" applyBorder="1" applyAlignment="1" applyProtection="1">
      <alignment vertical="center" shrinkToFit="1"/>
      <protection hidden="1"/>
    </xf>
    <xf numFmtId="176" fontId="5" fillId="2" borderId="8" xfId="1" applyNumberFormat="1" applyFont="1" applyFill="1" applyBorder="1" applyAlignment="1" applyProtection="1">
      <alignment vertical="center" shrinkToFit="1"/>
      <protection hidden="1"/>
    </xf>
    <xf numFmtId="176" fontId="5" fillId="2" borderId="0" xfId="1" applyNumberFormat="1" applyFont="1" applyFill="1" applyBorder="1" applyAlignment="1" applyProtection="1">
      <alignment vertical="center" shrinkToFit="1"/>
      <protection hidden="1"/>
    </xf>
    <xf numFmtId="176" fontId="5" fillId="0" borderId="46" xfId="1" applyNumberFormat="1" applyFont="1" applyFill="1" applyBorder="1" applyAlignment="1" applyProtection="1">
      <alignment vertical="center" shrinkToFit="1"/>
      <protection hidden="1"/>
    </xf>
    <xf numFmtId="176" fontId="5" fillId="0" borderId="0" xfId="1" applyNumberFormat="1" applyFont="1" applyBorder="1" applyAlignment="1" applyProtection="1">
      <alignment vertical="center" shrinkToFit="1"/>
    </xf>
    <xf numFmtId="38" fontId="5" fillId="0" borderId="12" xfId="1" applyFont="1" applyBorder="1" applyAlignment="1" applyProtection="1">
      <alignment horizontal="right" vertical="center" shrinkToFit="1"/>
    </xf>
    <xf numFmtId="38" fontId="5" fillId="0" borderId="28" xfId="1" applyFont="1" applyBorder="1" applyAlignment="1" applyProtection="1">
      <alignment horizontal="right" vertical="center" shrinkToFit="1"/>
    </xf>
    <xf numFmtId="177" fontId="5" fillId="0" borderId="29" xfId="1" applyNumberFormat="1" applyFont="1" applyFill="1" applyBorder="1" applyAlignment="1" applyProtection="1">
      <alignment vertical="center" shrinkToFit="1"/>
      <protection hidden="1"/>
    </xf>
    <xf numFmtId="177" fontId="5" fillId="2" borderId="36" xfId="1" applyNumberFormat="1" applyFont="1" applyFill="1" applyBorder="1" applyAlignment="1" applyProtection="1">
      <alignment vertical="center" shrinkToFit="1"/>
      <protection hidden="1"/>
    </xf>
    <xf numFmtId="177" fontId="5" fillId="2" borderId="59" xfId="1" applyNumberFormat="1" applyFont="1" applyFill="1" applyBorder="1" applyAlignment="1" applyProtection="1">
      <alignment vertical="center" shrinkToFit="1"/>
      <protection hidden="1"/>
    </xf>
    <xf numFmtId="176" fontId="5" fillId="0" borderId="56" xfId="1" applyNumberFormat="1" applyFont="1" applyBorder="1" applyAlignment="1" applyProtection="1">
      <alignment vertical="center" shrinkToFit="1"/>
    </xf>
    <xf numFmtId="176" fontId="5" fillId="2" borderId="7" xfId="1" applyNumberFormat="1" applyFont="1" applyFill="1" applyBorder="1" applyAlignment="1" applyProtection="1">
      <alignment vertical="center" shrinkToFit="1"/>
      <protection hidden="1"/>
    </xf>
    <xf numFmtId="38" fontId="5" fillId="0" borderId="0" xfId="1" applyFont="1" applyBorder="1" applyAlignment="1" applyProtection="1">
      <alignment horizontal="right" vertical="center" shrinkToFit="1"/>
    </xf>
    <xf numFmtId="177" fontId="5" fillId="0" borderId="52" xfId="1" applyNumberFormat="1" applyFont="1" applyBorder="1" applyAlignment="1" applyProtection="1">
      <alignment vertical="center" shrinkToFit="1"/>
    </xf>
    <xf numFmtId="177" fontId="5" fillId="0" borderId="52" xfId="1" applyNumberFormat="1" applyFont="1" applyFill="1" applyBorder="1" applyAlignment="1" applyProtection="1">
      <alignment vertical="center" shrinkToFit="1"/>
      <protection hidden="1"/>
    </xf>
    <xf numFmtId="177" fontId="5" fillId="2" borderId="56" xfId="1" applyNumberFormat="1" applyFont="1" applyFill="1" applyBorder="1" applyAlignment="1" applyProtection="1">
      <alignment vertical="center" shrinkToFit="1"/>
    </xf>
    <xf numFmtId="177" fontId="5" fillId="2" borderId="7" xfId="1" applyNumberFormat="1" applyFont="1" applyFill="1" applyBorder="1" applyAlignment="1" applyProtection="1">
      <alignment vertical="center" shrinkToFit="1"/>
      <protection hidden="1"/>
    </xf>
    <xf numFmtId="177" fontId="5" fillId="2" borderId="33" xfId="1" applyNumberFormat="1" applyFont="1" applyFill="1" applyBorder="1" applyAlignment="1" applyProtection="1">
      <alignment vertical="center" shrinkToFit="1"/>
      <protection hidden="1"/>
    </xf>
    <xf numFmtId="176" fontId="5" fillId="0" borderId="8" xfId="1" applyNumberFormat="1" applyFont="1" applyBorder="1" applyAlignment="1" applyProtection="1">
      <alignment vertical="center" shrinkToFit="1"/>
      <protection hidden="1"/>
    </xf>
    <xf numFmtId="176" fontId="5" fillId="0" borderId="0" xfId="1" applyNumberFormat="1" applyFont="1" applyBorder="1" applyAlignment="1" applyProtection="1">
      <alignment vertical="center" shrinkToFit="1"/>
      <protection hidden="1"/>
    </xf>
    <xf numFmtId="176" fontId="5" fillId="0" borderId="14" xfId="1" applyNumberFormat="1" applyFont="1" applyBorder="1" applyAlignment="1" applyProtection="1">
      <alignment vertical="center" shrinkToFit="1"/>
      <protection hidden="1"/>
    </xf>
    <xf numFmtId="176" fontId="5" fillId="0" borderId="7" xfId="1" applyNumberFormat="1" applyFont="1" applyBorder="1" applyAlignment="1" applyProtection="1">
      <alignment vertical="center" shrinkToFit="1"/>
      <protection hidden="1"/>
    </xf>
    <xf numFmtId="176" fontId="12" fillId="2" borderId="12" xfId="1" applyNumberFormat="1" applyFont="1" applyFill="1" applyBorder="1" applyAlignment="1" applyProtection="1">
      <alignment vertical="center" shrinkToFit="1"/>
    </xf>
    <xf numFmtId="176" fontId="12" fillId="2" borderId="18" xfId="1" applyNumberFormat="1" applyFont="1" applyFill="1" applyBorder="1" applyAlignment="1" applyProtection="1">
      <alignment vertical="center" shrinkToFit="1"/>
      <protection hidden="1"/>
    </xf>
    <xf numFmtId="176" fontId="12" fillId="2" borderId="12" xfId="1" applyNumberFormat="1" applyFont="1" applyFill="1" applyBorder="1" applyAlignment="1" applyProtection="1">
      <alignment vertical="center" shrinkToFit="1"/>
      <protection hidden="1"/>
    </xf>
    <xf numFmtId="178" fontId="5" fillId="0" borderId="27" xfId="3" applyNumberFormat="1" applyFont="1" applyBorder="1" applyAlignment="1" applyProtection="1">
      <alignment vertical="center" shrinkToFit="1"/>
      <protection hidden="1"/>
    </xf>
    <xf numFmtId="177" fontId="5" fillId="2" borderId="52" xfId="1" applyNumberFormat="1" applyFont="1" applyFill="1" applyBorder="1" applyAlignment="1" applyProtection="1">
      <alignment vertical="center" shrinkToFit="1"/>
    </xf>
    <xf numFmtId="177" fontId="5" fillId="2" borderId="52" xfId="1" applyNumberFormat="1" applyFont="1" applyFill="1" applyBorder="1" applyAlignment="1" applyProtection="1">
      <alignment vertical="center" shrinkToFit="1"/>
      <protection hidden="1"/>
    </xf>
    <xf numFmtId="177" fontId="5" fillId="0" borderId="29" xfId="1" applyNumberFormat="1" applyFont="1" applyBorder="1" applyAlignment="1" applyProtection="1">
      <alignment vertical="center" shrinkToFit="1"/>
    </xf>
    <xf numFmtId="177" fontId="5" fillId="0" borderId="29" xfId="1" applyNumberFormat="1" applyFont="1" applyBorder="1" applyAlignment="1" applyProtection="1">
      <alignment vertical="center" shrinkToFit="1"/>
      <protection hidden="1"/>
    </xf>
    <xf numFmtId="177" fontId="5" fillId="0" borderId="59" xfId="1" applyNumberFormat="1" applyFont="1" applyBorder="1" applyAlignment="1" applyProtection="1">
      <alignment vertical="center" shrinkToFit="1"/>
      <protection hidden="1"/>
    </xf>
    <xf numFmtId="38" fontId="5" fillId="0" borderId="7" xfId="1" applyFont="1" applyBorder="1" applyAlignment="1" applyProtection="1">
      <alignment horizontal="right" vertical="center" shrinkToFit="1"/>
    </xf>
    <xf numFmtId="38" fontId="5" fillId="0" borderId="51" xfId="1" applyFont="1" applyBorder="1" applyAlignment="1" applyProtection="1">
      <alignment horizontal="right" vertical="center" shrinkToFit="1"/>
    </xf>
    <xf numFmtId="178" fontId="5" fillId="0" borderId="16" xfId="3" applyNumberFormat="1" applyFont="1" applyBorder="1" applyAlignment="1" applyProtection="1">
      <alignment vertical="center" shrinkToFit="1"/>
      <protection hidden="1"/>
    </xf>
    <xf numFmtId="176" fontId="12" fillId="2" borderId="10" xfId="1" applyNumberFormat="1" applyFont="1" applyFill="1" applyBorder="1" applyAlignment="1" applyProtection="1">
      <alignment vertical="center" shrinkToFit="1"/>
      <protection hidden="1"/>
    </xf>
    <xf numFmtId="176" fontId="12" fillId="0" borderId="10" xfId="1" applyNumberFormat="1" applyFont="1" applyBorder="1" applyAlignment="1" applyProtection="1">
      <alignment vertical="center" shrinkToFit="1"/>
      <protection hidden="1"/>
    </xf>
    <xf numFmtId="177" fontId="5" fillId="0" borderId="10" xfId="1" applyNumberFormat="1" applyFont="1" applyBorder="1" applyAlignment="1" applyProtection="1">
      <alignment vertical="center" shrinkToFit="1"/>
      <protection hidden="1"/>
    </xf>
    <xf numFmtId="176" fontId="12" fillId="0" borderId="11" xfId="1" applyNumberFormat="1" applyFont="1" applyBorder="1" applyAlignment="1" applyProtection="1">
      <alignment vertical="center" shrinkToFit="1"/>
      <protection hidden="1"/>
    </xf>
    <xf numFmtId="177" fontId="5" fillId="0" borderId="55" xfId="1" applyNumberFormat="1" applyFont="1" applyBorder="1" applyAlignment="1" applyProtection="1">
      <alignment vertical="center" shrinkToFit="1"/>
      <protection hidden="1"/>
    </xf>
    <xf numFmtId="176" fontId="5" fillId="0" borderId="11" xfId="1" applyNumberFormat="1" applyFont="1" applyBorder="1" applyAlignment="1" applyProtection="1">
      <alignment vertical="center" shrinkToFit="1"/>
      <protection hidden="1"/>
    </xf>
    <xf numFmtId="177" fontId="5" fillId="2" borderId="56" xfId="1" applyNumberFormat="1" applyFont="1" applyFill="1" applyBorder="1" applyAlignment="1" applyProtection="1">
      <alignment vertical="center" shrinkToFit="1"/>
      <protection hidden="1"/>
    </xf>
    <xf numFmtId="177" fontId="5" fillId="2" borderId="50" xfId="1" applyNumberFormat="1" applyFont="1" applyFill="1" applyBorder="1" applyAlignment="1" applyProtection="1">
      <alignment vertical="center" shrinkToFit="1"/>
      <protection hidden="1"/>
    </xf>
    <xf numFmtId="177" fontId="5" fillId="0" borderId="48" xfId="1" applyNumberFormat="1" applyFont="1" applyBorder="1" applyAlignment="1" applyProtection="1">
      <alignment vertical="center" shrinkToFit="1"/>
      <protection hidden="1"/>
    </xf>
    <xf numFmtId="176" fontId="5" fillId="2" borderId="14" xfId="1" applyNumberFormat="1" applyFont="1" applyFill="1" applyBorder="1" applyAlignment="1" applyProtection="1">
      <alignment vertical="center" shrinkToFit="1"/>
      <protection hidden="1"/>
    </xf>
    <xf numFmtId="176" fontId="12" fillId="0" borderId="27" xfId="1" applyNumberFormat="1" applyFont="1" applyBorder="1" applyAlignment="1" applyProtection="1">
      <alignment vertical="center" shrinkToFit="1"/>
      <protection hidden="1"/>
    </xf>
    <xf numFmtId="177" fontId="5" fillId="2" borderId="53" xfId="1" applyNumberFormat="1" applyFont="1" applyFill="1" applyBorder="1" applyAlignment="1" applyProtection="1">
      <alignment vertical="center" shrinkToFit="1"/>
      <protection hidden="1"/>
    </xf>
    <xf numFmtId="177" fontId="5" fillId="0" borderId="16" xfId="1" applyNumberFormat="1" applyFont="1" applyFill="1" applyBorder="1" applyAlignment="1" applyProtection="1">
      <alignment vertical="center" shrinkToFit="1"/>
    </xf>
    <xf numFmtId="177" fontId="5" fillId="0" borderId="48" xfId="1" applyNumberFormat="1" applyFont="1" applyFill="1" applyBorder="1" applyAlignment="1" applyProtection="1">
      <alignment vertical="center" shrinkToFit="1"/>
    </xf>
    <xf numFmtId="177" fontId="5" fillId="0" borderId="20" xfId="1" applyNumberFormat="1" applyFont="1" applyFill="1" applyBorder="1" applyAlignment="1" applyProtection="1">
      <alignment vertical="center" shrinkToFit="1"/>
      <protection hidden="1"/>
    </xf>
    <xf numFmtId="177" fontId="5" fillId="0" borderId="45" xfId="1" applyNumberFormat="1" applyFont="1" applyFill="1" applyBorder="1" applyAlignment="1" applyProtection="1">
      <alignment vertical="center" shrinkToFit="1"/>
      <protection hidden="1"/>
    </xf>
    <xf numFmtId="177" fontId="5" fillId="0" borderId="16" xfId="1" applyNumberFormat="1" applyFont="1" applyFill="1" applyBorder="1" applyAlignment="1" applyProtection="1">
      <alignment vertical="center" shrinkToFit="1"/>
      <protection hidden="1"/>
    </xf>
    <xf numFmtId="177" fontId="5" fillId="0" borderId="48" xfId="1" applyNumberFormat="1" applyFont="1" applyFill="1" applyBorder="1" applyAlignment="1" applyProtection="1">
      <alignment vertical="center" shrinkToFit="1"/>
      <protection hidden="1"/>
    </xf>
    <xf numFmtId="176" fontId="5" fillId="0" borderId="45" xfId="0" applyNumberFormat="1" applyFont="1" applyFill="1" applyBorder="1" applyAlignment="1">
      <alignment vertical="center"/>
    </xf>
    <xf numFmtId="38" fontId="5" fillId="2" borderId="12" xfId="1" applyFont="1" applyFill="1" applyBorder="1" applyAlignment="1" applyProtection="1">
      <alignment horizontal="right" vertical="center" shrinkToFit="1"/>
    </xf>
    <xf numFmtId="38" fontId="5" fillId="2" borderId="0" xfId="1" applyFont="1" applyFill="1" applyBorder="1" applyAlignment="1" applyProtection="1">
      <alignment horizontal="right" vertical="center" shrinkToFit="1"/>
    </xf>
    <xf numFmtId="38" fontId="5" fillId="2" borderId="27" xfId="1" applyFont="1" applyFill="1" applyBorder="1" applyAlignment="1" applyProtection="1">
      <alignment horizontal="right" vertical="center" shrinkToFit="1"/>
    </xf>
    <xf numFmtId="177" fontId="5" fillId="2" borderId="27" xfId="1" applyNumberFormat="1" applyFont="1" applyFill="1" applyBorder="1" applyAlignment="1" applyProtection="1">
      <alignment vertical="center" shrinkToFit="1"/>
      <protection hidden="1"/>
    </xf>
    <xf numFmtId="177" fontId="5" fillId="2" borderId="20" xfId="1" applyNumberFormat="1" applyFont="1" applyFill="1" applyBorder="1" applyAlignment="1" applyProtection="1">
      <alignment vertical="center" shrinkToFit="1"/>
      <protection hidden="1"/>
    </xf>
    <xf numFmtId="38" fontId="5" fillId="2" borderId="52" xfId="1" applyFont="1" applyFill="1" applyBorder="1" applyAlignment="1" applyProtection="1">
      <alignment horizontal="right" vertical="center" shrinkToFit="1"/>
    </xf>
    <xf numFmtId="38" fontId="5" fillId="2" borderId="33" xfId="1" applyFont="1" applyFill="1" applyBorder="1" applyAlignment="1" applyProtection="1">
      <alignment horizontal="right" vertical="center" shrinkToFit="1"/>
    </xf>
    <xf numFmtId="176" fontId="5" fillId="2" borderId="16" xfId="1" applyNumberFormat="1" applyFont="1" applyFill="1" applyBorder="1" applyAlignment="1" applyProtection="1">
      <alignment vertical="center" shrinkToFit="1"/>
    </xf>
    <xf numFmtId="176" fontId="5" fillId="2" borderId="14" xfId="1" applyNumberFormat="1" applyFont="1" applyFill="1" applyBorder="1" applyAlignment="1" applyProtection="1">
      <alignment vertical="center" shrinkToFit="1"/>
    </xf>
    <xf numFmtId="176" fontId="5" fillId="2" borderId="56" xfId="1" applyNumberFormat="1" applyFont="1" applyFill="1" applyBorder="1" applyAlignment="1" applyProtection="1">
      <alignment vertical="center" shrinkToFit="1"/>
    </xf>
    <xf numFmtId="176" fontId="5" fillId="2" borderId="16" xfId="1" applyNumberFormat="1" applyFont="1" applyFill="1" applyBorder="1" applyAlignment="1" applyProtection="1">
      <alignment vertical="center" shrinkToFit="1"/>
      <protection hidden="1"/>
    </xf>
    <xf numFmtId="177" fontId="5" fillId="2" borderId="16" xfId="1" applyNumberFormat="1" applyFont="1" applyFill="1" applyBorder="1" applyAlignment="1" applyProtection="1">
      <alignment vertical="center" shrinkToFit="1"/>
      <protection hidden="1"/>
    </xf>
    <xf numFmtId="176" fontId="5" fillId="2" borderId="10" xfId="1" applyNumberFormat="1" applyFont="1" applyFill="1" applyBorder="1" applyAlignment="1" applyProtection="1">
      <alignment vertical="center" shrinkToFit="1"/>
      <protection hidden="1"/>
    </xf>
    <xf numFmtId="176" fontId="5" fillId="2" borderId="56" xfId="1" applyNumberFormat="1" applyFont="1" applyFill="1" applyBorder="1" applyAlignment="1" applyProtection="1">
      <alignment vertical="center" shrinkToFit="1"/>
      <protection hidden="1"/>
    </xf>
    <xf numFmtId="38" fontId="5" fillId="2" borderId="48" xfId="1" applyFont="1" applyFill="1" applyBorder="1" applyAlignment="1" applyProtection="1">
      <alignment vertical="center" wrapText="1" shrinkToFit="1"/>
    </xf>
    <xf numFmtId="38" fontId="5" fillId="2" borderId="29" xfId="1" applyFont="1" applyFill="1" applyBorder="1" applyAlignment="1" applyProtection="1">
      <alignment horizontal="right" vertical="center" shrinkToFit="1"/>
    </xf>
    <xf numFmtId="177" fontId="5" fillId="2" borderId="48" xfId="1" applyNumberFormat="1" applyFont="1" applyFill="1" applyBorder="1" applyAlignment="1" applyProtection="1">
      <alignment vertical="center" shrinkToFit="1"/>
    </xf>
    <xf numFmtId="177" fontId="5" fillId="2" borderId="45" xfId="1" applyNumberFormat="1" applyFont="1" applyFill="1" applyBorder="1" applyAlignment="1" applyProtection="1">
      <alignment vertical="center" shrinkToFit="1"/>
      <protection hidden="1"/>
    </xf>
    <xf numFmtId="177" fontId="5" fillId="2" borderId="29" xfId="1" applyNumberFormat="1" applyFont="1" applyFill="1" applyBorder="1" applyAlignment="1" applyProtection="1">
      <alignment vertical="center" shrinkToFit="1"/>
      <protection hidden="1"/>
    </xf>
    <xf numFmtId="177" fontId="5" fillId="2" borderId="48" xfId="1" applyNumberFormat="1" applyFont="1" applyFill="1" applyBorder="1" applyAlignment="1" applyProtection="1">
      <alignment vertical="center" shrinkToFit="1"/>
      <protection hidden="1"/>
    </xf>
    <xf numFmtId="177" fontId="5" fillId="0" borderId="50" xfId="1" applyNumberFormat="1" applyFont="1" applyBorder="1" applyAlignment="1" applyProtection="1">
      <alignment vertical="center" shrinkToFit="1"/>
    </xf>
    <xf numFmtId="0" fontId="5" fillId="0" borderId="60" xfId="0" applyFont="1" applyBorder="1" applyAlignment="1" applyProtection="1">
      <alignment horizontal="distributed" vertical="center"/>
    </xf>
    <xf numFmtId="176" fontId="5" fillId="0" borderId="10" xfId="0" applyNumberFormat="1" applyFont="1" applyBorder="1" applyAlignment="1" applyProtection="1">
      <alignment vertical="center"/>
      <protection locked="0"/>
    </xf>
    <xf numFmtId="176" fontId="5" fillId="0" borderId="16" xfId="0" applyNumberFormat="1" applyFont="1" applyBorder="1" applyAlignment="1" applyProtection="1">
      <alignment vertical="center"/>
      <protection locked="0"/>
    </xf>
    <xf numFmtId="176" fontId="5" fillId="0" borderId="61" xfId="0" applyNumberFormat="1" applyFont="1" applyBorder="1" applyAlignment="1" applyProtection="1">
      <alignment vertical="center"/>
      <protection locked="0"/>
    </xf>
    <xf numFmtId="176" fontId="5" fillId="2" borderId="19" xfId="1" applyNumberFormat="1" applyFont="1" applyFill="1" applyBorder="1" applyAlignment="1" applyProtection="1">
      <alignment vertical="center" shrinkToFit="1"/>
      <protection hidden="1"/>
    </xf>
    <xf numFmtId="176" fontId="5" fillId="0" borderId="12" xfId="0" applyNumberFormat="1" applyFont="1" applyBorder="1" applyAlignment="1" applyProtection="1">
      <alignment vertical="center"/>
      <protection locked="0"/>
    </xf>
    <xf numFmtId="176" fontId="5" fillId="0" borderId="27" xfId="0" applyNumberFormat="1" applyFont="1" applyBorder="1" applyAlignment="1" applyProtection="1">
      <alignment vertical="center"/>
      <protection locked="0"/>
    </xf>
    <xf numFmtId="176" fontId="5" fillId="0" borderId="28" xfId="0" applyNumberFormat="1" applyFont="1" applyBorder="1" applyAlignment="1">
      <alignment vertical="center"/>
    </xf>
    <xf numFmtId="176" fontId="5" fillId="0" borderId="35" xfId="0" applyNumberFormat="1" applyFont="1" applyBorder="1" applyAlignment="1" applyProtection="1">
      <alignment vertical="center"/>
      <protection locked="0"/>
    </xf>
    <xf numFmtId="176" fontId="5" fillId="0" borderId="36" xfId="0" applyNumberFormat="1" applyFont="1" applyBorder="1" applyAlignment="1" applyProtection="1">
      <alignment vertical="center"/>
      <protection locked="0"/>
    </xf>
    <xf numFmtId="176" fontId="5" fillId="0" borderId="37" xfId="0" applyNumberFormat="1" applyFont="1" applyBorder="1" applyAlignment="1">
      <alignment vertical="center"/>
    </xf>
    <xf numFmtId="176" fontId="5" fillId="0" borderId="35" xfId="0" applyNumberFormat="1" applyFont="1" applyBorder="1" applyAlignment="1" applyProtection="1">
      <alignment vertical="center"/>
    </xf>
    <xf numFmtId="176" fontId="5" fillId="0" borderId="36" xfId="0" applyNumberFormat="1" applyFont="1" applyBorder="1" applyAlignment="1" applyProtection="1">
      <alignment vertical="center"/>
    </xf>
    <xf numFmtId="176" fontId="5" fillId="0" borderId="37" xfId="0" applyNumberFormat="1" applyFont="1" applyBorder="1" applyAlignment="1" applyProtection="1">
      <alignment vertical="center"/>
    </xf>
    <xf numFmtId="38" fontId="5" fillId="0" borderId="4" xfId="1" applyFont="1" applyFill="1" applyBorder="1" applyAlignment="1" applyProtection="1">
      <alignment horizontal="distributed" vertical="center" shrinkToFit="1"/>
    </xf>
    <xf numFmtId="38" fontId="5" fillId="0" borderId="17" xfId="1" applyFont="1" applyFill="1" applyBorder="1" applyAlignment="1" applyProtection="1">
      <alignment horizontal="distributed" vertical="center" shrinkToFit="1"/>
    </xf>
    <xf numFmtId="38" fontId="5" fillId="0" borderId="60" xfId="1" applyFont="1" applyFill="1" applyBorder="1" applyAlignment="1" applyProtection="1">
      <alignment horizontal="distributed" vertical="center" shrinkToFit="1"/>
    </xf>
    <xf numFmtId="38" fontId="7" fillId="2" borderId="42" xfId="1" applyFont="1" applyFill="1" applyBorder="1" applyAlignment="1" applyProtection="1">
      <alignment vertical="center"/>
    </xf>
    <xf numFmtId="38" fontId="7" fillId="2" borderId="44" xfId="1" applyFont="1" applyFill="1" applyBorder="1" applyAlignment="1" applyProtection="1">
      <alignment vertical="center"/>
    </xf>
    <xf numFmtId="177" fontId="7" fillId="2" borderId="21" xfId="1" applyNumberFormat="1" applyFont="1" applyFill="1" applyBorder="1" applyAlignment="1" applyProtection="1">
      <alignment vertical="center" shrinkToFit="1"/>
    </xf>
    <xf numFmtId="177" fontId="7" fillId="2" borderId="44" xfId="1" applyNumberFormat="1" applyFont="1" applyFill="1" applyBorder="1" applyAlignment="1" applyProtection="1">
      <alignment vertical="center" shrinkToFit="1"/>
    </xf>
    <xf numFmtId="177" fontId="7" fillId="2" borderId="49" xfId="1" applyNumberFormat="1" applyFont="1" applyFill="1" applyBorder="1" applyAlignment="1" applyProtection="1">
      <alignment vertical="center" shrinkToFit="1"/>
    </xf>
    <xf numFmtId="0" fontId="3" fillId="0" borderId="0" xfId="0" applyFont="1" applyAlignment="1">
      <alignment horizontal="center" vertical="center" justifyLastLine="1"/>
    </xf>
    <xf numFmtId="38" fontId="5" fillId="0" borderId="13" xfId="1" applyFont="1" applyBorder="1" applyAlignment="1" applyProtection="1">
      <alignment horizontal="left" vertical="center" shrinkToFit="1"/>
    </xf>
    <xf numFmtId="38" fontId="5" fillId="0" borderId="6" xfId="1" applyFont="1" applyBorder="1" applyAlignment="1" applyProtection="1">
      <alignment horizontal="left" vertical="center" shrinkToFit="1"/>
    </xf>
    <xf numFmtId="38" fontId="5" fillId="0" borderId="43" xfId="1" applyFont="1" applyBorder="1" applyAlignment="1" applyProtection="1">
      <alignment horizontal="left" vertical="center" shrinkToFit="1"/>
    </xf>
    <xf numFmtId="49" fontId="6" fillId="0" borderId="0" xfId="1" applyNumberFormat="1" applyFont="1" applyAlignment="1" applyProtection="1">
      <alignment horizontal="center" vertical="center"/>
    </xf>
    <xf numFmtId="38" fontId="5" fillId="0" borderId="9" xfId="1" applyFont="1" applyBorder="1" applyAlignment="1" applyProtection="1">
      <alignment horizontal="left" vertical="center" shrinkToFit="1"/>
    </xf>
    <xf numFmtId="38" fontId="5" fillId="0" borderId="8" xfId="1" applyFont="1" applyBorder="1" applyAlignment="1" applyProtection="1">
      <alignment horizontal="left" vertical="center" shrinkToFit="1"/>
    </xf>
    <xf numFmtId="38" fontId="5" fillId="0" borderId="21" xfId="1" applyFont="1" applyBorder="1" applyAlignment="1" applyProtection="1">
      <alignment horizontal="left" vertical="center" shrinkToFit="1"/>
    </xf>
    <xf numFmtId="38" fontId="5" fillId="0" borderId="42" xfId="1" applyFont="1" applyBorder="1" applyAlignment="1" applyProtection="1">
      <alignment horizontal="left" vertical="center" shrinkToFit="1"/>
    </xf>
    <xf numFmtId="38" fontId="4" fillId="0" borderId="46" xfId="1" applyFont="1" applyBorder="1" applyAlignment="1" applyProtection="1">
      <alignment horizontal="right" vertical="center" shrinkToFit="1"/>
    </xf>
    <xf numFmtId="38" fontId="11" fillId="0" borderId="46" xfId="1" applyFont="1" applyBorder="1" applyAlignment="1" applyProtection="1">
      <alignment horizontal="left" vertical="center" shrinkToFit="1"/>
    </xf>
    <xf numFmtId="38" fontId="5" fillId="0" borderId="2" xfId="1" applyFont="1" applyBorder="1" applyAlignment="1" applyProtection="1">
      <alignment horizontal="left" vertical="center" shrinkToFit="1"/>
    </xf>
    <xf numFmtId="38" fontId="5" fillId="0" borderId="3" xfId="1" applyFont="1" applyBorder="1" applyAlignment="1" applyProtection="1">
      <alignment horizontal="left" vertical="center" shrinkToFit="1"/>
    </xf>
    <xf numFmtId="38" fontId="5" fillId="0" borderId="33" xfId="1" applyFont="1" applyBorder="1" applyAlignment="1" applyProtection="1">
      <alignment horizontal="left" vertical="center" shrinkToFit="1"/>
    </xf>
    <xf numFmtId="38" fontId="5" fillId="0" borderId="0" xfId="1" applyFont="1" applyBorder="1" applyAlignment="1" applyProtection="1">
      <alignment horizontal="left" vertical="center" shrinkToFit="1"/>
    </xf>
    <xf numFmtId="38" fontId="5" fillId="0" borderId="40" xfId="1" applyFont="1" applyBorder="1" applyAlignment="1" applyProtection="1">
      <alignment horizontal="left" vertical="center" shrinkToFit="1"/>
    </xf>
    <xf numFmtId="38" fontId="7" fillId="2" borderId="6" xfId="1" applyFont="1" applyFill="1" applyBorder="1" applyAlignment="1" applyProtection="1">
      <alignment horizontal="center" vertical="center"/>
    </xf>
    <xf numFmtId="38" fontId="7" fillId="2" borderId="42" xfId="1" applyFont="1" applyFill="1" applyBorder="1" applyAlignment="1" applyProtection="1">
      <alignment horizontal="center" vertical="center"/>
    </xf>
    <xf numFmtId="38" fontId="7" fillId="2" borderId="41" xfId="1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38" fontId="7" fillId="2" borderId="14" xfId="1" applyFont="1" applyFill="1" applyBorder="1" applyAlignment="1" applyProtection="1">
      <alignment horizontal="center" vertical="center"/>
    </xf>
    <xf numFmtId="38" fontId="7" fillId="2" borderId="55" xfId="1" applyFont="1" applyFill="1" applyBorder="1" applyAlignment="1" applyProtection="1">
      <alignment horizontal="center" vertical="center"/>
    </xf>
    <xf numFmtId="38" fontId="7" fillId="2" borderId="9" xfId="1" applyFont="1" applyFill="1" applyBorder="1" applyAlignment="1" applyProtection="1">
      <alignment horizontal="center" vertical="center"/>
    </xf>
    <xf numFmtId="38" fontId="7" fillId="2" borderId="8" xfId="1" applyFont="1" applyFill="1" applyBorder="1" applyAlignment="1" applyProtection="1">
      <alignment horizontal="center" vertical="center"/>
    </xf>
    <xf numFmtId="38" fontId="7" fillId="2" borderId="21" xfId="1" applyFont="1" applyFill="1" applyBorder="1" applyAlignment="1" applyProtection="1">
      <alignment horizontal="center" vertical="center"/>
    </xf>
    <xf numFmtId="38" fontId="7" fillId="2" borderId="57" xfId="1" applyFont="1" applyFill="1" applyBorder="1" applyAlignment="1" applyProtection="1">
      <alignment horizontal="center" vertical="center"/>
    </xf>
    <xf numFmtId="38" fontId="7" fillId="2" borderId="56" xfId="1" applyFont="1" applyFill="1" applyBorder="1" applyAlignment="1" applyProtection="1">
      <alignment horizontal="center" vertical="center"/>
    </xf>
    <xf numFmtId="38" fontId="7" fillId="2" borderId="7" xfId="1" applyFont="1" applyFill="1" applyBorder="1" applyAlignment="1" applyProtection="1">
      <alignment horizontal="center" vertical="center"/>
    </xf>
    <xf numFmtId="38" fontId="7" fillId="2" borderId="30" xfId="1" applyFont="1" applyFill="1" applyBorder="1" applyAlignment="1" applyProtection="1">
      <alignment horizontal="center" vertical="center"/>
    </xf>
    <xf numFmtId="38" fontId="7" fillId="2" borderId="10" xfId="1" applyFont="1" applyFill="1" applyBorder="1" applyAlignment="1" applyProtection="1">
      <alignment horizontal="center" vertical="center"/>
    </xf>
    <xf numFmtId="38" fontId="7" fillId="2" borderId="18" xfId="1" applyFont="1" applyFill="1" applyBorder="1" applyAlignment="1" applyProtection="1">
      <alignment horizontal="center" vertical="center"/>
    </xf>
    <xf numFmtId="49" fontId="9" fillId="2" borderId="0" xfId="1" applyNumberFormat="1" applyFont="1" applyFill="1" applyAlignment="1" applyProtection="1">
      <alignment horizontal="center" vertical="center"/>
    </xf>
    <xf numFmtId="49" fontId="5" fillId="2" borderId="0" xfId="1" applyNumberFormat="1" applyFont="1" applyFill="1" applyAlignment="1" applyProtection="1">
      <alignment horizontal="center" vertical="center"/>
    </xf>
    <xf numFmtId="38" fontId="5" fillId="2" borderId="13" xfId="1" applyFont="1" applyFill="1" applyBorder="1" applyAlignment="1" applyProtection="1">
      <alignment horizontal="left" vertical="center" shrinkToFit="1"/>
    </xf>
    <xf numFmtId="38" fontId="5" fillId="2" borderId="6" xfId="1" applyFont="1" applyFill="1" applyBorder="1" applyAlignment="1" applyProtection="1">
      <alignment horizontal="left" vertical="center" shrinkToFit="1"/>
    </xf>
    <xf numFmtId="38" fontId="5" fillId="2" borderId="43" xfId="1" applyFont="1" applyFill="1" applyBorder="1" applyAlignment="1" applyProtection="1">
      <alignment horizontal="left" vertical="center" shrinkToFit="1"/>
    </xf>
    <xf numFmtId="38" fontId="5" fillId="2" borderId="32" xfId="1" applyFont="1" applyFill="1" applyBorder="1" applyAlignment="1" applyProtection="1">
      <alignment horizontal="left" vertical="center" shrinkToFit="1"/>
    </xf>
    <xf numFmtId="38" fontId="5" fillId="2" borderId="23" xfId="1" applyFont="1" applyFill="1" applyBorder="1" applyAlignment="1" applyProtection="1">
      <alignment horizontal="left" vertical="center" shrinkToFit="1"/>
    </xf>
    <xf numFmtId="38" fontId="5" fillId="2" borderId="42" xfId="1" applyFont="1" applyFill="1" applyBorder="1" applyAlignment="1" applyProtection="1">
      <alignment horizontal="left" vertical="center" shrinkToFit="1"/>
    </xf>
    <xf numFmtId="38" fontId="5" fillId="2" borderId="2" xfId="1" applyFont="1" applyFill="1" applyBorder="1" applyAlignment="1" applyProtection="1">
      <alignment horizontal="left" vertical="center" shrinkToFit="1"/>
    </xf>
    <xf numFmtId="38" fontId="5" fillId="2" borderId="3" xfId="1" applyFont="1" applyFill="1" applyBorder="1" applyAlignment="1" applyProtection="1">
      <alignment horizontal="left" vertical="center" shrinkToFit="1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 applyProtection="1">
      <alignment horizontal="center" vertical="center"/>
    </xf>
  </cellXfs>
  <cellStyles count="4">
    <cellStyle name="パーセント" xfId="3" builtinId="5"/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1:I24"/>
  <sheetViews>
    <sheetView view="pageBreakPreview" zoomScale="75" zoomScaleNormal="100" zoomScaleSheetLayoutView="75" workbookViewId="0">
      <selection activeCell="D37" sqref="D37"/>
    </sheetView>
  </sheetViews>
  <sheetFormatPr defaultRowHeight="13.5" x14ac:dyDescent="0.15"/>
  <sheetData>
    <row r="21" spans="3:9" x14ac:dyDescent="0.15">
      <c r="C21" s="425" t="s">
        <v>26</v>
      </c>
      <c r="D21" s="425"/>
      <c r="E21" s="425"/>
      <c r="F21" s="425"/>
      <c r="G21" s="425"/>
      <c r="H21" s="425"/>
      <c r="I21" s="425"/>
    </row>
    <row r="22" spans="3:9" x14ac:dyDescent="0.15">
      <c r="C22" s="425"/>
      <c r="D22" s="425"/>
      <c r="E22" s="425"/>
      <c r="F22" s="425"/>
      <c r="G22" s="425"/>
      <c r="H22" s="425"/>
      <c r="I22" s="425"/>
    </row>
    <row r="23" spans="3:9" x14ac:dyDescent="0.15">
      <c r="C23" s="425"/>
      <c r="D23" s="425"/>
      <c r="E23" s="425"/>
      <c r="F23" s="425"/>
      <c r="G23" s="425"/>
      <c r="H23" s="425"/>
      <c r="I23" s="425"/>
    </row>
    <row r="24" spans="3:9" x14ac:dyDescent="0.15">
      <c r="C24" s="425"/>
      <c r="D24" s="425"/>
      <c r="E24" s="425"/>
      <c r="F24" s="425"/>
      <c r="G24" s="425"/>
      <c r="H24" s="425"/>
      <c r="I24" s="425"/>
    </row>
  </sheetData>
  <mergeCells count="1">
    <mergeCell ref="C21:I24"/>
  </mergeCells>
  <phoneticPr fontId="2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Z53"/>
  <sheetViews>
    <sheetView view="pageBreakPreview" zoomScale="75" zoomScaleNormal="62" zoomScaleSheetLayoutView="75" workbookViewId="0">
      <selection activeCell="AX57" sqref="AX57"/>
    </sheetView>
  </sheetViews>
  <sheetFormatPr defaultRowHeight="14.25" x14ac:dyDescent="0.15"/>
  <cols>
    <col min="1" max="1" width="12.75" style="1" bestFit="1" customWidth="1"/>
    <col min="2" max="2" width="13.375" style="1" customWidth="1"/>
    <col min="3" max="3" width="9.375" style="1" customWidth="1"/>
    <col min="4" max="5" width="7.375" style="1" customWidth="1"/>
    <col min="6" max="6" width="15.375" style="1" customWidth="1"/>
    <col min="7" max="7" width="9.375" style="1" customWidth="1"/>
    <col min="8" max="9" width="7.375" style="1" customWidth="1"/>
    <col min="10" max="10" width="13.375" style="1" customWidth="1"/>
    <col min="11" max="11" width="8.625" style="1" customWidth="1"/>
    <col min="12" max="13" width="7.375" style="1" customWidth="1"/>
    <col min="14" max="14" width="13.375" style="1" customWidth="1"/>
    <col min="15" max="15" width="8.625" style="1" customWidth="1"/>
    <col min="16" max="17" width="7.375" style="1" customWidth="1"/>
    <col min="18" max="18" width="15.375" style="1" customWidth="1"/>
    <col min="19" max="20" width="9.375" style="1" customWidth="1"/>
    <col min="21" max="22" width="7.375" style="1" customWidth="1"/>
    <col min="23" max="23" width="7.75" style="1" customWidth="1"/>
    <col min="24" max="25" width="12.75" style="1" customWidth="1"/>
    <col min="26" max="26" width="8.625" style="1" customWidth="1"/>
    <col min="27" max="28" width="7.375" style="1" customWidth="1"/>
    <col min="29" max="29" width="13.375" style="1" customWidth="1"/>
    <col min="30" max="30" width="9.375" style="1" customWidth="1"/>
    <col min="31" max="32" width="7.375" style="1" customWidth="1"/>
    <col min="33" max="33" width="12.75" style="1" customWidth="1"/>
    <col min="34" max="34" width="8.625" style="1" customWidth="1"/>
    <col min="35" max="36" width="7.375" style="1" customWidth="1"/>
    <col min="37" max="37" width="12.75" style="1" customWidth="1"/>
    <col min="38" max="38" width="8.625" style="1" customWidth="1"/>
    <col min="39" max="40" width="7.375" style="1" customWidth="1"/>
    <col min="41" max="41" width="13.375" style="1" customWidth="1"/>
    <col min="42" max="43" width="9.375" style="1" customWidth="1"/>
    <col min="44" max="45" width="7.375" style="1" customWidth="1"/>
    <col min="46" max="46" width="7.75" style="1" customWidth="1"/>
    <col min="47" max="16384" width="9" style="1"/>
  </cols>
  <sheetData>
    <row r="1" spans="1:46" s="82" customFormat="1" ht="24.75" customHeight="1" thickBot="1" x14ac:dyDescent="0.2">
      <c r="A1" s="154" t="s">
        <v>0</v>
      </c>
      <c r="R1" s="434" t="s">
        <v>1</v>
      </c>
      <c r="S1" s="434"/>
      <c r="T1" s="434"/>
      <c r="U1" s="434"/>
      <c r="V1" s="434"/>
      <c r="W1" s="434"/>
      <c r="X1" s="435" t="s">
        <v>200</v>
      </c>
      <c r="Y1" s="435"/>
      <c r="Z1" s="435"/>
      <c r="AA1" s="435"/>
      <c r="AB1" s="435"/>
      <c r="AC1" s="435"/>
      <c r="AD1" s="435"/>
      <c r="AE1" s="83"/>
      <c r="AF1" s="83"/>
      <c r="AO1" s="434" t="s">
        <v>1</v>
      </c>
      <c r="AP1" s="434"/>
      <c r="AQ1" s="434"/>
      <c r="AR1" s="434"/>
      <c r="AS1" s="434"/>
      <c r="AT1" s="434"/>
    </row>
    <row r="2" spans="1:46" s="82" customFormat="1" ht="18" customHeight="1" x14ac:dyDescent="0.15">
      <c r="A2" s="84"/>
      <c r="B2" s="85"/>
      <c r="C2" s="85"/>
      <c r="D2" s="85"/>
      <c r="E2" s="85"/>
      <c r="F2" s="86"/>
      <c r="G2" s="85"/>
      <c r="H2" s="85"/>
      <c r="I2" s="85"/>
      <c r="J2" s="86"/>
      <c r="K2" s="85"/>
      <c r="L2" s="85"/>
      <c r="M2" s="85"/>
      <c r="N2" s="86"/>
      <c r="O2" s="85"/>
      <c r="P2" s="85"/>
      <c r="Q2" s="85"/>
      <c r="R2" s="86"/>
      <c r="S2" s="85"/>
      <c r="T2" s="85"/>
      <c r="U2" s="85"/>
      <c r="V2" s="85"/>
      <c r="W2" s="87"/>
      <c r="X2" s="84"/>
      <c r="Y2" s="436" t="s">
        <v>79</v>
      </c>
      <c r="Z2" s="437"/>
      <c r="AA2" s="437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9"/>
    </row>
    <row r="3" spans="1:46" s="82" customFormat="1" ht="18" customHeight="1" x14ac:dyDescent="0.15">
      <c r="A3" s="90"/>
      <c r="B3" s="438" t="s">
        <v>79</v>
      </c>
      <c r="C3" s="439"/>
      <c r="D3" s="83"/>
      <c r="E3" s="83"/>
      <c r="F3" s="440" t="s">
        <v>80</v>
      </c>
      <c r="G3" s="439"/>
      <c r="H3" s="83"/>
      <c r="I3" s="83"/>
      <c r="J3" s="440" t="s">
        <v>81</v>
      </c>
      <c r="K3" s="439"/>
      <c r="L3" s="83"/>
      <c r="M3" s="83"/>
      <c r="N3" s="440" t="s">
        <v>94</v>
      </c>
      <c r="O3" s="439"/>
      <c r="P3" s="439"/>
      <c r="Q3" s="83"/>
      <c r="R3" s="91" t="s">
        <v>88</v>
      </c>
      <c r="S3" s="83"/>
      <c r="T3" s="83"/>
      <c r="U3" s="83"/>
      <c r="V3" s="83"/>
      <c r="W3" s="92"/>
      <c r="X3" s="90"/>
      <c r="Y3" s="83"/>
      <c r="Z3" s="83"/>
      <c r="AA3" s="83"/>
      <c r="AB3" s="83"/>
      <c r="AC3" s="93"/>
      <c r="AD3" s="83"/>
      <c r="AE3" s="83"/>
      <c r="AF3" s="83"/>
      <c r="AG3" s="93"/>
      <c r="AH3" s="83"/>
      <c r="AI3" s="83"/>
      <c r="AJ3" s="83"/>
      <c r="AK3" s="93"/>
      <c r="AL3" s="83"/>
      <c r="AM3" s="83"/>
      <c r="AN3" s="83"/>
      <c r="AO3" s="93"/>
      <c r="AP3" s="83"/>
      <c r="AQ3" s="83"/>
      <c r="AR3" s="83"/>
      <c r="AS3" s="83"/>
      <c r="AT3" s="92"/>
    </row>
    <row r="4" spans="1:46" s="82" customFormat="1" ht="18" customHeight="1" x14ac:dyDescent="0.15">
      <c r="A4" s="90"/>
      <c r="B4" s="95"/>
      <c r="C4" s="96"/>
      <c r="D4" s="96"/>
      <c r="E4" s="96"/>
      <c r="F4" s="98"/>
      <c r="G4" s="96"/>
      <c r="H4" s="96"/>
      <c r="I4" s="96"/>
      <c r="J4" s="98"/>
      <c r="K4" s="96"/>
      <c r="L4" s="96"/>
      <c r="M4" s="96"/>
      <c r="N4" s="98"/>
      <c r="O4" s="96"/>
      <c r="P4" s="96"/>
      <c r="Q4" s="96"/>
      <c r="R4" s="98"/>
      <c r="S4" s="96"/>
      <c r="T4" s="96"/>
      <c r="U4" s="96"/>
      <c r="V4" s="96"/>
      <c r="W4" s="97"/>
      <c r="X4" s="90"/>
      <c r="Y4" s="95" t="s">
        <v>2</v>
      </c>
      <c r="Z4" s="96"/>
      <c r="AA4" s="96"/>
      <c r="AB4" s="96"/>
      <c r="AC4" s="430" t="s">
        <v>95</v>
      </c>
      <c r="AD4" s="431"/>
      <c r="AE4" s="431"/>
      <c r="AF4" s="432"/>
      <c r="AG4" s="430" t="s">
        <v>96</v>
      </c>
      <c r="AH4" s="431"/>
      <c r="AI4" s="96"/>
      <c r="AJ4" s="96"/>
      <c r="AK4" s="430" t="s">
        <v>97</v>
      </c>
      <c r="AL4" s="431"/>
      <c r="AM4" s="431"/>
      <c r="AN4" s="432"/>
      <c r="AO4" s="98" t="s">
        <v>88</v>
      </c>
      <c r="AP4" s="96"/>
      <c r="AQ4" s="96"/>
      <c r="AR4" s="96"/>
      <c r="AS4" s="96"/>
      <c r="AT4" s="97"/>
    </row>
    <row r="5" spans="1:46" s="82" customFormat="1" ht="18" customHeight="1" x14ac:dyDescent="0.15">
      <c r="A5" s="101" t="s">
        <v>99</v>
      </c>
      <c r="B5" s="102"/>
      <c r="C5" s="94"/>
      <c r="D5" s="426" t="s">
        <v>100</v>
      </c>
      <c r="E5" s="433"/>
      <c r="F5" s="103"/>
      <c r="G5" s="94"/>
      <c r="H5" s="426" t="s">
        <v>100</v>
      </c>
      <c r="I5" s="433"/>
      <c r="J5" s="103"/>
      <c r="K5" s="102"/>
      <c r="L5" s="426" t="s">
        <v>100</v>
      </c>
      <c r="M5" s="433"/>
      <c r="N5" s="104"/>
      <c r="O5" s="94"/>
      <c r="P5" s="426" t="s">
        <v>100</v>
      </c>
      <c r="Q5" s="433"/>
      <c r="R5" s="103"/>
      <c r="S5" s="94"/>
      <c r="T5" s="94"/>
      <c r="U5" s="426" t="s">
        <v>100</v>
      </c>
      <c r="V5" s="427"/>
      <c r="W5" s="428"/>
      <c r="X5" s="101" t="s">
        <v>99</v>
      </c>
      <c r="Y5" s="94"/>
      <c r="Z5" s="94"/>
      <c r="AA5" s="426" t="s">
        <v>100</v>
      </c>
      <c r="AB5" s="433"/>
      <c r="AC5" s="104"/>
      <c r="AD5" s="99"/>
      <c r="AE5" s="426" t="s">
        <v>100</v>
      </c>
      <c r="AF5" s="433"/>
      <c r="AG5" s="104"/>
      <c r="AH5" s="100"/>
      <c r="AI5" s="426" t="s">
        <v>100</v>
      </c>
      <c r="AJ5" s="433"/>
      <c r="AK5" s="104"/>
      <c r="AL5" s="99"/>
      <c r="AM5" s="426" t="s">
        <v>100</v>
      </c>
      <c r="AN5" s="433"/>
      <c r="AO5" s="104"/>
      <c r="AP5" s="99"/>
      <c r="AQ5" s="99"/>
      <c r="AR5" s="426" t="s">
        <v>100</v>
      </c>
      <c r="AS5" s="427"/>
      <c r="AT5" s="428"/>
    </row>
    <row r="6" spans="1:46" s="82" customFormat="1" ht="30" customHeight="1" x14ac:dyDescent="0.15">
      <c r="A6" s="90"/>
      <c r="B6" s="102" t="s">
        <v>101</v>
      </c>
      <c r="C6" s="94" t="s">
        <v>102</v>
      </c>
      <c r="D6" s="102" t="s">
        <v>101</v>
      </c>
      <c r="E6" s="83" t="s">
        <v>102</v>
      </c>
      <c r="F6" s="103" t="s">
        <v>101</v>
      </c>
      <c r="G6" s="94" t="s">
        <v>102</v>
      </c>
      <c r="H6" s="94" t="s">
        <v>101</v>
      </c>
      <c r="I6" s="83" t="s">
        <v>102</v>
      </c>
      <c r="J6" s="103" t="s">
        <v>101</v>
      </c>
      <c r="K6" s="94" t="s">
        <v>102</v>
      </c>
      <c r="L6" s="102" t="s">
        <v>101</v>
      </c>
      <c r="M6" s="105" t="s">
        <v>102</v>
      </c>
      <c r="N6" s="103" t="s">
        <v>101</v>
      </c>
      <c r="O6" s="94" t="s">
        <v>102</v>
      </c>
      <c r="P6" s="94" t="s">
        <v>101</v>
      </c>
      <c r="Q6" s="83" t="s">
        <v>102</v>
      </c>
      <c r="R6" s="103" t="s">
        <v>101</v>
      </c>
      <c r="S6" s="94" t="s">
        <v>102</v>
      </c>
      <c r="T6" s="147" t="s">
        <v>114</v>
      </c>
      <c r="U6" s="94" t="s">
        <v>101</v>
      </c>
      <c r="V6" s="94" t="s">
        <v>102</v>
      </c>
      <c r="W6" s="146" t="s">
        <v>114</v>
      </c>
      <c r="X6" s="90"/>
      <c r="Y6" s="94" t="s">
        <v>101</v>
      </c>
      <c r="Z6" s="94" t="s">
        <v>102</v>
      </c>
      <c r="AA6" s="94" t="s">
        <v>101</v>
      </c>
      <c r="AB6" s="83" t="s">
        <v>102</v>
      </c>
      <c r="AC6" s="103" t="s">
        <v>101</v>
      </c>
      <c r="AD6" s="94" t="s">
        <v>102</v>
      </c>
      <c r="AE6" s="94" t="s">
        <v>58</v>
      </c>
      <c r="AF6" s="83" t="s">
        <v>102</v>
      </c>
      <c r="AG6" s="103" t="s">
        <v>101</v>
      </c>
      <c r="AH6" s="102" t="s">
        <v>59</v>
      </c>
      <c r="AI6" s="100" t="s">
        <v>101</v>
      </c>
      <c r="AJ6" s="105" t="s">
        <v>102</v>
      </c>
      <c r="AK6" s="103" t="s">
        <v>101</v>
      </c>
      <c r="AL6" s="94" t="s">
        <v>102</v>
      </c>
      <c r="AM6" s="99" t="s">
        <v>101</v>
      </c>
      <c r="AN6" s="83" t="s">
        <v>102</v>
      </c>
      <c r="AO6" s="103" t="s">
        <v>101</v>
      </c>
      <c r="AP6" s="94" t="s">
        <v>102</v>
      </c>
      <c r="AQ6" s="147" t="s">
        <v>114</v>
      </c>
      <c r="AR6" s="99" t="s">
        <v>101</v>
      </c>
      <c r="AS6" s="99" t="s">
        <v>102</v>
      </c>
      <c r="AT6" s="148" t="s">
        <v>114</v>
      </c>
    </row>
    <row r="7" spans="1:46" s="82" customFormat="1" ht="18" customHeight="1" x14ac:dyDescent="0.15">
      <c r="A7" s="106"/>
      <c r="B7" s="107" t="s">
        <v>103</v>
      </c>
      <c r="C7" s="108" t="s">
        <v>104</v>
      </c>
      <c r="D7" s="360" t="s">
        <v>3</v>
      </c>
      <c r="E7" s="361" t="s">
        <v>3</v>
      </c>
      <c r="F7" s="108" t="s">
        <v>103</v>
      </c>
      <c r="G7" s="108" t="s">
        <v>93</v>
      </c>
      <c r="H7" s="108" t="s">
        <v>3</v>
      </c>
      <c r="I7" s="109" t="s">
        <v>3</v>
      </c>
      <c r="J7" s="110" t="s">
        <v>103</v>
      </c>
      <c r="K7" s="108" t="s">
        <v>93</v>
      </c>
      <c r="L7" s="107" t="s">
        <v>3</v>
      </c>
      <c r="M7" s="112" t="s">
        <v>3</v>
      </c>
      <c r="N7" s="110" t="s">
        <v>103</v>
      </c>
      <c r="O7" s="108" t="s">
        <v>93</v>
      </c>
      <c r="P7" s="109" t="s">
        <v>3</v>
      </c>
      <c r="Q7" s="361" t="s">
        <v>3</v>
      </c>
      <c r="R7" s="108" t="s">
        <v>103</v>
      </c>
      <c r="S7" s="108" t="s">
        <v>93</v>
      </c>
      <c r="T7" s="107" t="s">
        <v>105</v>
      </c>
      <c r="U7" s="108" t="s">
        <v>3</v>
      </c>
      <c r="V7" s="108" t="s">
        <v>3</v>
      </c>
      <c r="W7" s="111" t="s">
        <v>3</v>
      </c>
      <c r="X7" s="106"/>
      <c r="Y7" s="107" t="s">
        <v>103</v>
      </c>
      <c r="Z7" s="108" t="s">
        <v>93</v>
      </c>
      <c r="AA7" s="108" t="s">
        <v>3</v>
      </c>
      <c r="AB7" s="341" t="s">
        <v>3</v>
      </c>
      <c r="AC7" s="110" t="s">
        <v>103</v>
      </c>
      <c r="AD7" s="108" t="s">
        <v>93</v>
      </c>
      <c r="AE7" s="108" t="s">
        <v>3</v>
      </c>
      <c r="AF7" s="109" t="s">
        <v>3</v>
      </c>
      <c r="AG7" s="110" t="s">
        <v>103</v>
      </c>
      <c r="AH7" s="107" t="s">
        <v>93</v>
      </c>
      <c r="AI7" s="107" t="s">
        <v>3</v>
      </c>
      <c r="AJ7" s="112" t="s">
        <v>3</v>
      </c>
      <c r="AK7" s="110" t="s">
        <v>103</v>
      </c>
      <c r="AL7" s="108" t="s">
        <v>93</v>
      </c>
      <c r="AM7" s="108" t="s">
        <v>3</v>
      </c>
      <c r="AN7" s="109" t="s">
        <v>3</v>
      </c>
      <c r="AO7" s="110" t="s">
        <v>103</v>
      </c>
      <c r="AP7" s="108" t="s">
        <v>93</v>
      </c>
      <c r="AQ7" s="334" t="s">
        <v>106</v>
      </c>
      <c r="AR7" s="334" t="s">
        <v>3</v>
      </c>
      <c r="AS7" s="334" t="s">
        <v>3</v>
      </c>
      <c r="AT7" s="335" t="s">
        <v>3</v>
      </c>
    </row>
    <row r="8" spans="1:46" s="82" customFormat="1" ht="18" customHeight="1" x14ac:dyDescent="0.15">
      <c r="A8" s="113"/>
      <c r="B8" s="114">
        <v>0</v>
      </c>
      <c r="C8" s="333">
        <v>0</v>
      </c>
      <c r="D8" s="116"/>
      <c r="E8" s="342"/>
      <c r="F8" s="351">
        <v>0</v>
      </c>
      <c r="G8" s="167">
        <v>0</v>
      </c>
      <c r="H8" s="119"/>
      <c r="I8" s="117"/>
      <c r="J8" s="166">
        <v>0</v>
      </c>
      <c r="K8" s="167">
        <v>0</v>
      </c>
      <c r="L8" s="116"/>
      <c r="M8" s="120"/>
      <c r="N8" s="118">
        <v>0</v>
      </c>
      <c r="O8" s="115">
        <v>0</v>
      </c>
      <c r="P8" s="344"/>
      <c r="Q8" s="355"/>
      <c r="R8" s="115">
        <v>0</v>
      </c>
      <c r="S8" s="115">
        <v>0</v>
      </c>
      <c r="T8" s="333">
        <v>0</v>
      </c>
      <c r="U8" s="116"/>
      <c r="V8" s="116"/>
      <c r="W8" s="357"/>
      <c r="X8" s="417"/>
      <c r="Y8" s="115">
        <v>0</v>
      </c>
      <c r="Z8" s="115">
        <v>0</v>
      </c>
      <c r="AA8" s="117"/>
      <c r="AB8" s="402"/>
      <c r="AC8" s="115">
        <v>0</v>
      </c>
      <c r="AD8" s="115">
        <v>0</v>
      </c>
      <c r="AE8" s="115"/>
      <c r="AF8" s="117"/>
      <c r="AG8" s="118">
        <v>0</v>
      </c>
      <c r="AH8" s="122">
        <v>0</v>
      </c>
      <c r="AI8" s="114"/>
      <c r="AJ8" s="120"/>
      <c r="AK8" s="118">
        <v>0</v>
      </c>
      <c r="AL8" s="115">
        <v>0</v>
      </c>
      <c r="AM8" s="115"/>
      <c r="AN8" s="117"/>
      <c r="AO8" s="121">
        <v>0</v>
      </c>
      <c r="AP8" s="122">
        <v>0</v>
      </c>
      <c r="AQ8" s="339">
        <v>0</v>
      </c>
      <c r="AR8" s="375"/>
      <c r="AS8" s="375"/>
      <c r="AT8" s="376"/>
    </row>
    <row r="9" spans="1:46" s="82" customFormat="1" ht="18" customHeight="1" x14ac:dyDescent="0.15">
      <c r="A9" s="123" t="s">
        <v>107</v>
      </c>
      <c r="B9" s="124">
        <v>32951300</v>
      </c>
      <c r="C9" s="347">
        <v>15079</v>
      </c>
      <c r="D9" s="313">
        <v>99.4</v>
      </c>
      <c r="E9" s="322">
        <v>99</v>
      </c>
      <c r="F9" s="352">
        <v>146037400</v>
      </c>
      <c r="G9" s="169">
        <v>20057</v>
      </c>
      <c r="H9" s="129">
        <v>104.6</v>
      </c>
      <c r="I9" s="127">
        <v>102.4</v>
      </c>
      <c r="J9" s="168">
        <v>2104300</v>
      </c>
      <c r="K9" s="169">
        <v>362</v>
      </c>
      <c r="L9" s="126">
        <v>97.4</v>
      </c>
      <c r="M9" s="149">
        <v>97.3</v>
      </c>
      <c r="N9" s="128">
        <v>21930000</v>
      </c>
      <c r="O9" s="125">
        <v>3655</v>
      </c>
      <c r="P9" s="345">
        <v>102.3</v>
      </c>
      <c r="Q9" s="320">
        <v>102.3</v>
      </c>
      <c r="R9" s="125">
        <f>SUM(B9,F9,J9,N9)</f>
        <v>203023000</v>
      </c>
      <c r="S9" s="125">
        <f>SUM(C9,G9,K9,O9)</f>
        <v>39153</v>
      </c>
      <c r="T9" s="347">
        <v>28998</v>
      </c>
      <c r="U9" s="126">
        <v>103.4</v>
      </c>
      <c r="V9" s="126">
        <v>101</v>
      </c>
      <c r="W9" s="321">
        <v>100.7</v>
      </c>
      <c r="X9" s="418" t="s">
        <v>178</v>
      </c>
      <c r="Y9" s="124">
        <v>758500</v>
      </c>
      <c r="Z9" s="125">
        <v>205</v>
      </c>
      <c r="AA9" s="127">
        <v>122</v>
      </c>
      <c r="AB9" s="322">
        <v>122</v>
      </c>
      <c r="AC9" s="125">
        <v>16310000</v>
      </c>
      <c r="AD9" s="125">
        <v>8155</v>
      </c>
      <c r="AE9" s="129">
        <v>96.7</v>
      </c>
      <c r="AF9" s="127">
        <v>96.7</v>
      </c>
      <c r="AG9" s="128">
        <v>1214000</v>
      </c>
      <c r="AH9" s="124">
        <v>607</v>
      </c>
      <c r="AI9" s="126">
        <v>97.6</v>
      </c>
      <c r="AJ9" s="322">
        <v>97.6</v>
      </c>
      <c r="AK9" s="125">
        <v>14668800</v>
      </c>
      <c r="AL9" s="125">
        <v>6112</v>
      </c>
      <c r="AM9" s="129">
        <v>101.8</v>
      </c>
      <c r="AN9" s="127">
        <v>101.8</v>
      </c>
      <c r="AO9" s="128">
        <f>SUM(Y9,AC9,AG9,AK9)</f>
        <v>32951300</v>
      </c>
      <c r="AP9" s="124">
        <f>SUM(Z9,AD9,AH9,AL9)</f>
        <v>15079</v>
      </c>
      <c r="AQ9" s="340">
        <v>13183</v>
      </c>
      <c r="AR9" s="377">
        <v>99.4</v>
      </c>
      <c r="AS9" s="377">
        <v>99</v>
      </c>
      <c r="AT9" s="378">
        <v>99.1</v>
      </c>
    </row>
    <row r="10" spans="1:46" s="82" customFormat="1" ht="18" customHeight="1" x14ac:dyDescent="0.15">
      <c r="A10" s="113"/>
      <c r="B10" s="130">
        <v>0</v>
      </c>
      <c r="C10" s="348">
        <v>0</v>
      </c>
      <c r="D10" s="362"/>
      <c r="E10" s="327"/>
      <c r="F10" s="363">
        <v>0</v>
      </c>
      <c r="G10" s="364">
        <v>0</v>
      </c>
      <c r="H10" s="365">
        <v>0</v>
      </c>
      <c r="I10" s="324">
        <v>0</v>
      </c>
      <c r="J10" s="366"/>
      <c r="K10" s="364"/>
      <c r="L10" s="325">
        <v>0</v>
      </c>
      <c r="M10" s="367">
        <v>0</v>
      </c>
      <c r="N10" s="368">
        <v>0</v>
      </c>
      <c r="O10" s="165">
        <v>0</v>
      </c>
      <c r="P10" s="369">
        <v>0</v>
      </c>
      <c r="Q10" s="370">
        <v>0</v>
      </c>
      <c r="R10" s="165">
        <f t="shared" ref="R10:S42" si="0">SUM(B10,F10,J10,N10)</f>
        <v>0</v>
      </c>
      <c r="S10" s="165">
        <f t="shared" si="0"/>
        <v>0</v>
      </c>
      <c r="T10" s="349">
        <v>0</v>
      </c>
      <c r="U10" s="325">
        <v>0</v>
      </c>
      <c r="V10" s="325">
        <v>0</v>
      </c>
      <c r="W10" s="371">
        <v>0</v>
      </c>
      <c r="X10" s="419"/>
      <c r="Y10" s="165">
        <v>0</v>
      </c>
      <c r="Z10" s="165">
        <v>0</v>
      </c>
      <c r="AA10" s="324">
        <v>0</v>
      </c>
      <c r="AB10" s="327">
        <v>0</v>
      </c>
      <c r="AC10" s="165">
        <v>0</v>
      </c>
      <c r="AD10" s="165">
        <v>0</v>
      </c>
      <c r="AE10" s="365">
        <v>0</v>
      </c>
      <c r="AF10" s="324">
        <v>0</v>
      </c>
      <c r="AG10" s="368">
        <v>0</v>
      </c>
      <c r="AH10" s="164">
        <v>0</v>
      </c>
      <c r="AI10" s="325">
        <v>0</v>
      </c>
      <c r="AJ10" s="327">
        <v>0</v>
      </c>
      <c r="AK10" s="165">
        <v>0</v>
      </c>
      <c r="AL10" s="165">
        <v>0</v>
      </c>
      <c r="AM10" s="365">
        <v>0</v>
      </c>
      <c r="AN10" s="324">
        <v>0</v>
      </c>
      <c r="AO10" s="368">
        <f t="shared" ref="AO10:AP42" si="1">SUM(Y10,AC10,AG10,AK10)</f>
        <v>0</v>
      </c>
      <c r="AP10" s="164">
        <f t="shared" si="1"/>
        <v>0</v>
      </c>
      <c r="AQ10" s="372">
        <v>0</v>
      </c>
      <c r="AR10" s="379">
        <v>0</v>
      </c>
      <c r="AS10" s="379">
        <v>0</v>
      </c>
      <c r="AT10" s="380">
        <v>0</v>
      </c>
    </row>
    <row r="11" spans="1:46" s="82" customFormat="1" ht="18" customHeight="1" x14ac:dyDescent="0.15">
      <c r="A11" s="123" t="s">
        <v>5</v>
      </c>
      <c r="B11" s="124">
        <v>30040300</v>
      </c>
      <c r="C11" s="347">
        <v>13865</v>
      </c>
      <c r="D11" s="313">
        <v>99.5</v>
      </c>
      <c r="E11" s="322">
        <v>99.2</v>
      </c>
      <c r="F11" s="352">
        <v>133839600</v>
      </c>
      <c r="G11" s="169">
        <v>18309</v>
      </c>
      <c r="H11" s="129">
        <v>105.7</v>
      </c>
      <c r="I11" s="127">
        <v>102.6</v>
      </c>
      <c r="J11" s="168">
        <v>2270000</v>
      </c>
      <c r="K11" s="169">
        <v>450</v>
      </c>
      <c r="L11" s="126">
        <v>98.4</v>
      </c>
      <c r="M11" s="149">
        <v>98.3</v>
      </c>
      <c r="N11" s="128">
        <v>19128000</v>
      </c>
      <c r="O11" s="125">
        <v>3188</v>
      </c>
      <c r="P11" s="345">
        <v>101.6</v>
      </c>
      <c r="Q11" s="320">
        <v>101.6</v>
      </c>
      <c r="R11" s="125">
        <f>SUM(B11,F11,J11,N11)</f>
        <v>185277900</v>
      </c>
      <c r="S11" s="125">
        <f t="shared" si="0"/>
        <v>35812</v>
      </c>
      <c r="T11" s="347">
        <v>24722</v>
      </c>
      <c r="U11" s="126">
        <v>104.1</v>
      </c>
      <c r="V11" s="126">
        <v>101.1</v>
      </c>
      <c r="W11" s="321">
        <v>100.3</v>
      </c>
      <c r="X11" s="418" t="s">
        <v>5</v>
      </c>
      <c r="Y11" s="125">
        <v>558700</v>
      </c>
      <c r="Z11" s="125">
        <v>151</v>
      </c>
      <c r="AA11" s="127">
        <v>119.8</v>
      </c>
      <c r="AB11" s="322">
        <v>119.8</v>
      </c>
      <c r="AC11" s="125">
        <v>16128000</v>
      </c>
      <c r="AD11" s="125">
        <v>8064</v>
      </c>
      <c r="AE11" s="129">
        <v>97</v>
      </c>
      <c r="AF11" s="127">
        <v>97</v>
      </c>
      <c r="AG11" s="128">
        <v>1032000</v>
      </c>
      <c r="AH11" s="124">
        <v>516</v>
      </c>
      <c r="AI11" s="126">
        <v>95.6</v>
      </c>
      <c r="AJ11" s="322">
        <v>95.6</v>
      </c>
      <c r="AK11" s="125">
        <v>12321600</v>
      </c>
      <c r="AL11" s="125">
        <v>5134</v>
      </c>
      <c r="AM11" s="129">
        <v>102.6</v>
      </c>
      <c r="AN11" s="127">
        <v>102.6</v>
      </c>
      <c r="AO11" s="128">
        <f>SUM(Y11,AC11,AG11,AK11)</f>
        <v>30040300</v>
      </c>
      <c r="AP11" s="124">
        <f t="shared" si="1"/>
        <v>13865</v>
      </c>
      <c r="AQ11" s="330">
        <v>11733</v>
      </c>
      <c r="AR11" s="377">
        <v>99.5</v>
      </c>
      <c r="AS11" s="377">
        <v>99.2</v>
      </c>
      <c r="AT11" s="378">
        <v>98.6</v>
      </c>
    </row>
    <row r="12" spans="1:46" s="82" customFormat="1" ht="18" customHeight="1" x14ac:dyDescent="0.15">
      <c r="A12" s="113"/>
      <c r="B12" s="130">
        <v>0</v>
      </c>
      <c r="C12" s="348">
        <v>0</v>
      </c>
      <c r="D12" s="362"/>
      <c r="E12" s="327"/>
      <c r="F12" s="363">
        <v>0</v>
      </c>
      <c r="G12" s="364">
        <v>0</v>
      </c>
      <c r="H12" s="365">
        <v>0</v>
      </c>
      <c r="I12" s="324">
        <v>0</v>
      </c>
      <c r="J12" s="366"/>
      <c r="K12" s="364"/>
      <c r="L12" s="325">
        <v>0</v>
      </c>
      <c r="M12" s="367">
        <v>0</v>
      </c>
      <c r="N12" s="368">
        <v>0</v>
      </c>
      <c r="O12" s="165">
        <v>0</v>
      </c>
      <c r="P12" s="369">
        <v>0</v>
      </c>
      <c r="Q12" s="370">
        <v>0</v>
      </c>
      <c r="R12" s="165">
        <f t="shared" si="0"/>
        <v>0</v>
      </c>
      <c r="S12" s="165">
        <f t="shared" si="0"/>
        <v>0</v>
      </c>
      <c r="T12" s="349">
        <v>0</v>
      </c>
      <c r="U12" s="325">
        <v>0</v>
      </c>
      <c r="V12" s="325">
        <v>0</v>
      </c>
      <c r="W12" s="371">
        <v>0</v>
      </c>
      <c r="X12" s="419"/>
      <c r="Y12" s="165">
        <v>0</v>
      </c>
      <c r="Z12" s="165">
        <v>0</v>
      </c>
      <c r="AA12" s="324">
        <v>0</v>
      </c>
      <c r="AB12" s="327">
        <v>0</v>
      </c>
      <c r="AC12" s="165">
        <v>0</v>
      </c>
      <c r="AD12" s="165">
        <v>0</v>
      </c>
      <c r="AE12" s="365">
        <v>0</v>
      </c>
      <c r="AF12" s="324">
        <v>0</v>
      </c>
      <c r="AG12" s="368">
        <v>0</v>
      </c>
      <c r="AH12" s="164">
        <v>0</v>
      </c>
      <c r="AI12" s="325">
        <v>0</v>
      </c>
      <c r="AJ12" s="327">
        <v>0</v>
      </c>
      <c r="AK12" s="165">
        <v>0</v>
      </c>
      <c r="AL12" s="165">
        <v>0</v>
      </c>
      <c r="AM12" s="365">
        <v>0</v>
      </c>
      <c r="AN12" s="324">
        <v>0</v>
      </c>
      <c r="AO12" s="368">
        <f t="shared" si="1"/>
        <v>0</v>
      </c>
      <c r="AP12" s="164">
        <f t="shared" si="1"/>
        <v>0</v>
      </c>
      <c r="AQ12" s="372">
        <v>0</v>
      </c>
      <c r="AR12" s="379">
        <v>0</v>
      </c>
      <c r="AS12" s="379">
        <v>0</v>
      </c>
      <c r="AT12" s="380">
        <v>0</v>
      </c>
    </row>
    <row r="13" spans="1:46" s="82" customFormat="1" ht="18" customHeight="1" x14ac:dyDescent="0.15">
      <c r="A13" s="123" t="s">
        <v>6</v>
      </c>
      <c r="B13" s="124">
        <v>9210800</v>
      </c>
      <c r="C13" s="347">
        <v>4211</v>
      </c>
      <c r="D13" s="313">
        <v>99.3</v>
      </c>
      <c r="E13" s="322">
        <v>98.8</v>
      </c>
      <c r="F13" s="352">
        <v>47470900</v>
      </c>
      <c r="G13" s="169">
        <v>6738</v>
      </c>
      <c r="H13" s="129">
        <v>105.2</v>
      </c>
      <c r="I13" s="127">
        <v>102.9</v>
      </c>
      <c r="J13" s="168">
        <v>289100</v>
      </c>
      <c r="K13" s="169">
        <v>49</v>
      </c>
      <c r="L13" s="126">
        <v>89.1</v>
      </c>
      <c r="M13" s="149">
        <v>89.1</v>
      </c>
      <c r="N13" s="128">
        <v>6738000</v>
      </c>
      <c r="O13" s="125">
        <v>1123</v>
      </c>
      <c r="P13" s="345">
        <v>104</v>
      </c>
      <c r="Q13" s="320">
        <v>104</v>
      </c>
      <c r="R13" s="125">
        <f>SUM(B13,F13,J13,N13)</f>
        <v>63708800</v>
      </c>
      <c r="S13" s="125">
        <f t="shared" si="0"/>
        <v>12121</v>
      </c>
      <c r="T13" s="347">
        <v>7634</v>
      </c>
      <c r="U13" s="126">
        <v>104</v>
      </c>
      <c r="V13" s="126">
        <v>101.5</v>
      </c>
      <c r="W13" s="321">
        <v>101</v>
      </c>
      <c r="X13" s="418" t="s">
        <v>6</v>
      </c>
      <c r="Y13" s="125">
        <v>399600</v>
      </c>
      <c r="Z13" s="125">
        <v>108</v>
      </c>
      <c r="AA13" s="127">
        <v>103.8</v>
      </c>
      <c r="AB13" s="322">
        <v>103.8</v>
      </c>
      <c r="AC13" s="125">
        <v>4860000</v>
      </c>
      <c r="AD13" s="125">
        <v>2430</v>
      </c>
      <c r="AE13" s="129">
        <v>95.8</v>
      </c>
      <c r="AF13" s="127">
        <v>95.8</v>
      </c>
      <c r="AG13" s="128">
        <v>320000</v>
      </c>
      <c r="AH13" s="124">
        <v>160</v>
      </c>
      <c r="AI13" s="126">
        <v>95.8</v>
      </c>
      <c r="AJ13" s="322">
        <v>95.8</v>
      </c>
      <c r="AK13" s="125">
        <v>3631200</v>
      </c>
      <c r="AL13" s="125">
        <v>1513</v>
      </c>
      <c r="AM13" s="129">
        <v>104.1</v>
      </c>
      <c r="AN13" s="127">
        <v>104.1</v>
      </c>
      <c r="AO13" s="128">
        <f>SUM(Y13,AC13,AG13,AK13)</f>
        <v>9210800</v>
      </c>
      <c r="AP13" s="124">
        <f t="shared" si="1"/>
        <v>4211</v>
      </c>
      <c r="AQ13" s="330">
        <v>3478</v>
      </c>
      <c r="AR13" s="377">
        <v>99.3</v>
      </c>
      <c r="AS13" s="377">
        <v>98.8</v>
      </c>
      <c r="AT13" s="378">
        <v>98.6</v>
      </c>
    </row>
    <row r="14" spans="1:46" s="82" customFormat="1" ht="18" customHeight="1" x14ac:dyDescent="0.15">
      <c r="A14" s="113"/>
      <c r="B14" s="130">
        <v>0</v>
      </c>
      <c r="C14" s="348">
        <v>0</v>
      </c>
      <c r="D14" s="354"/>
      <c r="E14" s="326"/>
      <c r="F14" s="353">
        <v>39000</v>
      </c>
      <c r="G14" s="171">
        <v>15</v>
      </c>
      <c r="H14" s="135">
        <v>325</v>
      </c>
      <c r="I14" s="133">
        <v>250</v>
      </c>
      <c r="J14" s="170"/>
      <c r="K14" s="171"/>
      <c r="L14" s="132">
        <v>0</v>
      </c>
      <c r="M14" s="150">
        <v>0</v>
      </c>
      <c r="N14" s="134">
        <v>3000</v>
      </c>
      <c r="O14" s="131">
        <v>3</v>
      </c>
      <c r="P14" s="346">
        <v>150</v>
      </c>
      <c r="Q14" s="356">
        <v>150</v>
      </c>
      <c r="R14" s="131">
        <f>SUM(B14,F14,J14,N14)</f>
        <v>42000</v>
      </c>
      <c r="S14" s="131">
        <f t="shared" ref="S14" si="2">SUM(C14,G14,K14,O14)</f>
        <v>18</v>
      </c>
      <c r="T14" s="348"/>
      <c r="U14" s="132">
        <v>300</v>
      </c>
      <c r="V14" s="132">
        <v>225</v>
      </c>
      <c r="W14" s="358"/>
      <c r="X14" s="417"/>
      <c r="Y14" s="131">
        <v>0</v>
      </c>
      <c r="Z14" s="131">
        <v>0</v>
      </c>
      <c r="AA14" s="133">
        <v>0</v>
      </c>
      <c r="AB14" s="326">
        <v>0</v>
      </c>
      <c r="AC14" s="131">
        <v>0</v>
      </c>
      <c r="AD14" s="131">
        <v>0</v>
      </c>
      <c r="AE14" s="135">
        <v>0</v>
      </c>
      <c r="AF14" s="133">
        <v>0</v>
      </c>
      <c r="AG14" s="134">
        <v>0</v>
      </c>
      <c r="AH14" s="130">
        <v>0</v>
      </c>
      <c r="AI14" s="132">
        <v>0</v>
      </c>
      <c r="AJ14" s="326">
        <v>0</v>
      </c>
      <c r="AK14" s="131">
        <v>0</v>
      </c>
      <c r="AL14" s="131">
        <v>0</v>
      </c>
      <c r="AM14" s="135">
        <v>0</v>
      </c>
      <c r="AN14" s="133">
        <v>0</v>
      </c>
      <c r="AO14" s="134">
        <f t="shared" si="1"/>
        <v>0</v>
      </c>
      <c r="AP14" s="130">
        <f t="shared" si="1"/>
        <v>0</v>
      </c>
      <c r="AQ14" s="331">
        <v>0</v>
      </c>
      <c r="AR14" s="138">
        <v>0</v>
      </c>
      <c r="AS14" s="138">
        <v>0</v>
      </c>
      <c r="AT14" s="336">
        <v>0</v>
      </c>
    </row>
    <row r="15" spans="1:46" s="82" customFormat="1" ht="18" customHeight="1" x14ac:dyDescent="0.15">
      <c r="A15" s="123" t="s">
        <v>108</v>
      </c>
      <c r="B15" s="124">
        <v>14385200</v>
      </c>
      <c r="C15" s="347">
        <v>6619</v>
      </c>
      <c r="D15" s="354">
        <v>99.7</v>
      </c>
      <c r="E15" s="326">
        <v>99.4</v>
      </c>
      <c r="F15" s="311">
        <v>62949500</v>
      </c>
      <c r="G15" s="169">
        <v>8763</v>
      </c>
      <c r="H15" s="129">
        <v>104.3</v>
      </c>
      <c r="I15" s="127">
        <v>102</v>
      </c>
      <c r="J15" s="168">
        <v>949900</v>
      </c>
      <c r="K15" s="169">
        <v>161</v>
      </c>
      <c r="L15" s="126">
        <v>103.9</v>
      </c>
      <c r="M15" s="149">
        <v>103.9</v>
      </c>
      <c r="N15" s="128">
        <v>10422000</v>
      </c>
      <c r="O15" s="125">
        <v>1737</v>
      </c>
      <c r="P15" s="345">
        <v>101.9</v>
      </c>
      <c r="Q15" s="320">
        <v>101.9</v>
      </c>
      <c r="R15" s="125">
        <f>SUM(B15,F15,J15,N15)</f>
        <v>88706600</v>
      </c>
      <c r="S15" s="125">
        <f t="shared" si="0"/>
        <v>17280</v>
      </c>
      <c r="T15" s="347">
        <v>11701</v>
      </c>
      <c r="U15" s="126">
        <v>103.2</v>
      </c>
      <c r="V15" s="126">
        <v>101</v>
      </c>
      <c r="W15" s="321">
        <v>100.9</v>
      </c>
      <c r="X15" s="418" t="s">
        <v>179</v>
      </c>
      <c r="Y15" s="125">
        <v>503200</v>
      </c>
      <c r="Z15" s="125">
        <v>136</v>
      </c>
      <c r="AA15" s="127">
        <v>98.6</v>
      </c>
      <c r="AB15" s="322">
        <v>98.6</v>
      </c>
      <c r="AC15" s="125">
        <v>7854000</v>
      </c>
      <c r="AD15" s="125">
        <v>3927</v>
      </c>
      <c r="AE15" s="129">
        <v>97.5</v>
      </c>
      <c r="AF15" s="127">
        <v>97.5</v>
      </c>
      <c r="AG15" s="128">
        <v>532000</v>
      </c>
      <c r="AH15" s="124">
        <v>266</v>
      </c>
      <c r="AI15" s="126">
        <v>95</v>
      </c>
      <c r="AJ15" s="322">
        <v>95</v>
      </c>
      <c r="AK15" s="125">
        <v>5496000</v>
      </c>
      <c r="AL15" s="125">
        <v>2290</v>
      </c>
      <c r="AM15" s="129">
        <v>103.5</v>
      </c>
      <c r="AN15" s="323">
        <v>103.5</v>
      </c>
      <c r="AO15" s="128">
        <f>SUM(Y15,AC15,AG15,AK15)</f>
        <v>14385200</v>
      </c>
      <c r="AP15" s="124">
        <f t="shared" si="1"/>
        <v>6619</v>
      </c>
      <c r="AQ15" s="330">
        <v>5505</v>
      </c>
      <c r="AR15" s="377">
        <v>99.7</v>
      </c>
      <c r="AS15" s="377">
        <v>99.4</v>
      </c>
      <c r="AT15" s="378">
        <v>99.4</v>
      </c>
    </row>
    <row r="16" spans="1:46" s="82" customFormat="1" ht="18" customHeight="1" x14ac:dyDescent="0.15">
      <c r="A16" s="113"/>
      <c r="B16" s="130">
        <v>0</v>
      </c>
      <c r="C16" s="348">
        <v>0</v>
      </c>
      <c r="D16" s="362"/>
      <c r="E16" s="327"/>
      <c r="F16" s="353">
        <v>0</v>
      </c>
      <c r="G16" s="171">
        <v>0</v>
      </c>
      <c r="H16" s="135">
        <v>0</v>
      </c>
      <c r="I16" s="133">
        <v>0</v>
      </c>
      <c r="J16" s="170"/>
      <c r="K16" s="171"/>
      <c r="L16" s="132">
        <v>0</v>
      </c>
      <c r="M16" s="150">
        <v>0</v>
      </c>
      <c r="N16" s="134">
        <v>0</v>
      </c>
      <c r="O16" s="131">
        <v>0</v>
      </c>
      <c r="P16" s="346">
        <v>0</v>
      </c>
      <c r="Q16" s="356">
        <v>0</v>
      </c>
      <c r="R16" s="131">
        <f t="shared" si="0"/>
        <v>0</v>
      </c>
      <c r="S16" s="131">
        <f t="shared" si="0"/>
        <v>0</v>
      </c>
      <c r="T16" s="348">
        <v>0</v>
      </c>
      <c r="U16" s="132">
        <v>0</v>
      </c>
      <c r="V16" s="132">
        <v>0</v>
      </c>
      <c r="W16" s="358">
        <v>0</v>
      </c>
      <c r="X16" s="417"/>
      <c r="Y16" s="131">
        <v>0</v>
      </c>
      <c r="Z16" s="131">
        <v>0</v>
      </c>
      <c r="AA16" s="133">
        <v>0</v>
      </c>
      <c r="AB16" s="326">
        <v>0</v>
      </c>
      <c r="AC16" s="131">
        <v>0</v>
      </c>
      <c r="AD16" s="131">
        <v>0</v>
      </c>
      <c r="AE16" s="135">
        <v>0</v>
      </c>
      <c r="AF16" s="133">
        <v>0</v>
      </c>
      <c r="AG16" s="134">
        <v>0</v>
      </c>
      <c r="AH16" s="130">
        <v>0</v>
      </c>
      <c r="AI16" s="132">
        <v>0</v>
      </c>
      <c r="AJ16" s="326">
        <v>0</v>
      </c>
      <c r="AK16" s="131">
        <v>0</v>
      </c>
      <c r="AL16" s="131">
        <v>0</v>
      </c>
      <c r="AM16" s="135">
        <v>0</v>
      </c>
      <c r="AN16" s="133">
        <v>0</v>
      </c>
      <c r="AO16" s="134">
        <f t="shared" si="1"/>
        <v>0</v>
      </c>
      <c r="AP16" s="130">
        <f t="shared" si="1"/>
        <v>0</v>
      </c>
      <c r="AQ16" s="331">
        <v>0</v>
      </c>
      <c r="AR16" s="138">
        <v>0</v>
      </c>
      <c r="AS16" s="138">
        <v>0</v>
      </c>
      <c r="AT16" s="336">
        <v>0</v>
      </c>
    </row>
    <row r="17" spans="1:52" s="82" customFormat="1" ht="18" customHeight="1" x14ac:dyDescent="0.15">
      <c r="A17" s="123" t="s">
        <v>109</v>
      </c>
      <c r="B17" s="124">
        <v>29768100</v>
      </c>
      <c r="C17" s="347">
        <v>13758</v>
      </c>
      <c r="D17" s="313">
        <v>99.1</v>
      </c>
      <c r="E17" s="322">
        <v>98.7</v>
      </c>
      <c r="F17" s="352">
        <v>99245900</v>
      </c>
      <c r="G17" s="169">
        <v>13624</v>
      </c>
      <c r="H17" s="129">
        <v>103.8</v>
      </c>
      <c r="I17" s="127">
        <v>101.1</v>
      </c>
      <c r="J17" s="168">
        <v>403800</v>
      </c>
      <c r="K17" s="169">
        <v>72</v>
      </c>
      <c r="L17" s="126">
        <v>98.6</v>
      </c>
      <c r="M17" s="149">
        <v>98.6</v>
      </c>
      <c r="N17" s="128">
        <v>14118000</v>
      </c>
      <c r="O17" s="125">
        <v>2353</v>
      </c>
      <c r="P17" s="345">
        <v>102.1</v>
      </c>
      <c r="Q17" s="320">
        <v>102.1</v>
      </c>
      <c r="R17" s="125">
        <f t="shared" si="0"/>
        <v>143535800</v>
      </c>
      <c r="S17" s="125">
        <f t="shared" si="0"/>
        <v>29807</v>
      </c>
      <c r="T17" s="347">
        <v>22594</v>
      </c>
      <c r="U17" s="126">
        <v>102.6</v>
      </c>
      <c r="V17" s="126">
        <v>100.1</v>
      </c>
      <c r="W17" s="321">
        <v>99.7</v>
      </c>
      <c r="X17" s="418" t="s">
        <v>180</v>
      </c>
      <c r="Y17" s="125">
        <v>492100</v>
      </c>
      <c r="Z17" s="125">
        <v>133</v>
      </c>
      <c r="AA17" s="127">
        <v>109.9</v>
      </c>
      <c r="AB17" s="322">
        <v>109.9</v>
      </c>
      <c r="AC17" s="125">
        <v>16198000</v>
      </c>
      <c r="AD17" s="125">
        <v>8099</v>
      </c>
      <c r="AE17" s="129">
        <v>95.9</v>
      </c>
      <c r="AF17" s="127">
        <v>95.9</v>
      </c>
      <c r="AG17" s="128">
        <v>922000</v>
      </c>
      <c r="AH17" s="124">
        <v>461</v>
      </c>
      <c r="AI17" s="126">
        <v>95.1</v>
      </c>
      <c r="AJ17" s="322">
        <v>95.1</v>
      </c>
      <c r="AK17" s="125">
        <v>12156000</v>
      </c>
      <c r="AL17" s="125">
        <v>5065</v>
      </c>
      <c r="AM17" s="129">
        <v>103.7</v>
      </c>
      <c r="AN17" s="127">
        <v>103.7</v>
      </c>
      <c r="AO17" s="128">
        <f>SUM(Y17,AC17,AG17,AK17)</f>
        <v>29768100</v>
      </c>
      <c r="AP17" s="124">
        <f t="shared" si="1"/>
        <v>13758</v>
      </c>
      <c r="AQ17" s="330">
        <v>12187</v>
      </c>
      <c r="AR17" s="377">
        <v>99.1</v>
      </c>
      <c r="AS17" s="377">
        <v>98.7</v>
      </c>
      <c r="AT17" s="378">
        <v>98.8</v>
      </c>
    </row>
    <row r="18" spans="1:52" s="82" customFormat="1" ht="18" customHeight="1" x14ac:dyDescent="0.15">
      <c r="A18" s="113"/>
      <c r="B18" s="130">
        <v>0</v>
      </c>
      <c r="C18" s="348">
        <v>0</v>
      </c>
      <c r="D18" s="354"/>
      <c r="E18" s="326"/>
      <c r="F18" s="353">
        <v>0</v>
      </c>
      <c r="G18" s="171">
        <v>0</v>
      </c>
      <c r="H18" s="135">
        <v>0</v>
      </c>
      <c r="I18" s="133">
        <v>0</v>
      </c>
      <c r="J18" s="170"/>
      <c r="K18" s="171"/>
      <c r="L18" s="132">
        <v>0</v>
      </c>
      <c r="M18" s="150">
        <v>0</v>
      </c>
      <c r="N18" s="134">
        <v>0</v>
      </c>
      <c r="O18" s="131">
        <v>0</v>
      </c>
      <c r="P18" s="346">
        <v>0</v>
      </c>
      <c r="Q18" s="356">
        <v>0</v>
      </c>
      <c r="R18" s="131">
        <f t="shared" si="0"/>
        <v>0</v>
      </c>
      <c r="S18" s="131">
        <f t="shared" si="0"/>
        <v>0</v>
      </c>
      <c r="T18" s="348">
        <v>0</v>
      </c>
      <c r="U18" s="132">
        <v>0</v>
      </c>
      <c r="V18" s="132">
        <v>0</v>
      </c>
      <c r="W18" s="358">
        <v>0</v>
      </c>
      <c r="X18" s="417"/>
      <c r="Y18" s="131">
        <v>0</v>
      </c>
      <c r="Z18" s="131">
        <v>0</v>
      </c>
      <c r="AA18" s="133">
        <v>0</v>
      </c>
      <c r="AB18" s="326">
        <v>0</v>
      </c>
      <c r="AC18" s="131">
        <v>0</v>
      </c>
      <c r="AD18" s="131">
        <v>0</v>
      </c>
      <c r="AE18" s="135">
        <v>0</v>
      </c>
      <c r="AF18" s="133">
        <v>0</v>
      </c>
      <c r="AG18" s="134">
        <v>0</v>
      </c>
      <c r="AH18" s="130">
        <v>0</v>
      </c>
      <c r="AI18" s="132">
        <v>0</v>
      </c>
      <c r="AJ18" s="326">
        <v>0</v>
      </c>
      <c r="AK18" s="131">
        <v>0</v>
      </c>
      <c r="AL18" s="131">
        <v>0</v>
      </c>
      <c r="AM18" s="135">
        <v>0</v>
      </c>
      <c r="AN18" s="133">
        <v>0</v>
      </c>
      <c r="AO18" s="134">
        <f t="shared" si="1"/>
        <v>0</v>
      </c>
      <c r="AP18" s="130">
        <f t="shared" si="1"/>
        <v>0</v>
      </c>
      <c r="AQ18" s="331">
        <v>0</v>
      </c>
      <c r="AR18" s="138">
        <v>0</v>
      </c>
      <c r="AS18" s="138">
        <v>0</v>
      </c>
      <c r="AT18" s="336">
        <v>0</v>
      </c>
    </row>
    <row r="19" spans="1:52" s="82" customFormat="1" ht="18" customHeight="1" x14ac:dyDescent="0.15">
      <c r="A19" s="123" t="s">
        <v>7</v>
      </c>
      <c r="B19" s="124">
        <v>33435600</v>
      </c>
      <c r="C19" s="347">
        <v>15475</v>
      </c>
      <c r="D19" s="313">
        <v>99.8</v>
      </c>
      <c r="E19" s="322">
        <v>99.4</v>
      </c>
      <c r="F19" s="352">
        <v>132755400</v>
      </c>
      <c r="G19" s="169">
        <v>17656</v>
      </c>
      <c r="H19" s="129">
        <v>104.5</v>
      </c>
      <c r="I19" s="127">
        <v>101.6</v>
      </c>
      <c r="J19" s="168">
        <v>581600</v>
      </c>
      <c r="K19" s="169">
        <v>114</v>
      </c>
      <c r="L19" s="126">
        <v>100.6</v>
      </c>
      <c r="M19" s="149">
        <v>102.7</v>
      </c>
      <c r="N19" s="128">
        <v>16092000</v>
      </c>
      <c r="O19" s="125">
        <v>2682</v>
      </c>
      <c r="P19" s="345">
        <v>101.7</v>
      </c>
      <c r="Q19" s="320">
        <v>101.7</v>
      </c>
      <c r="R19" s="125">
        <f>SUM(B19,F19,J19,N19)</f>
        <v>182864600</v>
      </c>
      <c r="S19" s="125">
        <f t="shared" si="0"/>
        <v>35927</v>
      </c>
      <c r="T19" s="347">
        <v>26605</v>
      </c>
      <c r="U19" s="126">
        <v>103.3</v>
      </c>
      <c r="V19" s="126">
        <v>100.7</v>
      </c>
      <c r="W19" s="321">
        <v>100.2</v>
      </c>
      <c r="X19" s="418" t="s">
        <v>7</v>
      </c>
      <c r="Y19" s="125">
        <v>532800</v>
      </c>
      <c r="Z19" s="125">
        <v>144</v>
      </c>
      <c r="AA19" s="127">
        <v>110.8</v>
      </c>
      <c r="AB19" s="322">
        <v>110.8</v>
      </c>
      <c r="AC19" s="125">
        <v>18506000</v>
      </c>
      <c r="AD19" s="125">
        <v>9253</v>
      </c>
      <c r="AE19" s="129">
        <v>97</v>
      </c>
      <c r="AF19" s="127">
        <v>97</v>
      </c>
      <c r="AG19" s="128">
        <v>952000</v>
      </c>
      <c r="AH19" s="124">
        <v>476</v>
      </c>
      <c r="AI19" s="126">
        <v>99.4</v>
      </c>
      <c r="AJ19" s="322">
        <v>99.4</v>
      </c>
      <c r="AK19" s="125">
        <v>13444800</v>
      </c>
      <c r="AL19" s="125">
        <v>5602</v>
      </c>
      <c r="AM19" s="129">
        <v>103.5</v>
      </c>
      <c r="AN19" s="127">
        <v>103.5</v>
      </c>
      <c r="AO19" s="128">
        <f>SUM(Y19,AC19,AG19,AK19)</f>
        <v>33435600</v>
      </c>
      <c r="AP19" s="124">
        <f t="shared" si="1"/>
        <v>15475</v>
      </c>
      <c r="AQ19" s="330">
        <v>13688</v>
      </c>
      <c r="AR19" s="377">
        <v>99.8</v>
      </c>
      <c r="AS19" s="377">
        <v>99.4</v>
      </c>
      <c r="AT19" s="378">
        <v>98.8</v>
      </c>
    </row>
    <row r="20" spans="1:52" s="82" customFormat="1" ht="18" customHeight="1" x14ac:dyDescent="0.15">
      <c r="A20" s="113"/>
      <c r="B20" s="130">
        <v>0</v>
      </c>
      <c r="C20" s="348">
        <v>0</v>
      </c>
      <c r="D20" s="354"/>
      <c r="E20" s="326"/>
      <c r="F20" s="353">
        <v>0</v>
      </c>
      <c r="G20" s="171">
        <v>0</v>
      </c>
      <c r="H20" s="135">
        <v>0</v>
      </c>
      <c r="I20" s="133">
        <v>0</v>
      </c>
      <c r="J20" s="170"/>
      <c r="K20" s="171"/>
      <c r="L20" s="132">
        <v>0</v>
      </c>
      <c r="M20" s="150">
        <v>0</v>
      </c>
      <c r="N20" s="134">
        <v>0</v>
      </c>
      <c r="O20" s="131">
        <v>0</v>
      </c>
      <c r="P20" s="346">
        <v>0</v>
      </c>
      <c r="Q20" s="356">
        <v>0</v>
      </c>
      <c r="R20" s="131">
        <f t="shared" si="0"/>
        <v>0</v>
      </c>
      <c r="S20" s="131">
        <f t="shared" si="0"/>
        <v>0</v>
      </c>
      <c r="T20" s="348">
        <v>0</v>
      </c>
      <c r="U20" s="132">
        <v>0</v>
      </c>
      <c r="V20" s="132">
        <v>0</v>
      </c>
      <c r="W20" s="358">
        <v>0</v>
      </c>
      <c r="X20" s="417"/>
      <c r="Y20" s="131">
        <v>0</v>
      </c>
      <c r="Z20" s="131">
        <v>0</v>
      </c>
      <c r="AA20" s="133">
        <v>0</v>
      </c>
      <c r="AB20" s="326">
        <v>0</v>
      </c>
      <c r="AC20" s="131">
        <v>0</v>
      </c>
      <c r="AD20" s="131">
        <v>0</v>
      </c>
      <c r="AE20" s="135">
        <v>0</v>
      </c>
      <c r="AF20" s="133">
        <v>0</v>
      </c>
      <c r="AG20" s="134">
        <v>0</v>
      </c>
      <c r="AH20" s="130">
        <v>0</v>
      </c>
      <c r="AI20" s="132">
        <v>0</v>
      </c>
      <c r="AJ20" s="326">
        <v>0</v>
      </c>
      <c r="AK20" s="131">
        <v>0</v>
      </c>
      <c r="AL20" s="131">
        <v>0</v>
      </c>
      <c r="AM20" s="135">
        <v>0</v>
      </c>
      <c r="AN20" s="133">
        <v>0</v>
      </c>
      <c r="AO20" s="134">
        <f t="shared" si="1"/>
        <v>0</v>
      </c>
      <c r="AP20" s="130">
        <f t="shared" si="1"/>
        <v>0</v>
      </c>
      <c r="AQ20" s="331">
        <v>0</v>
      </c>
      <c r="AR20" s="138">
        <v>0</v>
      </c>
      <c r="AS20" s="138">
        <v>0</v>
      </c>
      <c r="AT20" s="336">
        <v>0</v>
      </c>
    </row>
    <row r="21" spans="1:52" s="82" customFormat="1" ht="18" customHeight="1" x14ac:dyDescent="0.15">
      <c r="A21" s="123" t="s">
        <v>8</v>
      </c>
      <c r="B21" s="124">
        <v>38348800</v>
      </c>
      <c r="C21" s="347">
        <v>17831</v>
      </c>
      <c r="D21" s="313">
        <v>98.3</v>
      </c>
      <c r="E21" s="322">
        <v>98.1</v>
      </c>
      <c r="F21" s="352">
        <v>130463600</v>
      </c>
      <c r="G21" s="169">
        <v>17599</v>
      </c>
      <c r="H21" s="129">
        <v>104.9</v>
      </c>
      <c r="I21" s="127">
        <v>102.1</v>
      </c>
      <c r="J21" s="168">
        <v>517800</v>
      </c>
      <c r="K21" s="169">
        <v>137</v>
      </c>
      <c r="L21" s="126">
        <v>98.9</v>
      </c>
      <c r="M21" s="149">
        <v>99.3</v>
      </c>
      <c r="N21" s="128">
        <v>17436000</v>
      </c>
      <c r="O21" s="125">
        <v>2906</v>
      </c>
      <c r="P21" s="345">
        <v>101.4</v>
      </c>
      <c r="Q21" s="320">
        <v>101.4</v>
      </c>
      <c r="R21" s="125">
        <f>SUM(B21,F21,J21,N21)</f>
        <v>186766200</v>
      </c>
      <c r="S21" s="125">
        <f t="shared" si="0"/>
        <v>38473</v>
      </c>
      <c r="T21" s="347">
        <v>28898</v>
      </c>
      <c r="U21" s="126">
        <v>103.1</v>
      </c>
      <c r="V21" s="126">
        <v>100.1</v>
      </c>
      <c r="W21" s="321">
        <v>99.6</v>
      </c>
      <c r="X21" s="418" t="s">
        <v>8</v>
      </c>
      <c r="Y21" s="125">
        <v>532800</v>
      </c>
      <c r="Z21" s="125">
        <v>144</v>
      </c>
      <c r="AA21" s="127">
        <v>96.6</v>
      </c>
      <c r="AB21" s="322">
        <v>96.6</v>
      </c>
      <c r="AC21" s="125">
        <v>22028000</v>
      </c>
      <c r="AD21" s="125">
        <v>11014</v>
      </c>
      <c r="AE21" s="129">
        <v>96</v>
      </c>
      <c r="AF21" s="127">
        <v>96</v>
      </c>
      <c r="AG21" s="128">
        <v>1136000</v>
      </c>
      <c r="AH21" s="124">
        <v>568</v>
      </c>
      <c r="AI21" s="126">
        <v>97.6</v>
      </c>
      <c r="AJ21" s="322">
        <v>97.6</v>
      </c>
      <c r="AK21" s="125">
        <v>14652000</v>
      </c>
      <c r="AL21" s="125">
        <v>6105</v>
      </c>
      <c r="AM21" s="129">
        <v>102</v>
      </c>
      <c r="AN21" s="127">
        <v>102</v>
      </c>
      <c r="AO21" s="128">
        <f>SUM(Y21,AC21,AG21,AK21)</f>
        <v>38348800</v>
      </c>
      <c r="AP21" s="124">
        <f t="shared" si="1"/>
        <v>17831</v>
      </c>
      <c r="AQ21" s="330">
        <v>15856</v>
      </c>
      <c r="AR21" s="377">
        <v>98.3</v>
      </c>
      <c r="AS21" s="377">
        <v>98.1</v>
      </c>
      <c r="AT21" s="378">
        <v>98</v>
      </c>
    </row>
    <row r="22" spans="1:52" s="82" customFormat="1" ht="18" customHeight="1" x14ac:dyDescent="0.15">
      <c r="A22" s="113"/>
      <c r="B22" s="130">
        <v>0</v>
      </c>
      <c r="C22" s="348">
        <v>0</v>
      </c>
      <c r="D22" s="354"/>
      <c r="E22" s="326"/>
      <c r="F22" s="353">
        <v>0</v>
      </c>
      <c r="G22" s="171">
        <v>0</v>
      </c>
      <c r="H22" s="135">
        <v>0</v>
      </c>
      <c r="I22" s="133">
        <v>0</v>
      </c>
      <c r="J22" s="170"/>
      <c r="K22" s="171"/>
      <c r="L22" s="132">
        <v>0</v>
      </c>
      <c r="M22" s="150">
        <v>0</v>
      </c>
      <c r="N22" s="134">
        <v>0</v>
      </c>
      <c r="O22" s="131">
        <v>0</v>
      </c>
      <c r="P22" s="346">
        <v>0</v>
      </c>
      <c r="Q22" s="356">
        <v>0</v>
      </c>
      <c r="R22" s="131">
        <f t="shared" si="0"/>
        <v>0</v>
      </c>
      <c r="S22" s="131">
        <f t="shared" si="0"/>
        <v>0</v>
      </c>
      <c r="T22" s="348">
        <v>0</v>
      </c>
      <c r="U22" s="132">
        <v>0</v>
      </c>
      <c r="V22" s="132">
        <v>0</v>
      </c>
      <c r="W22" s="358">
        <v>0</v>
      </c>
      <c r="X22" s="417"/>
      <c r="Y22" s="131">
        <v>0</v>
      </c>
      <c r="Z22" s="131">
        <v>0</v>
      </c>
      <c r="AA22" s="133">
        <v>0</v>
      </c>
      <c r="AB22" s="326">
        <v>0</v>
      </c>
      <c r="AC22" s="131">
        <v>0</v>
      </c>
      <c r="AD22" s="131">
        <v>0</v>
      </c>
      <c r="AE22" s="135">
        <v>0</v>
      </c>
      <c r="AF22" s="133">
        <v>0</v>
      </c>
      <c r="AG22" s="134">
        <v>0</v>
      </c>
      <c r="AH22" s="130">
        <v>0</v>
      </c>
      <c r="AI22" s="132">
        <v>0</v>
      </c>
      <c r="AJ22" s="326">
        <v>0</v>
      </c>
      <c r="AK22" s="131">
        <v>0</v>
      </c>
      <c r="AL22" s="131">
        <v>0</v>
      </c>
      <c r="AM22" s="135">
        <v>0</v>
      </c>
      <c r="AN22" s="133">
        <v>0</v>
      </c>
      <c r="AO22" s="134">
        <f t="shared" si="1"/>
        <v>0</v>
      </c>
      <c r="AP22" s="130">
        <f t="shared" si="1"/>
        <v>0</v>
      </c>
      <c r="AQ22" s="331">
        <v>0</v>
      </c>
      <c r="AR22" s="138">
        <v>0</v>
      </c>
      <c r="AS22" s="138">
        <v>0</v>
      </c>
      <c r="AT22" s="336">
        <v>0</v>
      </c>
      <c r="AZ22" s="82" t="s">
        <v>201</v>
      </c>
    </row>
    <row r="23" spans="1:52" s="82" customFormat="1" ht="18" customHeight="1" x14ac:dyDescent="0.15">
      <c r="A23" s="123" t="s">
        <v>110</v>
      </c>
      <c r="B23" s="124">
        <v>43425100</v>
      </c>
      <c r="C23" s="347">
        <v>20313</v>
      </c>
      <c r="D23" s="313">
        <v>98.5</v>
      </c>
      <c r="E23" s="322">
        <v>98.2</v>
      </c>
      <c r="F23" s="352">
        <v>202546600</v>
      </c>
      <c r="G23" s="169">
        <v>26069</v>
      </c>
      <c r="H23" s="129">
        <v>104</v>
      </c>
      <c r="I23" s="127">
        <v>101.2</v>
      </c>
      <c r="J23" s="168">
        <v>1394400</v>
      </c>
      <c r="K23" s="169">
        <v>301</v>
      </c>
      <c r="L23" s="126">
        <v>99.1</v>
      </c>
      <c r="M23" s="149">
        <v>99.7</v>
      </c>
      <c r="N23" s="128">
        <v>19182000</v>
      </c>
      <c r="O23" s="125">
        <v>3197</v>
      </c>
      <c r="P23" s="345">
        <v>101.5</v>
      </c>
      <c r="Q23" s="320">
        <v>101.5</v>
      </c>
      <c r="R23" s="125">
        <f>SUM(B23,F23,J23,N23)</f>
        <v>266548100</v>
      </c>
      <c r="S23" s="125">
        <f t="shared" si="0"/>
        <v>49880</v>
      </c>
      <c r="T23" s="347">
        <v>36972</v>
      </c>
      <c r="U23" s="126">
        <v>102.8</v>
      </c>
      <c r="V23" s="126">
        <v>100</v>
      </c>
      <c r="W23" s="321">
        <v>99.5</v>
      </c>
      <c r="X23" s="418" t="s">
        <v>181</v>
      </c>
      <c r="Y23" s="125">
        <v>588300</v>
      </c>
      <c r="Z23" s="125">
        <v>159</v>
      </c>
      <c r="AA23" s="127">
        <v>100.6</v>
      </c>
      <c r="AB23" s="322">
        <v>100.6</v>
      </c>
      <c r="AC23" s="125">
        <v>26480000</v>
      </c>
      <c r="AD23" s="125">
        <v>13240</v>
      </c>
      <c r="AE23" s="129">
        <v>96.5</v>
      </c>
      <c r="AF23" s="127">
        <v>96.5</v>
      </c>
      <c r="AG23" s="128">
        <v>1184000</v>
      </c>
      <c r="AH23" s="124">
        <v>592</v>
      </c>
      <c r="AI23" s="126">
        <v>95</v>
      </c>
      <c r="AJ23" s="322">
        <v>95</v>
      </c>
      <c r="AK23" s="125">
        <v>15172800</v>
      </c>
      <c r="AL23" s="125">
        <v>6322</v>
      </c>
      <c r="AM23" s="129">
        <v>102.3</v>
      </c>
      <c r="AN23" s="127">
        <v>102.3</v>
      </c>
      <c r="AO23" s="128">
        <f>SUM(Y23,AC23,AG23,AK23)</f>
        <v>43425100</v>
      </c>
      <c r="AP23" s="124">
        <f t="shared" si="1"/>
        <v>20313</v>
      </c>
      <c r="AQ23" s="330">
        <v>18009</v>
      </c>
      <c r="AR23" s="377">
        <v>98.5</v>
      </c>
      <c r="AS23" s="377">
        <v>98.2</v>
      </c>
      <c r="AT23" s="378">
        <v>98.1</v>
      </c>
    </row>
    <row r="24" spans="1:52" s="82" customFormat="1" ht="18" customHeight="1" x14ac:dyDescent="0.15">
      <c r="A24" s="113"/>
      <c r="B24" s="130">
        <v>0</v>
      </c>
      <c r="C24" s="348">
        <v>0</v>
      </c>
      <c r="D24" s="354"/>
      <c r="E24" s="326"/>
      <c r="F24" s="353">
        <v>0</v>
      </c>
      <c r="G24" s="171">
        <v>0</v>
      </c>
      <c r="H24" s="135">
        <v>0</v>
      </c>
      <c r="I24" s="133">
        <v>0</v>
      </c>
      <c r="J24" s="170"/>
      <c r="K24" s="171"/>
      <c r="L24" s="132">
        <v>0</v>
      </c>
      <c r="M24" s="150">
        <v>0</v>
      </c>
      <c r="N24" s="134">
        <v>0</v>
      </c>
      <c r="O24" s="131">
        <v>0</v>
      </c>
      <c r="P24" s="346">
        <v>0</v>
      </c>
      <c r="Q24" s="356">
        <v>0</v>
      </c>
      <c r="R24" s="131">
        <f t="shared" si="0"/>
        <v>0</v>
      </c>
      <c r="S24" s="131">
        <f t="shared" si="0"/>
        <v>0</v>
      </c>
      <c r="T24" s="348">
        <v>0</v>
      </c>
      <c r="U24" s="132">
        <v>0</v>
      </c>
      <c r="V24" s="132">
        <v>0</v>
      </c>
      <c r="W24" s="358">
        <v>0</v>
      </c>
      <c r="X24" s="417"/>
      <c r="Y24" s="131">
        <v>0</v>
      </c>
      <c r="Z24" s="131">
        <v>0</v>
      </c>
      <c r="AA24" s="133">
        <v>0</v>
      </c>
      <c r="AB24" s="326">
        <v>0</v>
      </c>
      <c r="AC24" s="131">
        <v>0</v>
      </c>
      <c r="AD24" s="131">
        <v>0</v>
      </c>
      <c r="AE24" s="135">
        <v>0</v>
      </c>
      <c r="AF24" s="133">
        <v>0</v>
      </c>
      <c r="AG24" s="134">
        <v>0</v>
      </c>
      <c r="AH24" s="130">
        <v>0</v>
      </c>
      <c r="AI24" s="132">
        <v>0</v>
      </c>
      <c r="AJ24" s="326">
        <v>0</v>
      </c>
      <c r="AK24" s="131">
        <v>0</v>
      </c>
      <c r="AL24" s="131">
        <v>0</v>
      </c>
      <c r="AM24" s="135">
        <v>0</v>
      </c>
      <c r="AN24" s="133">
        <v>0</v>
      </c>
      <c r="AO24" s="134">
        <f t="shared" si="1"/>
        <v>0</v>
      </c>
      <c r="AP24" s="130">
        <f t="shared" si="1"/>
        <v>0</v>
      </c>
      <c r="AQ24" s="331">
        <v>0</v>
      </c>
      <c r="AR24" s="138">
        <v>0</v>
      </c>
      <c r="AS24" s="138">
        <v>0</v>
      </c>
      <c r="AT24" s="336">
        <v>0</v>
      </c>
    </row>
    <row r="25" spans="1:52" s="82" customFormat="1" ht="18" customHeight="1" x14ac:dyDescent="0.15">
      <c r="A25" s="123" t="s">
        <v>111</v>
      </c>
      <c r="B25" s="124">
        <v>23895300</v>
      </c>
      <c r="C25" s="350">
        <v>11025</v>
      </c>
      <c r="D25" s="313">
        <v>98.8</v>
      </c>
      <c r="E25" s="322">
        <v>98.4</v>
      </c>
      <c r="F25" s="352">
        <v>91509400</v>
      </c>
      <c r="G25" s="169">
        <v>12557</v>
      </c>
      <c r="H25" s="129">
        <v>103.4</v>
      </c>
      <c r="I25" s="127">
        <v>100.1</v>
      </c>
      <c r="J25" s="168">
        <v>308500</v>
      </c>
      <c r="K25" s="169">
        <v>60</v>
      </c>
      <c r="L25" s="126">
        <v>100.8</v>
      </c>
      <c r="M25" s="149">
        <v>101.7</v>
      </c>
      <c r="N25" s="128">
        <v>13128000</v>
      </c>
      <c r="O25" s="125">
        <v>2188</v>
      </c>
      <c r="P25" s="345">
        <v>99.1</v>
      </c>
      <c r="Q25" s="320">
        <v>99.1</v>
      </c>
      <c r="R25" s="125">
        <f>SUM(B25,F25,J25,N25)</f>
        <v>128841200</v>
      </c>
      <c r="S25" s="125">
        <f t="shared" si="0"/>
        <v>25830</v>
      </c>
      <c r="T25" s="347">
        <v>19277</v>
      </c>
      <c r="U25" s="126">
        <v>102.1</v>
      </c>
      <c r="V25" s="126">
        <v>99.3</v>
      </c>
      <c r="W25" s="321">
        <v>100.1</v>
      </c>
      <c r="X25" s="418" t="s">
        <v>182</v>
      </c>
      <c r="Y25" s="125">
        <v>314500</v>
      </c>
      <c r="Z25" s="125">
        <v>85</v>
      </c>
      <c r="AA25" s="127">
        <v>104.9</v>
      </c>
      <c r="AB25" s="322">
        <v>104.9</v>
      </c>
      <c r="AC25" s="125">
        <v>12492000</v>
      </c>
      <c r="AD25" s="125">
        <v>6246</v>
      </c>
      <c r="AE25" s="129">
        <v>95.3</v>
      </c>
      <c r="AF25" s="127">
        <v>95.3</v>
      </c>
      <c r="AG25" s="128">
        <v>884000</v>
      </c>
      <c r="AH25" s="124">
        <v>442</v>
      </c>
      <c r="AI25" s="126">
        <v>97.8</v>
      </c>
      <c r="AJ25" s="322">
        <v>97.8</v>
      </c>
      <c r="AK25" s="125">
        <v>10204800</v>
      </c>
      <c r="AL25" s="125">
        <v>4252</v>
      </c>
      <c r="AM25" s="129">
        <v>103.3</v>
      </c>
      <c r="AN25" s="127">
        <v>103.3</v>
      </c>
      <c r="AO25" s="128">
        <f>SUM(Y25,AC25,AG25,AK25)</f>
        <v>23895300</v>
      </c>
      <c r="AP25" s="124">
        <f t="shared" si="1"/>
        <v>11025</v>
      </c>
      <c r="AQ25" s="330">
        <v>9732</v>
      </c>
      <c r="AR25" s="377">
        <v>98.8</v>
      </c>
      <c r="AS25" s="377">
        <v>98.4</v>
      </c>
      <c r="AT25" s="378">
        <v>98.6</v>
      </c>
    </row>
    <row r="26" spans="1:52" s="82" customFormat="1" ht="18" customHeight="1" x14ac:dyDescent="0.15">
      <c r="A26" s="113"/>
      <c r="B26" s="130">
        <v>0</v>
      </c>
      <c r="C26" s="348">
        <v>0</v>
      </c>
      <c r="D26" s="354"/>
      <c r="E26" s="326"/>
      <c r="F26" s="353">
        <v>0</v>
      </c>
      <c r="G26" s="171">
        <v>0</v>
      </c>
      <c r="H26" s="135">
        <v>0</v>
      </c>
      <c r="I26" s="133">
        <v>0</v>
      </c>
      <c r="J26" s="170"/>
      <c r="K26" s="171"/>
      <c r="L26" s="132">
        <v>0</v>
      </c>
      <c r="M26" s="150">
        <v>0</v>
      </c>
      <c r="N26" s="134">
        <v>0</v>
      </c>
      <c r="O26" s="131">
        <v>0</v>
      </c>
      <c r="P26" s="346">
        <v>0</v>
      </c>
      <c r="Q26" s="356">
        <v>0</v>
      </c>
      <c r="R26" s="131">
        <f t="shared" si="0"/>
        <v>0</v>
      </c>
      <c r="S26" s="131">
        <f t="shared" si="0"/>
        <v>0</v>
      </c>
      <c r="T26" s="348">
        <v>0</v>
      </c>
      <c r="U26" s="132">
        <v>0</v>
      </c>
      <c r="V26" s="132">
        <v>0</v>
      </c>
      <c r="W26" s="358">
        <v>0</v>
      </c>
      <c r="X26" s="417"/>
      <c r="Y26" s="131">
        <v>0</v>
      </c>
      <c r="Z26" s="131">
        <v>0</v>
      </c>
      <c r="AA26" s="133">
        <v>0</v>
      </c>
      <c r="AB26" s="326">
        <v>0</v>
      </c>
      <c r="AC26" s="131">
        <v>0</v>
      </c>
      <c r="AD26" s="131">
        <v>0</v>
      </c>
      <c r="AE26" s="135">
        <v>0</v>
      </c>
      <c r="AF26" s="133">
        <v>0</v>
      </c>
      <c r="AG26" s="134">
        <v>0</v>
      </c>
      <c r="AH26" s="130">
        <v>0</v>
      </c>
      <c r="AI26" s="132">
        <v>0</v>
      </c>
      <c r="AJ26" s="326">
        <v>0</v>
      </c>
      <c r="AK26" s="131">
        <v>0</v>
      </c>
      <c r="AL26" s="131">
        <v>0</v>
      </c>
      <c r="AM26" s="135">
        <v>0</v>
      </c>
      <c r="AN26" s="133">
        <v>0</v>
      </c>
      <c r="AO26" s="134">
        <f t="shared" si="1"/>
        <v>0</v>
      </c>
      <c r="AP26" s="130">
        <f t="shared" si="1"/>
        <v>0</v>
      </c>
      <c r="AQ26" s="331">
        <v>0</v>
      </c>
      <c r="AR26" s="138">
        <v>0</v>
      </c>
      <c r="AS26" s="138">
        <v>0</v>
      </c>
      <c r="AT26" s="336">
        <v>0</v>
      </c>
    </row>
    <row r="27" spans="1:52" s="82" customFormat="1" ht="18" customHeight="1" x14ac:dyDescent="0.15">
      <c r="A27" s="123" t="s">
        <v>9</v>
      </c>
      <c r="B27" s="124">
        <v>30114800</v>
      </c>
      <c r="C27" s="347">
        <v>13920</v>
      </c>
      <c r="D27" s="313">
        <v>98.8</v>
      </c>
      <c r="E27" s="322">
        <v>98.5</v>
      </c>
      <c r="F27" s="352">
        <v>122499700</v>
      </c>
      <c r="G27" s="169">
        <v>16253</v>
      </c>
      <c r="H27" s="129">
        <v>104.3</v>
      </c>
      <c r="I27" s="127">
        <v>101.5</v>
      </c>
      <c r="J27" s="168">
        <v>1193100</v>
      </c>
      <c r="K27" s="169">
        <v>204</v>
      </c>
      <c r="L27" s="126">
        <v>103.7</v>
      </c>
      <c r="M27" s="149">
        <v>103</v>
      </c>
      <c r="N27" s="128">
        <v>15378000</v>
      </c>
      <c r="O27" s="125">
        <v>2563</v>
      </c>
      <c r="P27" s="345">
        <v>100.4</v>
      </c>
      <c r="Q27" s="320">
        <v>100.4</v>
      </c>
      <c r="R27" s="125">
        <f t="shared" si="0"/>
        <v>169185600</v>
      </c>
      <c r="S27" s="125">
        <f t="shared" si="0"/>
        <v>32940</v>
      </c>
      <c r="T27" s="347">
        <v>24545</v>
      </c>
      <c r="U27" s="126">
        <v>102.9</v>
      </c>
      <c r="V27" s="126">
        <v>100.1</v>
      </c>
      <c r="W27" s="321">
        <v>99.8</v>
      </c>
      <c r="X27" s="418" t="s">
        <v>9</v>
      </c>
      <c r="Y27" s="125">
        <v>503200</v>
      </c>
      <c r="Z27" s="125">
        <v>136</v>
      </c>
      <c r="AA27" s="127">
        <v>109.7</v>
      </c>
      <c r="AB27" s="322">
        <v>109.7</v>
      </c>
      <c r="AC27" s="125">
        <v>16440000</v>
      </c>
      <c r="AD27" s="125">
        <v>8220</v>
      </c>
      <c r="AE27" s="129">
        <v>95.7</v>
      </c>
      <c r="AF27" s="127">
        <v>95.7</v>
      </c>
      <c r="AG27" s="128">
        <v>910000</v>
      </c>
      <c r="AH27" s="124">
        <v>455</v>
      </c>
      <c r="AI27" s="126">
        <v>100</v>
      </c>
      <c r="AJ27" s="322">
        <v>100</v>
      </c>
      <c r="AK27" s="125">
        <v>12261600</v>
      </c>
      <c r="AL27" s="125">
        <v>5109</v>
      </c>
      <c r="AM27" s="129">
        <v>102.8</v>
      </c>
      <c r="AN27" s="127">
        <v>102.8</v>
      </c>
      <c r="AO27" s="128">
        <f>SUM(Y27,AC27,AG27,AK27)</f>
        <v>30114800</v>
      </c>
      <c r="AP27" s="124">
        <f t="shared" si="1"/>
        <v>13920</v>
      </c>
      <c r="AQ27" s="330">
        <v>12376</v>
      </c>
      <c r="AR27" s="377">
        <v>98.8</v>
      </c>
      <c r="AS27" s="377">
        <v>98.5</v>
      </c>
      <c r="AT27" s="378">
        <v>98.2</v>
      </c>
    </row>
    <row r="28" spans="1:52" s="82" customFormat="1" ht="18" customHeight="1" x14ac:dyDescent="0.15">
      <c r="A28" s="113"/>
      <c r="B28" s="130">
        <v>0</v>
      </c>
      <c r="C28" s="348">
        <v>0</v>
      </c>
      <c r="D28" s="354"/>
      <c r="E28" s="326"/>
      <c r="F28" s="353">
        <v>0</v>
      </c>
      <c r="G28" s="171">
        <v>0</v>
      </c>
      <c r="H28" s="135">
        <v>0</v>
      </c>
      <c r="I28" s="133">
        <v>0</v>
      </c>
      <c r="J28" s="170"/>
      <c r="K28" s="171"/>
      <c r="L28" s="132">
        <v>0</v>
      </c>
      <c r="M28" s="150">
        <v>0</v>
      </c>
      <c r="N28" s="134">
        <v>0</v>
      </c>
      <c r="O28" s="131">
        <v>0</v>
      </c>
      <c r="P28" s="346">
        <v>0</v>
      </c>
      <c r="Q28" s="356">
        <v>0</v>
      </c>
      <c r="R28" s="131">
        <f t="shared" si="0"/>
        <v>0</v>
      </c>
      <c r="S28" s="131">
        <f t="shared" si="0"/>
        <v>0</v>
      </c>
      <c r="T28" s="348">
        <v>0</v>
      </c>
      <c r="U28" s="132">
        <v>0</v>
      </c>
      <c r="V28" s="132">
        <v>0</v>
      </c>
      <c r="W28" s="358">
        <v>0</v>
      </c>
      <c r="X28" s="417"/>
      <c r="Y28" s="131">
        <v>0</v>
      </c>
      <c r="Z28" s="131">
        <v>0</v>
      </c>
      <c r="AA28" s="133">
        <v>0</v>
      </c>
      <c r="AB28" s="326">
        <v>0</v>
      </c>
      <c r="AC28" s="131">
        <v>0</v>
      </c>
      <c r="AD28" s="131">
        <v>0</v>
      </c>
      <c r="AE28" s="135">
        <v>0</v>
      </c>
      <c r="AF28" s="133">
        <v>0</v>
      </c>
      <c r="AG28" s="134">
        <v>0</v>
      </c>
      <c r="AH28" s="130">
        <v>0</v>
      </c>
      <c r="AI28" s="132">
        <v>0</v>
      </c>
      <c r="AJ28" s="326">
        <v>0</v>
      </c>
      <c r="AK28" s="131">
        <v>0</v>
      </c>
      <c r="AL28" s="131">
        <v>0</v>
      </c>
      <c r="AM28" s="135">
        <v>0</v>
      </c>
      <c r="AN28" s="133">
        <v>0</v>
      </c>
      <c r="AO28" s="134">
        <f t="shared" si="1"/>
        <v>0</v>
      </c>
      <c r="AP28" s="130">
        <f t="shared" si="1"/>
        <v>0</v>
      </c>
      <c r="AQ28" s="331">
        <v>0</v>
      </c>
      <c r="AR28" s="138">
        <v>0</v>
      </c>
      <c r="AS28" s="138">
        <v>0</v>
      </c>
      <c r="AT28" s="336">
        <v>0</v>
      </c>
    </row>
    <row r="29" spans="1:52" s="82" customFormat="1" ht="18" customHeight="1" x14ac:dyDescent="0.15">
      <c r="A29" s="123" t="s">
        <v>10</v>
      </c>
      <c r="B29" s="124">
        <v>31484300</v>
      </c>
      <c r="C29" s="347">
        <v>14513</v>
      </c>
      <c r="D29" s="354">
        <v>100.8</v>
      </c>
      <c r="E29" s="326">
        <v>100.4</v>
      </c>
      <c r="F29" s="311">
        <v>166049600</v>
      </c>
      <c r="G29" s="169">
        <v>22511</v>
      </c>
      <c r="H29" s="129">
        <v>104.8</v>
      </c>
      <c r="I29" s="127">
        <v>102.3</v>
      </c>
      <c r="J29" s="168">
        <v>1983800</v>
      </c>
      <c r="K29" s="169">
        <v>462</v>
      </c>
      <c r="L29" s="126">
        <v>102.8</v>
      </c>
      <c r="M29" s="149">
        <v>103.1</v>
      </c>
      <c r="N29" s="128">
        <v>23070000</v>
      </c>
      <c r="O29" s="125">
        <v>3845</v>
      </c>
      <c r="P29" s="345">
        <v>100.2</v>
      </c>
      <c r="Q29" s="320">
        <v>100.2</v>
      </c>
      <c r="R29" s="125">
        <f t="shared" si="0"/>
        <v>222587700</v>
      </c>
      <c r="S29" s="125">
        <f t="shared" si="0"/>
        <v>41331</v>
      </c>
      <c r="T29" s="347">
        <v>29389</v>
      </c>
      <c r="U29" s="126">
        <v>103.7</v>
      </c>
      <c r="V29" s="126">
        <v>101.4</v>
      </c>
      <c r="W29" s="321">
        <v>100.8</v>
      </c>
      <c r="X29" s="418" t="s">
        <v>10</v>
      </c>
      <c r="Y29" s="125">
        <v>810300</v>
      </c>
      <c r="Z29" s="125">
        <v>219</v>
      </c>
      <c r="AA29" s="127">
        <v>113.5</v>
      </c>
      <c r="AB29" s="322">
        <v>113.5</v>
      </c>
      <c r="AC29" s="125">
        <v>17004000</v>
      </c>
      <c r="AD29" s="125">
        <v>8502</v>
      </c>
      <c r="AE29" s="129">
        <v>97.5</v>
      </c>
      <c r="AF29" s="127">
        <v>97.5</v>
      </c>
      <c r="AG29" s="128">
        <v>1154000</v>
      </c>
      <c r="AH29" s="124">
        <v>577</v>
      </c>
      <c r="AI29" s="126">
        <v>101.4</v>
      </c>
      <c r="AJ29" s="322">
        <v>101.4</v>
      </c>
      <c r="AK29" s="125">
        <v>12516000</v>
      </c>
      <c r="AL29" s="125">
        <v>5215</v>
      </c>
      <c r="AM29" s="129">
        <v>104.9</v>
      </c>
      <c r="AN29" s="127">
        <v>104.9</v>
      </c>
      <c r="AO29" s="128">
        <f>SUM(Y29,AC29,AG29,AK29)</f>
        <v>31484300</v>
      </c>
      <c r="AP29" s="124">
        <f t="shared" si="1"/>
        <v>14513</v>
      </c>
      <c r="AQ29" s="330">
        <v>12657</v>
      </c>
      <c r="AR29" s="377">
        <v>100.8</v>
      </c>
      <c r="AS29" s="377">
        <v>100.4</v>
      </c>
      <c r="AT29" s="378">
        <v>100.3</v>
      </c>
    </row>
    <row r="30" spans="1:52" s="82" customFormat="1" ht="18" customHeight="1" x14ac:dyDescent="0.15">
      <c r="A30" s="113"/>
      <c r="B30" s="130">
        <v>0</v>
      </c>
      <c r="C30" s="348">
        <v>0</v>
      </c>
      <c r="D30" s="362"/>
      <c r="E30" s="327"/>
      <c r="F30" s="353">
        <v>0</v>
      </c>
      <c r="G30" s="171">
        <v>0</v>
      </c>
      <c r="H30" s="135">
        <v>0</v>
      </c>
      <c r="I30" s="133">
        <v>0</v>
      </c>
      <c r="J30" s="170"/>
      <c r="K30" s="171"/>
      <c r="L30" s="132">
        <v>0</v>
      </c>
      <c r="M30" s="150">
        <v>0</v>
      </c>
      <c r="N30" s="134">
        <v>0</v>
      </c>
      <c r="O30" s="131">
        <v>0</v>
      </c>
      <c r="P30" s="346">
        <v>0</v>
      </c>
      <c r="Q30" s="356">
        <v>0</v>
      </c>
      <c r="R30" s="131">
        <f t="shared" si="0"/>
        <v>0</v>
      </c>
      <c r="S30" s="131">
        <f t="shared" si="0"/>
        <v>0</v>
      </c>
      <c r="T30" s="348">
        <v>0</v>
      </c>
      <c r="U30" s="132">
        <v>0</v>
      </c>
      <c r="V30" s="132">
        <v>0</v>
      </c>
      <c r="W30" s="358">
        <v>0</v>
      </c>
      <c r="X30" s="417"/>
      <c r="Y30" s="131">
        <v>0</v>
      </c>
      <c r="Z30" s="131">
        <v>0</v>
      </c>
      <c r="AA30" s="133">
        <v>0</v>
      </c>
      <c r="AB30" s="326">
        <v>0</v>
      </c>
      <c r="AC30" s="131">
        <v>0</v>
      </c>
      <c r="AD30" s="131">
        <v>0</v>
      </c>
      <c r="AE30" s="135">
        <v>0</v>
      </c>
      <c r="AF30" s="133">
        <v>0</v>
      </c>
      <c r="AG30" s="134">
        <v>0</v>
      </c>
      <c r="AH30" s="130">
        <v>0</v>
      </c>
      <c r="AI30" s="132">
        <v>0</v>
      </c>
      <c r="AJ30" s="326">
        <v>0</v>
      </c>
      <c r="AK30" s="131">
        <v>0</v>
      </c>
      <c r="AL30" s="131">
        <v>0</v>
      </c>
      <c r="AM30" s="135">
        <v>0</v>
      </c>
      <c r="AN30" s="133">
        <v>0</v>
      </c>
      <c r="AO30" s="134">
        <f t="shared" si="1"/>
        <v>0</v>
      </c>
      <c r="AP30" s="130">
        <f t="shared" si="1"/>
        <v>0</v>
      </c>
      <c r="AQ30" s="331">
        <v>0</v>
      </c>
      <c r="AR30" s="138">
        <v>0</v>
      </c>
      <c r="AS30" s="138">
        <v>0</v>
      </c>
      <c r="AT30" s="336">
        <v>0</v>
      </c>
    </row>
    <row r="31" spans="1:52" s="82" customFormat="1" ht="18" customHeight="1" x14ac:dyDescent="0.15">
      <c r="A31" s="123" t="s">
        <v>112</v>
      </c>
      <c r="B31" s="124">
        <v>24148600</v>
      </c>
      <c r="C31" s="347">
        <v>11224</v>
      </c>
      <c r="D31" s="313">
        <v>97.9</v>
      </c>
      <c r="E31" s="322">
        <v>97.6</v>
      </c>
      <c r="F31" s="352">
        <v>136359900</v>
      </c>
      <c r="G31" s="169">
        <v>17353</v>
      </c>
      <c r="H31" s="129">
        <v>105.4</v>
      </c>
      <c r="I31" s="127">
        <v>102.8</v>
      </c>
      <c r="J31" s="168">
        <v>1062400</v>
      </c>
      <c r="K31" s="169">
        <v>326</v>
      </c>
      <c r="L31" s="126">
        <v>100.9</v>
      </c>
      <c r="M31" s="149">
        <v>100.3</v>
      </c>
      <c r="N31" s="128">
        <v>15210000</v>
      </c>
      <c r="O31" s="125">
        <v>2535</v>
      </c>
      <c r="P31" s="345">
        <v>105.7</v>
      </c>
      <c r="Q31" s="320">
        <v>105.7</v>
      </c>
      <c r="R31" s="125">
        <f>SUM(B31,F31,J31,N31)</f>
        <v>176780900</v>
      </c>
      <c r="S31" s="125">
        <f t="shared" si="0"/>
        <v>31438</v>
      </c>
      <c r="T31" s="347">
        <v>23053</v>
      </c>
      <c r="U31" s="126">
        <v>104.3</v>
      </c>
      <c r="V31" s="126">
        <v>101.1</v>
      </c>
      <c r="W31" s="321">
        <v>100.3</v>
      </c>
      <c r="X31" s="418" t="s">
        <v>183</v>
      </c>
      <c r="Y31" s="125">
        <v>392200</v>
      </c>
      <c r="Z31" s="125">
        <v>106</v>
      </c>
      <c r="AA31" s="127">
        <v>108.2</v>
      </c>
      <c r="AB31" s="322">
        <v>108.2</v>
      </c>
      <c r="AC31" s="125">
        <v>13852000</v>
      </c>
      <c r="AD31" s="125">
        <v>6926</v>
      </c>
      <c r="AE31" s="129">
        <v>95.6</v>
      </c>
      <c r="AF31" s="127">
        <v>95.6</v>
      </c>
      <c r="AG31" s="128">
        <v>782000</v>
      </c>
      <c r="AH31" s="124">
        <v>391</v>
      </c>
      <c r="AI31" s="126">
        <v>98.5</v>
      </c>
      <c r="AJ31" s="322">
        <v>98.5</v>
      </c>
      <c r="AK31" s="125">
        <v>9122400</v>
      </c>
      <c r="AL31" s="125">
        <v>3801</v>
      </c>
      <c r="AM31" s="129">
        <v>101.2</v>
      </c>
      <c r="AN31" s="127">
        <v>101.2</v>
      </c>
      <c r="AO31" s="128">
        <f>SUM(Y31,AC31,AG31,AK31)</f>
        <v>24148600</v>
      </c>
      <c r="AP31" s="124">
        <f t="shared" si="1"/>
        <v>11224</v>
      </c>
      <c r="AQ31" s="330">
        <v>10010</v>
      </c>
      <c r="AR31" s="377">
        <v>97.9</v>
      </c>
      <c r="AS31" s="377">
        <v>97.6</v>
      </c>
      <c r="AT31" s="378">
        <v>97.4</v>
      </c>
    </row>
    <row r="32" spans="1:52" s="82" customFormat="1" ht="18" customHeight="1" x14ac:dyDescent="0.15">
      <c r="A32" s="113"/>
      <c r="B32" s="130">
        <v>0</v>
      </c>
      <c r="C32" s="348">
        <v>0</v>
      </c>
      <c r="D32" s="354"/>
      <c r="E32" s="326"/>
      <c r="F32" s="353">
        <v>0</v>
      </c>
      <c r="G32" s="171">
        <v>0</v>
      </c>
      <c r="H32" s="135">
        <v>0</v>
      </c>
      <c r="I32" s="133">
        <v>0</v>
      </c>
      <c r="J32" s="170"/>
      <c r="K32" s="171"/>
      <c r="L32" s="132">
        <v>0</v>
      </c>
      <c r="M32" s="150">
        <v>0</v>
      </c>
      <c r="N32" s="134">
        <v>0</v>
      </c>
      <c r="O32" s="131">
        <v>0</v>
      </c>
      <c r="P32" s="346">
        <v>0</v>
      </c>
      <c r="Q32" s="356">
        <v>0</v>
      </c>
      <c r="R32" s="131">
        <f t="shared" si="0"/>
        <v>0</v>
      </c>
      <c r="S32" s="131">
        <f t="shared" si="0"/>
        <v>0</v>
      </c>
      <c r="T32" s="348">
        <v>0</v>
      </c>
      <c r="U32" s="132">
        <v>0</v>
      </c>
      <c r="V32" s="132">
        <v>0</v>
      </c>
      <c r="W32" s="358">
        <v>0</v>
      </c>
      <c r="X32" s="417"/>
      <c r="Y32" s="131">
        <v>0</v>
      </c>
      <c r="Z32" s="131">
        <v>0</v>
      </c>
      <c r="AA32" s="133">
        <v>0</v>
      </c>
      <c r="AB32" s="326">
        <v>0</v>
      </c>
      <c r="AC32" s="131">
        <v>0</v>
      </c>
      <c r="AD32" s="131">
        <v>0</v>
      </c>
      <c r="AE32" s="135">
        <v>0</v>
      </c>
      <c r="AF32" s="133">
        <v>0</v>
      </c>
      <c r="AG32" s="134">
        <v>0</v>
      </c>
      <c r="AH32" s="130">
        <v>0</v>
      </c>
      <c r="AI32" s="132">
        <v>0</v>
      </c>
      <c r="AJ32" s="326">
        <v>0</v>
      </c>
      <c r="AK32" s="131">
        <v>0</v>
      </c>
      <c r="AL32" s="131">
        <v>0</v>
      </c>
      <c r="AM32" s="135">
        <v>0</v>
      </c>
      <c r="AN32" s="133">
        <v>0</v>
      </c>
      <c r="AO32" s="134">
        <f t="shared" si="1"/>
        <v>0</v>
      </c>
      <c r="AP32" s="130">
        <f t="shared" si="1"/>
        <v>0</v>
      </c>
      <c r="AQ32" s="331">
        <v>0</v>
      </c>
      <c r="AR32" s="138">
        <v>0</v>
      </c>
      <c r="AS32" s="138">
        <v>0</v>
      </c>
      <c r="AT32" s="336">
        <v>0</v>
      </c>
    </row>
    <row r="33" spans="1:46" s="82" customFormat="1" ht="18" customHeight="1" x14ac:dyDescent="0.15">
      <c r="A33" s="123" t="s">
        <v>11</v>
      </c>
      <c r="B33" s="124">
        <v>25866600</v>
      </c>
      <c r="C33" s="347">
        <v>12048</v>
      </c>
      <c r="D33" s="313">
        <v>100.3</v>
      </c>
      <c r="E33" s="322">
        <v>99.9</v>
      </c>
      <c r="F33" s="352">
        <v>143809300</v>
      </c>
      <c r="G33" s="169">
        <v>18845</v>
      </c>
      <c r="H33" s="129">
        <v>105.4</v>
      </c>
      <c r="I33" s="127">
        <v>102.7</v>
      </c>
      <c r="J33" s="168">
        <v>892300</v>
      </c>
      <c r="K33" s="169">
        <v>277</v>
      </c>
      <c r="L33" s="126">
        <v>100</v>
      </c>
      <c r="M33" s="149">
        <v>101.1</v>
      </c>
      <c r="N33" s="128">
        <v>19194000</v>
      </c>
      <c r="O33" s="125">
        <v>3199</v>
      </c>
      <c r="P33" s="345">
        <v>104.3</v>
      </c>
      <c r="Q33" s="320">
        <v>104.3</v>
      </c>
      <c r="R33" s="125">
        <f>SUM(B33,F33,J33,N33)</f>
        <v>189762200</v>
      </c>
      <c r="S33" s="125">
        <f t="shared" si="0"/>
        <v>34369</v>
      </c>
      <c r="T33" s="347">
        <v>25516</v>
      </c>
      <c r="U33" s="126">
        <v>104.5</v>
      </c>
      <c r="V33" s="126">
        <v>101.9</v>
      </c>
      <c r="W33" s="321">
        <v>101.2</v>
      </c>
      <c r="X33" s="418" t="s">
        <v>11</v>
      </c>
      <c r="Y33" s="125">
        <v>569800</v>
      </c>
      <c r="Z33" s="125">
        <v>154</v>
      </c>
      <c r="AA33" s="127">
        <v>114.1</v>
      </c>
      <c r="AB33" s="322">
        <v>114.1</v>
      </c>
      <c r="AC33" s="125">
        <v>15434000</v>
      </c>
      <c r="AD33" s="125">
        <v>7717</v>
      </c>
      <c r="AE33" s="129">
        <v>97.6</v>
      </c>
      <c r="AF33" s="127">
        <v>97.6</v>
      </c>
      <c r="AG33" s="128">
        <v>810000</v>
      </c>
      <c r="AH33" s="124">
        <v>405</v>
      </c>
      <c r="AI33" s="126">
        <v>98.5</v>
      </c>
      <c r="AJ33" s="322">
        <v>98.5</v>
      </c>
      <c r="AK33" s="125">
        <v>9052800</v>
      </c>
      <c r="AL33" s="125">
        <v>3772</v>
      </c>
      <c r="AM33" s="129">
        <v>104.7</v>
      </c>
      <c r="AN33" s="127">
        <v>104.7</v>
      </c>
      <c r="AO33" s="128">
        <f>SUM(Y33,AC33,AG33,AK33)</f>
        <v>25866600</v>
      </c>
      <c r="AP33" s="124">
        <f t="shared" si="1"/>
        <v>12048</v>
      </c>
      <c r="AQ33" s="330">
        <v>10706</v>
      </c>
      <c r="AR33" s="377">
        <v>100.3</v>
      </c>
      <c r="AS33" s="377">
        <v>99.9</v>
      </c>
      <c r="AT33" s="378">
        <v>99.8</v>
      </c>
    </row>
    <row r="34" spans="1:46" s="82" customFormat="1" ht="18" customHeight="1" x14ac:dyDescent="0.15">
      <c r="A34" s="113"/>
      <c r="B34" s="130">
        <v>0</v>
      </c>
      <c r="C34" s="348">
        <v>0</v>
      </c>
      <c r="D34" s="354"/>
      <c r="E34" s="326"/>
      <c r="F34" s="353">
        <v>0</v>
      </c>
      <c r="G34" s="171">
        <v>0</v>
      </c>
      <c r="H34" s="135">
        <v>0</v>
      </c>
      <c r="I34" s="133">
        <v>0</v>
      </c>
      <c r="J34" s="170"/>
      <c r="K34" s="171"/>
      <c r="L34" s="132">
        <v>0</v>
      </c>
      <c r="M34" s="150">
        <v>0</v>
      </c>
      <c r="N34" s="134">
        <v>0</v>
      </c>
      <c r="O34" s="131">
        <v>0</v>
      </c>
      <c r="P34" s="346">
        <v>0</v>
      </c>
      <c r="Q34" s="356">
        <v>0</v>
      </c>
      <c r="R34" s="131">
        <f t="shared" si="0"/>
        <v>0</v>
      </c>
      <c r="S34" s="131">
        <f t="shared" si="0"/>
        <v>0</v>
      </c>
      <c r="T34" s="348">
        <v>0</v>
      </c>
      <c r="U34" s="132">
        <v>0</v>
      </c>
      <c r="V34" s="132">
        <v>0</v>
      </c>
      <c r="W34" s="358">
        <v>0</v>
      </c>
      <c r="X34" s="417"/>
      <c r="Y34" s="131">
        <v>0</v>
      </c>
      <c r="Z34" s="131">
        <v>0</v>
      </c>
      <c r="AA34" s="133">
        <v>0</v>
      </c>
      <c r="AB34" s="326">
        <v>0</v>
      </c>
      <c r="AC34" s="131">
        <v>0</v>
      </c>
      <c r="AD34" s="131">
        <v>0</v>
      </c>
      <c r="AE34" s="135">
        <v>0</v>
      </c>
      <c r="AF34" s="133">
        <v>0</v>
      </c>
      <c r="AG34" s="134">
        <v>0</v>
      </c>
      <c r="AH34" s="130">
        <v>0</v>
      </c>
      <c r="AI34" s="132">
        <v>0</v>
      </c>
      <c r="AJ34" s="326">
        <v>0</v>
      </c>
      <c r="AK34" s="131">
        <v>0</v>
      </c>
      <c r="AL34" s="131">
        <v>0</v>
      </c>
      <c r="AM34" s="135">
        <v>0</v>
      </c>
      <c r="AN34" s="133">
        <v>0</v>
      </c>
      <c r="AO34" s="134">
        <f t="shared" si="1"/>
        <v>0</v>
      </c>
      <c r="AP34" s="130">
        <f t="shared" si="1"/>
        <v>0</v>
      </c>
      <c r="AQ34" s="331">
        <v>0</v>
      </c>
      <c r="AR34" s="138">
        <v>0</v>
      </c>
      <c r="AS34" s="138">
        <v>0</v>
      </c>
      <c r="AT34" s="336">
        <v>0</v>
      </c>
    </row>
    <row r="35" spans="1:46" s="82" customFormat="1" ht="18" customHeight="1" x14ac:dyDescent="0.15">
      <c r="A35" s="123" t="s">
        <v>12</v>
      </c>
      <c r="B35" s="124">
        <v>20236600</v>
      </c>
      <c r="C35" s="347">
        <v>9273</v>
      </c>
      <c r="D35" s="313">
        <v>99.6</v>
      </c>
      <c r="E35" s="322">
        <v>99</v>
      </c>
      <c r="F35" s="352">
        <v>151192700</v>
      </c>
      <c r="G35" s="169">
        <v>20131</v>
      </c>
      <c r="H35" s="129">
        <v>105.8</v>
      </c>
      <c r="I35" s="127">
        <v>103.1</v>
      </c>
      <c r="J35" s="168">
        <v>1979200</v>
      </c>
      <c r="K35" s="169">
        <v>463</v>
      </c>
      <c r="L35" s="126">
        <v>100.1</v>
      </c>
      <c r="M35" s="149">
        <v>100.2</v>
      </c>
      <c r="N35" s="128">
        <v>18108000</v>
      </c>
      <c r="O35" s="125">
        <v>3018</v>
      </c>
      <c r="P35" s="345">
        <v>98.3</v>
      </c>
      <c r="Q35" s="320">
        <v>98.3</v>
      </c>
      <c r="R35" s="125">
        <f>SUM(B35,F35,J35,N35)</f>
        <v>191516500</v>
      </c>
      <c r="S35" s="125">
        <f t="shared" si="0"/>
        <v>32885</v>
      </c>
      <c r="T35" s="347">
        <v>21591</v>
      </c>
      <c r="U35" s="126">
        <v>104.3</v>
      </c>
      <c r="V35" s="126">
        <v>101.4</v>
      </c>
      <c r="W35" s="321">
        <v>100.9</v>
      </c>
      <c r="X35" s="418" t="s">
        <v>12</v>
      </c>
      <c r="Y35" s="125">
        <v>762200</v>
      </c>
      <c r="Z35" s="125">
        <v>206</v>
      </c>
      <c r="AA35" s="127">
        <v>135.5</v>
      </c>
      <c r="AB35" s="322">
        <v>135.5</v>
      </c>
      <c r="AC35" s="125">
        <v>10638000</v>
      </c>
      <c r="AD35" s="125">
        <v>5319</v>
      </c>
      <c r="AE35" s="129">
        <v>96.7</v>
      </c>
      <c r="AF35" s="127">
        <v>96.7</v>
      </c>
      <c r="AG35" s="128">
        <v>794000</v>
      </c>
      <c r="AH35" s="124">
        <v>397</v>
      </c>
      <c r="AI35" s="126">
        <v>96.4</v>
      </c>
      <c r="AJ35" s="322">
        <v>96.4</v>
      </c>
      <c r="AK35" s="125">
        <v>8042400</v>
      </c>
      <c r="AL35" s="125">
        <v>3351</v>
      </c>
      <c r="AM35" s="129">
        <v>101.6</v>
      </c>
      <c r="AN35" s="127">
        <v>101.6</v>
      </c>
      <c r="AO35" s="128">
        <f>SUM(Y35,AC35,AG35,AK35)</f>
        <v>20236600</v>
      </c>
      <c r="AP35" s="124">
        <f t="shared" si="1"/>
        <v>9273</v>
      </c>
      <c r="AQ35" s="330">
        <v>8018</v>
      </c>
      <c r="AR35" s="377">
        <v>99.6</v>
      </c>
      <c r="AS35" s="377">
        <v>99</v>
      </c>
      <c r="AT35" s="378">
        <v>98</v>
      </c>
    </row>
    <row r="36" spans="1:46" s="82" customFormat="1" ht="18" customHeight="1" x14ac:dyDescent="0.15">
      <c r="A36" s="113"/>
      <c r="B36" s="130">
        <v>0</v>
      </c>
      <c r="C36" s="348">
        <v>0</v>
      </c>
      <c r="D36" s="354"/>
      <c r="E36" s="326"/>
      <c r="F36" s="353">
        <v>0</v>
      </c>
      <c r="G36" s="171">
        <v>0</v>
      </c>
      <c r="H36" s="135">
        <v>0</v>
      </c>
      <c r="I36" s="133">
        <v>0</v>
      </c>
      <c r="J36" s="170"/>
      <c r="K36" s="171"/>
      <c r="L36" s="132">
        <v>0</v>
      </c>
      <c r="M36" s="150">
        <v>0</v>
      </c>
      <c r="N36" s="134">
        <v>0</v>
      </c>
      <c r="O36" s="131">
        <v>0</v>
      </c>
      <c r="P36" s="346">
        <v>0</v>
      </c>
      <c r="Q36" s="356">
        <v>0</v>
      </c>
      <c r="R36" s="131">
        <f t="shared" si="0"/>
        <v>0</v>
      </c>
      <c r="S36" s="131">
        <f t="shared" si="0"/>
        <v>0</v>
      </c>
      <c r="T36" s="348">
        <v>0</v>
      </c>
      <c r="U36" s="132">
        <v>0</v>
      </c>
      <c r="V36" s="132">
        <v>0</v>
      </c>
      <c r="W36" s="358">
        <v>0</v>
      </c>
      <c r="X36" s="417"/>
      <c r="Y36" s="131">
        <v>0</v>
      </c>
      <c r="Z36" s="131">
        <v>0</v>
      </c>
      <c r="AA36" s="133">
        <v>0</v>
      </c>
      <c r="AB36" s="326">
        <v>0</v>
      </c>
      <c r="AC36" s="131">
        <v>0</v>
      </c>
      <c r="AD36" s="131">
        <v>0</v>
      </c>
      <c r="AE36" s="135">
        <v>0</v>
      </c>
      <c r="AF36" s="133">
        <v>0</v>
      </c>
      <c r="AG36" s="134">
        <v>0</v>
      </c>
      <c r="AH36" s="130">
        <v>0</v>
      </c>
      <c r="AI36" s="132">
        <v>0</v>
      </c>
      <c r="AJ36" s="326">
        <v>0</v>
      </c>
      <c r="AK36" s="131">
        <v>0</v>
      </c>
      <c r="AL36" s="131">
        <v>0</v>
      </c>
      <c r="AM36" s="135">
        <v>0</v>
      </c>
      <c r="AN36" s="133">
        <v>0</v>
      </c>
      <c r="AO36" s="134">
        <f t="shared" si="1"/>
        <v>0</v>
      </c>
      <c r="AP36" s="130">
        <f t="shared" si="1"/>
        <v>0</v>
      </c>
      <c r="AQ36" s="331">
        <v>0</v>
      </c>
      <c r="AR36" s="138">
        <v>0</v>
      </c>
      <c r="AS36" s="138">
        <v>0</v>
      </c>
      <c r="AT36" s="336">
        <v>0</v>
      </c>
    </row>
    <row r="37" spans="1:46" s="82" customFormat="1" ht="18" customHeight="1" x14ac:dyDescent="0.15">
      <c r="A37" s="123" t="s">
        <v>116</v>
      </c>
      <c r="B37" s="124">
        <v>47688700</v>
      </c>
      <c r="C37" s="347">
        <v>22233</v>
      </c>
      <c r="D37" s="313">
        <v>98.9</v>
      </c>
      <c r="E37" s="322">
        <v>98.6</v>
      </c>
      <c r="F37" s="352">
        <v>203680600</v>
      </c>
      <c r="G37" s="169">
        <v>26244</v>
      </c>
      <c r="H37" s="129">
        <v>104.7</v>
      </c>
      <c r="I37" s="127">
        <v>101.6</v>
      </c>
      <c r="J37" s="168">
        <v>1291400</v>
      </c>
      <c r="K37" s="169">
        <v>331</v>
      </c>
      <c r="L37" s="126">
        <v>99.8</v>
      </c>
      <c r="M37" s="149">
        <v>98.8</v>
      </c>
      <c r="N37" s="128">
        <v>21840000</v>
      </c>
      <c r="O37" s="125">
        <v>3640</v>
      </c>
      <c r="P37" s="345">
        <v>102</v>
      </c>
      <c r="Q37" s="320">
        <v>102</v>
      </c>
      <c r="R37" s="125">
        <f>SUM(B37,F37,J37,N37)</f>
        <v>274500700</v>
      </c>
      <c r="S37" s="125">
        <f t="shared" si="0"/>
        <v>52448</v>
      </c>
      <c r="T37" s="347">
        <v>38249</v>
      </c>
      <c r="U37" s="126">
        <v>103.4</v>
      </c>
      <c r="V37" s="126">
        <v>100.3</v>
      </c>
      <c r="W37" s="321">
        <v>99.9</v>
      </c>
      <c r="X37" s="418" t="s">
        <v>184</v>
      </c>
      <c r="Y37" s="125">
        <v>603100</v>
      </c>
      <c r="Z37" s="125">
        <v>163</v>
      </c>
      <c r="AA37" s="127">
        <v>107.9</v>
      </c>
      <c r="AB37" s="322">
        <v>107.9</v>
      </c>
      <c r="AC37" s="125">
        <v>28178000</v>
      </c>
      <c r="AD37" s="125">
        <v>14089</v>
      </c>
      <c r="AE37" s="129">
        <v>96.4</v>
      </c>
      <c r="AF37" s="127">
        <v>96.4</v>
      </c>
      <c r="AG37" s="128">
        <v>1234000</v>
      </c>
      <c r="AH37" s="124">
        <v>617</v>
      </c>
      <c r="AI37" s="126">
        <v>97.8</v>
      </c>
      <c r="AJ37" s="322">
        <v>97.8</v>
      </c>
      <c r="AK37" s="125">
        <v>17673600</v>
      </c>
      <c r="AL37" s="125">
        <v>7364</v>
      </c>
      <c r="AM37" s="129">
        <v>102.9</v>
      </c>
      <c r="AN37" s="127">
        <v>102.9</v>
      </c>
      <c r="AO37" s="128">
        <f>SUM(Y37,AC37,AG37,AK37)</f>
        <v>47688700</v>
      </c>
      <c r="AP37" s="124">
        <f t="shared" si="1"/>
        <v>22233</v>
      </c>
      <c r="AQ37" s="330">
        <v>19789</v>
      </c>
      <c r="AR37" s="377">
        <v>98.9</v>
      </c>
      <c r="AS37" s="377">
        <v>98.6</v>
      </c>
      <c r="AT37" s="378">
        <v>98.2</v>
      </c>
    </row>
    <row r="38" spans="1:46" s="82" customFormat="1" ht="18" customHeight="1" x14ac:dyDescent="0.15">
      <c r="A38" s="113"/>
      <c r="B38" s="130">
        <v>0</v>
      </c>
      <c r="C38" s="348">
        <v>0</v>
      </c>
      <c r="D38" s="354"/>
      <c r="E38" s="326"/>
      <c r="F38" s="353">
        <v>0</v>
      </c>
      <c r="G38" s="171">
        <v>0</v>
      </c>
      <c r="H38" s="135">
        <v>0</v>
      </c>
      <c r="I38" s="133">
        <v>0</v>
      </c>
      <c r="J38" s="170"/>
      <c r="K38" s="171"/>
      <c r="L38" s="132">
        <v>0</v>
      </c>
      <c r="M38" s="150">
        <v>0</v>
      </c>
      <c r="N38" s="134">
        <v>0</v>
      </c>
      <c r="O38" s="131">
        <v>0</v>
      </c>
      <c r="P38" s="346">
        <v>0</v>
      </c>
      <c r="Q38" s="356">
        <v>0</v>
      </c>
      <c r="R38" s="131">
        <f t="shared" si="0"/>
        <v>0</v>
      </c>
      <c r="S38" s="131">
        <f t="shared" si="0"/>
        <v>0</v>
      </c>
      <c r="T38" s="348">
        <v>0</v>
      </c>
      <c r="U38" s="132">
        <v>0</v>
      </c>
      <c r="V38" s="132">
        <v>0</v>
      </c>
      <c r="W38" s="358">
        <v>0</v>
      </c>
      <c r="X38" s="417"/>
      <c r="Y38" s="131">
        <v>0</v>
      </c>
      <c r="Z38" s="131">
        <v>0</v>
      </c>
      <c r="AA38" s="133">
        <v>0</v>
      </c>
      <c r="AB38" s="326">
        <v>0</v>
      </c>
      <c r="AC38" s="131">
        <v>0</v>
      </c>
      <c r="AD38" s="131">
        <v>0</v>
      </c>
      <c r="AE38" s="135">
        <v>0</v>
      </c>
      <c r="AF38" s="133">
        <v>0</v>
      </c>
      <c r="AG38" s="134">
        <v>0</v>
      </c>
      <c r="AH38" s="130">
        <v>0</v>
      </c>
      <c r="AI38" s="132">
        <v>0</v>
      </c>
      <c r="AJ38" s="326">
        <v>0</v>
      </c>
      <c r="AK38" s="131">
        <v>0</v>
      </c>
      <c r="AL38" s="131">
        <v>0</v>
      </c>
      <c r="AM38" s="135">
        <v>0</v>
      </c>
      <c r="AN38" s="133">
        <v>0</v>
      </c>
      <c r="AO38" s="134">
        <f t="shared" si="1"/>
        <v>0</v>
      </c>
      <c r="AP38" s="130">
        <f t="shared" si="1"/>
        <v>0</v>
      </c>
      <c r="AQ38" s="331">
        <v>0</v>
      </c>
      <c r="AR38" s="138">
        <v>0</v>
      </c>
      <c r="AS38" s="138">
        <v>0</v>
      </c>
      <c r="AT38" s="336">
        <v>0</v>
      </c>
    </row>
    <row r="39" spans="1:46" s="82" customFormat="1" ht="18" customHeight="1" x14ac:dyDescent="0.15">
      <c r="A39" s="123" t="s">
        <v>13</v>
      </c>
      <c r="B39" s="124">
        <v>20797200</v>
      </c>
      <c r="C39" s="347">
        <v>9673</v>
      </c>
      <c r="D39" s="313">
        <v>98.3</v>
      </c>
      <c r="E39" s="322">
        <v>98.1</v>
      </c>
      <c r="F39" s="352">
        <v>81472000</v>
      </c>
      <c r="G39" s="169">
        <v>10581</v>
      </c>
      <c r="H39" s="129">
        <v>104.6</v>
      </c>
      <c r="I39" s="127">
        <v>101.9</v>
      </c>
      <c r="J39" s="168">
        <v>382900</v>
      </c>
      <c r="K39" s="169">
        <v>91</v>
      </c>
      <c r="L39" s="126">
        <v>96.7</v>
      </c>
      <c r="M39" s="149">
        <v>95.8</v>
      </c>
      <c r="N39" s="128">
        <v>9438000</v>
      </c>
      <c r="O39" s="125">
        <v>1573</v>
      </c>
      <c r="P39" s="345">
        <v>101.7</v>
      </c>
      <c r="Q39" s="320">
        <v>101.7</v>
      </c>
      <c r="R39" s="125">
        <f>SUM(B39,F39,J39,N39)</f>
        <v>112090100</v>
      </c>
      <c r="S39" s="125">
        <f t="shared" si="0"/>
        <v>21918</v>
      </c>
      <c r="T39" s="347">
        <v>16747</v>
      </c>
      <c r="U39" s="126">
        <v>103.1</v>
      </c>
      <c r="V39" s="126">
        <v>100.1</v>
      </c>
      <c r="W39" s="321">
        <v>99.5</v>
      </c>
      <c r="X39" s="418" t="s">
        <v>13</v>
      </c>
      <c r="Y39" s="125">
        <v>192400</v>
      </c>
      <c r="Z39" s="125">
        <v>52</v>
      </c>
      <c r="AA39" s="127">
        <v>102</v>
      </c>
      <c r="AB39" s="322">
        <v>102</v>
      </c>
      <c r="AC39" s="125">
        <v>11836000</v>
      </c>
      <c r="AD39" s="125">
        <v>5918</v>
      </c>
      <c r="AE39" s="129">
        <v>95.8</v>
      </c>
      <c r="AF39" s="127">
        <v>95.8</v>
      </c>
      <c r="AG39" s="128">
        <v>592000</v>
      </c>
      <c r="AH39" s="124">
        <v>296</v>
      </c>
      <c r="AI39" s="126">
        <v>101.4</v>
      </c>
      <c r="AJ39" s="322">
        <v>101.4</v>
      </c>
      <c r="AK39" s="125">
        <v>8176800</v>
      </c>
      <c r="AL39" s="125">
        <v>3407</v>
      </c>
      <c r="AM39" s="129">
        <v>102</v>
      </c>
      <c r="AN39" s="127">
        <v>102</v>
      </c>
      <c r="AO39" s="128">
        <f>SUM(Y39,AC39,AG39,AK39)</f>
        <v>20797200</v>
      </c>
      <c r="AP39" s="124">
        <f t="shared" si="1"/>
        <v>9673</v>
      </c>
      <c r="AQ39" s="330">
        <v>8729</v>
      </c>
      <c r="AR39" s="377">
        <v>98.3</v>
      </c>
      <c r="AS39" s="377">
        <v>98.1</v>
      </c>
      <c r="AT39" s="378">
        <v>98.2</v>
      </c>
    </row>
    <row r="40" spans="1:46" s="82" customFormat="1" ht="18" customHeight="1" x14ac:dyDescent="0.15">
      <c r="A40" s="113"/>
      <c r="B40" s="130">
        <v>0</v>
      </c>
      <c r="C40" s="348">
        <v>0</v>
      </c>
      <c r="D40" s="354"/>
      <c r="E40" s="326"/>
      <c r="F40" s="353">
        <v>0</v>
      </c>
      <c r="G40" s="171">
        <v>0</v>
      </c>
      <c r="H40" s="135">
        <v>0</v>
      </c>
      <c r="I40" s="133">
        <v>0</v>
      </c>
      <c r="J40" s="170"/>
      <c r="K40" s="171"/>
      <c r="L40" s="132">
        <v>0</v>
      </c>
      <c r="M40" s="150">
        <v>0</v>
      </c>
      <c r="N40" s="134">
        <v>0</v>
      </c>
      <c r="O40" s="131">
        <v>0</v>
      </c>
      <c r="P40" s="346">
        <v>0</v>
      </c>
      <c r="Q40" s="356">
        <v>0</v>
      </c>
      <c r="R40" s="131">
        <f t="shared" si="0"/>
        <v>0</v>
      </c>
      <c r="S40" s="131">
        <f t="shared" si="0"/>
        <v>0</v>
      </c>
      <c r="T40" s="348">
        <v>0</v>
      </c>
      <c r="U40" s="132">
        <v>0</v>
      </c>
      <c r="V40" s="132">
        <v>0</v>
      </c>
      <c r="W40" s="358">
        <v>0</v>
      </c>
      <c r="X40" s="417"/>
      <c r="Y40" s="131">
        <v>0</v>
      </c>
      <c r="Z40" s="131">
        <v>0</v>
      </c>
      <c r="AA40" s="133">
        <v>0</v>
      </c>
      <c r="AB40" s="326">
        <v>0</v>
      </c>
      <c r="AC40" s="131">
        <v>0</v>
      </c>
      <c r="AD40" s="131">
        <v>0</v>
      </c>
      <c r="AE40" s="135">
        <v>0</v>
      </c>
      <c r="AF40" s="133">
        <v>0</v>
      </c>
      <c r="AG40" s="134">
        <v>0</v>
      </c>
      <c r="AH40" s="130">
        <v>0</v>
      </c>
      <c r="AI40" s="132">
        <v>0</v>
      </c>
      <c r="AJ40" s="326">
        <v>0</v>
      </c>
      <c r="AK40" s="131">
        <v>0</v>
      </c>
      <c r="AL40" s="131">
        <v>0</v>
      </c>
      <c r="AM40" s="135">
        <v>0</v>
      </c>
      <c r="AN40" s="133">
        <v>0</v>
      </c>
      <c r="AO40" s="134">
        <f t="shared" si="1"/>
        <v>0</v>
      </c>
      <c r="AP40" s="130">
        <f t="shared" si="1"/>
        <v>0</v>
      </c>
      <c r="AQ40" s="331">
        <v>0</v>
      </c>
      <c r="AR40" s="138">
        <v>0</v>
      </c>
      <c r="AS40" s="138">
        <v>0</v>
      </c>
      <c r="AT40" s="336">
        <v>0</v>
      </c>
    </row>
    <row r="41" spans="1:46" s="82" customFormat="1" ht="18" customHeight="1" x14ac:dyDescent="0.15">
      <c r="A41" s="123" t="s">
        <v>113</v>
      </c>
      <c r="B41" s="124">
        <v>24454600</v>
      </c>
      <c r="C41" s="347">
        <v>11430</v>
      </c>
      <c r="D41" s="313">
        <v>98.3</v>
      </c>
      <c r="E41" s="322">
        <v>98</v>
      </c>
      <c r="F41" s="352">
        <v>142378200</v>
      </c>
      <c r="G41" s="169">
        <v>18141</v>
      </c>
      <c r="H41" s="129">
        <v>104.8</v>
      </c>
      <c r="I41" s="127">
        <v>101.9</v>
      </c>
      <c r="J41" s="168">
        <v>1619100</v>
      </c>
      <c r="K41" s="169">
        <v>504</v>
      </c>
      <c r="L41" s="126">
        <v>99.7</v>
      </c>
      <c r="M41" s="149">
        <v>100.2</v>
      </c>
      <c r="N41" s="128">
        <v>12546000</v>
      </c>
      <c r="O41" s="125">
        <v>2091</v>
      </c>
      <c r="P41" s="345">
        <v>99.9</v>
      </c>
      <c r="Q41" s="320">
        <v>99.9</v>
      </c>
      <c r="R41" s="125">
        <f>SUM(B41,F41,J41,N41)</f>
        <v>180997900</v>
      </c>
      <c r="S41" s="125">
        <f>SUM(C41,G41,K41,O41)</f>
        <v>32166</v>
      </c>
      <c r="T41" s="347">
        <v>23401</v>
      </c>
      <c r="U41" s="126">
        <v>103.5</v>
      </c>
      <c r="V41" s="126">
        <v>100.3</v>
      </c>
      <c r="W41" s="321">
        <v>99.9</v>
      </c>
      <c r="X41" s="418" t="s">
        <v>185</v>
      </c>
      <c r="Y41" s="125">
        <v>303400</v>
      </c>
      <c r="Z41" s="125">
        <v>82</v>
      </c>
      <c r="AA41" s="127">
        <v>93.2</v>
      </c>
      <c r="AB41" s="322">
        <v>93.2</v>
      </c>
      <c r="AC41" s="125">
        <v>14732000</v>
      </c>
      <c r="AD41" s="125">
        <v>7366</v>
      </c>
      <c r="AE41" s="129">
        <v>95.1</v>
      </c>
      <c r="AF41" s="127">
        <v>95.1</v>
      </c>
      <c r="AG41" s="128">
        <v>688000</v>
      </c>
      <c r="AH41" s="124">
        <v>344</v>
      </c>
      <c r="AI41" s="126">
        <v>101.8</v>
      </c>
      <c r="AJ41" s="322">
        <v>101.8</v>
      </c>
      <c r="AK41" s="125">
        <v>8731200</v>
      </c>
      <c r="AL41" s="125">
        <v>3638</v>
      </c>
      <c r="AM41" s="129">
        <v>104.2</v>
      </c>
      <c r="AN41" s="127">
        <v>104.2</v>
      </c>
      <c r="AO41" s="128">
        <f>SUM(Y41,AC41,AG41,AK41)</f>
        <v>24454600</v>
      </c>
      <c r="AP41" s="124">
        <f t="shared" si="1"/>
        <v>11430</v>
      </c>
      <c r="AQ41" s="330">
        <v>10128</v>
      </c>
      <c r="AR41" s="377">
        <v>98.3</v>
      </c>
      <c r="AS41" s="377">
        <v>98</v>
      </c>
      <c r="AT41" s="378">
        <v>98.1</v>
      </c>
    </row>
    <row r="42" spans="1:46" s="82" customFormat="1" ht="18" customHeight="1" x14ac:dyDescent="0.15">
      <c r="A42" s="113"/>
      <c r="B42" s="130">
        <v>0</v>
      </c>
      <c r="C42" s="348">
        <v>0</v>
      </c>
      <c r="D42" s="354"/>
      <c r="E42" s="326"/>
      <c r="F42" s="353">
        <v>0</v>
      </c>
      <c r="G42" s="171">
        <v>0</v>
      </c>
      <c r="H42" s="135">
        <v>0</v>
      </c>
      <c r="I42" s="133">
        <v>0</v>
      </c>
      <c r="J42" s="170"/>
      <c r="K42" s="171"/>
      <c r="L42" s="132">
        <v>0</v>
      </c>
      <c r="M42" s="150">
        <v>0</v>
      </c>
      <c r="N42" s="134">
        <v>0</v>
      </c>
      <c r="O42" s="131">
        <v>0</v>
      </c>
      <c r="P42" s="346">
        <v>0</v>
      </c>
      <c r="Q42" s="356">
        <v>0</v>
      </c>
      <c r="R42" s="131">
        <f t="shared" si="0"/>
        <v>0</v>
      </c>
      <c r="S42" s="131">
        <f t="shared" si="0"/>
        <v>0</v>
      </c>
      <c r="T42" s="348">
        <v>0</v>
      </c>
      <c r="U42" s="132">
        <v>0</v>
      </c>
      <c r="V42" s="132">
        <v>0</v>
      </c>
      <c r="W42" s="358">
        <v>0</v>
      </c>
      <c r="X42" s="417"/>
      <c r="Y42" s="131">
        <v>0</v>
      </c>
      <c r="Z42" s="131">
        <v>0</v>
      </c>
      <c r="AA42" s="133">
        <v>0</v>
      </c>
      <c r="AB42" s="326">
        <v>0</v>
      </c>
      <c r="AC42" s="131">
        <v>0</v>
      </c>
      <c r="AD42" s="131">
        <v>0</v>
      </c>
      <c r="AE42" s="135">
        <v>0</v>
      </c>
      <c r="AF42" s="133">
        <v>0</v>
      </c>
      <c r="AG42" s="134">
        <v>0</v>
      </c>
      <c r="AH42" s="130">
        <v>0</v>
      </c>
      <c r="AI42" s="132">
        <v>0</v>
      </c>
      <c r="AJ42" s="326">
        <v>0</v>
      </c>
      <c r="AK42" s="131">
        <v>0</v>
      </c>
      <c r="AL42" s="131">
        <v>0</v>
      </c>
      <c r="AM42" s="135">
        <v>0</v>
      </c>
      <c r="AN42" s="133">
        <v>0</v>
      </c>
      <c r="AO42" s="134">
        <f t="shared" si="1"/>
        <v>0</v>
      </c>
      <c r="AP42" s="130">
        <f t="shared" si="1"/>
        <v>0</v>
      </c>
      <c r="AQ42" s="331">
        <v>0</v>
      </c>
      <c r="AR42" s="138">
        <v>0</v>
      </c>
      <c r="AS42" s="138">
        <v>0</v>
      </c>
      <c r="AT42" s="336">
        <v>0</v>
      </c>
    </row>
    <row r="43" spans="1:46" s="82" customFormat="1" ht="18" customHeight="1" x14ac:dyDescent="0.15">
      <c r="A43" s="123" t="s">
        <v>14</v>
      </c>
      <c r="B43" s="124">
        <v>20233800</v>
      </c>
      <c r="C43" s="347">
        <v>9463</v>
      </c>
      <c r="D43" s="313">
        <v>98.7</v>
      </c>
      <c r="E43" s="322">
        <v>98.3</v>
      </c>
      <c r="F43" s="352">
        <v>126483800</v>
      </c>
      <c r="G43" s="169">
        <v>15976</v>
      </c>
      <c r="H43" s="129">
        <v>104.3</v>
      </c>
      <c r="I43" s="127">
        <v>101.4</v>
      </c>
      <c r="J43" s="168">
        <v>1239000</v>
      </c>
      <c r="K43" s="169">
        <v>315</v>
      </c>
      <c r="L43" s="126">
        <v>98.9</v>
      </c>
      <c r="M43" s="149">
        <v>100</v>
      </c>
      <c r="N43" s="128">
        <v>11142000</v>
      </c>
      <c r="O43" s="125">
        <v>1857</v>
      </c>
      <c r="P43" s="345">
        <v>104.8</v>
      </c>
      <c r="Q43" s="320">
        <v>104.8</v>
      </c>
      <c r="R43" s="125">
        <f t="shared" ref="R43:S45" si="3">SUM(B43,F43,J43,N43)</f>
        <v>159098600</v>
      </c>
      <c r="S43" s="125">
        <f t="shared" si="3"/>
        <v>27611</v>
      </c>
      <c r="T43" s="347">
        <v>20226</v>
      </c>
      <c r="U43" s="126">
        <v>103.5</v>
      </c>
      <c r="V43" s="126">
        <v>100.5</v>
      </c>
      <c r="W43" s="321">
        <v>99.4</v>
      </c>
      <c r="X43" s="418" t="s">
        <v>14</v>
      </c>
      <c r="Y43" s="125">
        <v>362600</v>
      </c>
      <c r="Z43" s="125">
        <v>98</v>
      </c>
      <c r="AA43" s="127">
        <v>112.6</v>
      </c>
      <c r="AB43" s="322">
        <v>112.6</v>
      </c>
      <c r="AC43" s="125">
        <v>12314000</v>
      </c>
      <c r="AD43" s="125">
        <v>6157</v>
      </c>
      <c r="AE43" s="129">
        <v>95.2</v>
      </c>
      <c r="AF43" s="127">
        <v>95.2</v>
      </c>
      <c r="AG43" s="128">
        <v>710000</v>
      </c>
      <c r="AH43" s="124">
        <v>355</v>
      </c>
      <c r="AI43" s="126">
        <v>104.1</v>
      </c>
      <c r="AJ43" s="322">
        <v>104.1</v>
      </c>
      <c r="AK43" s="125">
        <v>6847200</v>
      </c>
      <c r="AL43" s="125">
        <v>2853</v>
      </c>
      <c r="AM43" s="129">
        <v>104.5</v>
      </c>
      <c r="AN43" s="127">
        <v>104.5</v>
      </c>
      <c r="AO43" s="128">
        <f>SUM(Y43,AC43,AG43,AK43)</f>
        <v>20233800</v>
      </c>
      <c r="AP43" s="124">
        <f>SUM(Z43,AD43,AH43,AL43)</f>
        <v>9463</v>
      </c>
      <c r="AQ43" s="330">
        <v>8355</v>
      </c>
      <c r="AR43" s="377">
        <v>98.7</v>
      </c>
      <c r="AS43" s="377">
        <v>98.3</v>
      </c>
      <c r="AT43" s="378">
        <v>98.3</v>
      </c>
    </row>
    <row r="44" spans="1:46" s="82" customFormat="1" ht="18" customHeight="1" x14ac:dyDescent="0.15">
      <c r="A44" s="162"/>
      <c r="B44" s="130">
        <v>0</v>
      </c>
      <c r="C44" s="348">
        <v>0</v>
      </c>
      <c r="D44" s="354"/>
      <c r="E44" s="326"/>
      <c r="F44" s="353">
        <v>39000</v>
      </c>
      <c r="G44" s="373">
        <v>15</v>
      </c>
      <c r="H44" s="135">
        <v>325</v>
      </c>
      <c r="I44" s="133">
        <v>250</v>
      </c>
      <c r="J44" s="134"/>
      <c r="K44" s="130"/>
      <c r="L44" s="132">
        <v>0</v>
      </c>
      <c r="M44" s="150">
        <v>0</v>
      </c>
      <c r="N44" s="134">
        <v>3000</v>
      </c>
      <c r="O44" s="131">
        <v>3</v>
      </c>
      <c r="P44" s="346">
        <v>150</v>
      </c>
      <c r="Q44" s="356">
        <v>150</v>
      </c>
      <c r="R44" s="131">
        <f t="shared" si="3"/>
        <v>42000</v>
      </c>
      <c r="S44" s="131">
        <f t="shared" si="3"/>
        <v>18</v>
      </c>
      <c r="T44" s="348"/>
      <c r="U44" s="132">
        <v>300</v>
      </c>
      <c r="V44" s="132">
        <v>225</v>
      </c>
      <c r="W44" s="358"/>
      <c r="X44" s="417"/>
      <c r="Y44" s="131">
        <v>0</v>
      </c>
      <c r="Z44" s="131">
        <v>0</v>
      </c>
      <c r="AA44" s="133">
        <v>0</v>
      </c>
      <c r="AB44" s="326">
        <v>0</v>
      </c>
      <c r="AC44" s="131"/>
      <c r="AD44" s="131"/>
      <c r="AE44" s="135">
        <v>0</v>
      </c>
      <c r="AF44" s="133">
        <v>0</v>
      </c>
      <c r="AG44" s="134">
        <v>0</v>
      </c>
      <c r="AH44" s="130">
        <v>0</v>
      </c>
      <c r="AI44" s="132">
        <v>0</v>
      </c>
      <c r="AJ44" s="326">
        <v>0</v>
      </c>
      <c r="AK44" s="131">
        <v>0</v>
      </c>
      <c r="AL44" s="131">
        <v>0</v>
      </c>
      <c r="AM44" s="135">
        <v>0</v>
      </c>
      <c r="AN44" s="133">
        <v>0</v>
      </c>
      <c r="AO44" s="134">
        <v>0</v>
      </c>
      <c r="AP44" s="130">
        <f t="shared" ref="AP44" si="4">SUM(Z44,AD44,AH44,AL44)</f>
        <v>0</v>
      </c>
      <c r="AQ44" s="331"/>
      <c r="AR44" s="138">
        <v>0</v>
      </c>
      <c r="AS44" s="138">
        <v>0</v>
      </c>
      <c r="AT44" s="336">
        <v>0</v>
      </c>
    </row>
    <row r="45" spans="1:46" s="82" customFormat="1" ht="18" customHeight="1" x14ac:dyDescent="0.15">
      <c r="A45" s="163" t="s">
        <v>88</v>
      </c>
      <c r="B45" s="124">
        <v>500485700</v>
      </c>
      <c r="C45" s="350">
        <v>231953</v>
      </c>
      <c r="D45" s="313">
        <v>99.1</v>
      </c>
      <c r="E45" s="322">
        <v>98.7</v>
      </c>
      <c r="F45" s="347">
        <v>2320744100</v>
      </c>
      <c r="G45" s="124">
        <v>307407</v>
      </c>
      <c r="H45" s="129">
        <v>104.7</v>
      </c>
      <c r="I45" s="322">
        <v>102</v>
      </c>
      <c r="J45" s="156">
        <f>SUM(J8:J43)</f>
        <v>20462600</v>
      </c>
      <c r="K45" s="156">
        <f>SUM(K9:K43)</f>
        <v>4679</v>
      </c>
      <c r="L45" s="126">
        <v>99.8</v>
      </c>
      <c r="M45" s="149">
        <v>100</v>
      </c>
      <c r="N45" s="128">
        <v>284100000</v>
      </c>
      <c r="O45" s="125">
        <v>47350</v>
      </c>
      <c r="P45" s="345">
        <v>101.7</v>
      </c>
      <c r="Q45" s="320">
        <v>101.7</v>
      </c>
      <c r="R45" s="125">
        <f t="shared" si="3"/>
        <v>3125792400</v>
      </c>
      <c r="S45" s="125">
        <f t="shared" si="3"/>
        <v>591389</v>
      </c>
      <c r="T45" s="347">
        <f>SUM(T8:T44)</f>
        <v>430118</v>
      </c>
      <c r="U45" s="126">
        <v>103.4</v>
      </c>
      <c r="V45" s="126">
        <v>100.6</v>
      </c>
      <c r="W45" s="321">
        <v>100.1</v>
      </c>
      <c r="X45" s="418" t="s">
        <v>186</v>
      </c>
      <c r="Y45" s="125">
        <f>SUM(Y8:Y44)</f>
        <v>9179700</v>
      </c>
      <c r="Z45" s="125">
        <f>SUM(Z8:Z44)</f>
        <v>2481</v>
      </c>
      <c r="AA45" s="127">
        <v>110.1</v>
      </c>
      <c r="AB45" s="322">
        <v>110.1</v>
      </c>
      <c r="AC45" s="125">
        <f>SUM(AC8:AC43)</f>
        <v>281284000</v>
      </c>
      <c r="AD45" s="125">
        <f>SUM(AD8:AD43)</f>
        <v>140642</v>
      </c>
      <c r="AE45" s="129">
        <v>96.3</v>
      </c>
      <c r="AF45" s="127">
        <v>96.3</v>
      </c>
      <c r="AG45" s="128">
        <f>SUM(AG8:AG44)</f>
        <v>15850000</v>
      </c>
      <c r="AH45" s="124">
        <f>SUM(AH8:AH44)</f>
        <v>7925</v>
      </c>
      <c r="AI45" s="126">
        <v>98.1</v>
      </c>
      <c r="AJ45" s="322">
        <v>98.1</v>
      </c>
      <c r="AK45" s="125">
        <f>SUM(AK8:AK44)</f>
        <v>194172000</v>
      </c>
      <c r="AL45" s="125">
        <f>SUM(AL8:AL44)</f>
        <v>80905</v>
      </c>
      <c r="AM45" s="129">
        <v>103</v>
      </c>
      <c r="AN45" s="127">
        <v>103</v>
      </c>
      <c r="AO45" s="168">
        <f>SUM(AO8:AO43)</f>
        <v>500485700</v>
      </c>
      <c r="AP45" s="302">
        <f>SUM(Z45,AD45,AH45,AL45)</f>
        <v>231953</v>
      </c>
      <c r="AQ45" s="330">
        <f>SUM(AQ8:AQ44)</f>
        <v>204139</v>
      </c>
      <c r="AR45" s="377">
        <v>99</v>
      </c>
      <c r="AS45" s="377">
        <v>98.7</v>
      </c>
      <c r="AT45" s="378">
        <v>98.5</v>
      </c>
    </row>
    <row r="46" spans="1:46" s="82" customFormat="1" ht="18" customHeight="1" x14ac:dyDescent="0.15">
      <c r="A46" s="113"/>
      <c r="B46" s="136">
        <v>0</v>
      </c>
      <c r="C46" s="312">
        <v>0</v>
      </c>
      <c r="D46" s="138" t="s">
        <v>4</v>
      </c>
      <c r="E46" s="343" t="s">
        <v>4</v>
      </c>
      <c r="F46" s="137">
        <v>12000</v>
      </c>
      <c r="G46" s="137">
        <v>6</v>
      </c>
      <c r="H46" s="141">
        <v>50</v>
      </c>
      <c r="I46" s="139">
        <v>60</v>
      </c>
      <c r="J46" s="140"/>
      <c r="K46" s="137"/>
      <c r="L46" s="138" t="s">
        <v>4</v>
      </c>
      <c r="M46" s="151" t="s">
        <v>4</v>
      </c>
      <c r="N46" s="140">
        <v>2000</v>
      </c>
      <c r="O46" s="137">
        <v>2</v>
      </c>
      <c r="P46" s="139" t="s">
        <v>4</v>
      </c>
      <c r="Q46" s="343" t="s">
        <v>4</v>
      </c>
      <c r="R46" s="137">
        <v>14000</v>
      </c>
      <c r="S46" s="137">
        <v>8</v>
      </c>
      <c r="T46" s="312"/>
      <c r="U46" s="138">
        <v>50</v>
      </c>
      <c r="V46" s="138">
        <v>57.1</v>
      </c>
      <c r="W46" s="336" t="s">
        <v>4</v>
      </c>
      <c r="X46" s="113"/>
      <c r="Y46" s="137">
        <v>0</v>
      </c>
      <c r="Z46" s="137">
        <v>0</v>
      </c>
      <c r="AA46" s="139" t="s">
        <v>4</v>
      </c>
      <c r="AB46" s="343" t="s">
        <v>4</v>
      </c>
      <c r="AC46" s="137"/>
      <c r="AD46" s="137"/>
      <c r="AE46" s="137" t="s">
        <v>4</v>
      </c>
      <c r="AF46" s="312" t="s">
        <v>4</v>
      </c>
      <c r="AG46" s="140">
        <v>0</v>
      </c>
      <c r="AH46" s="136">
        <v>0</v>
      </c>
      <c r="AI46" s="136" t="s">
        <v>4</v>
      </c>
      <c r="AJ46" s="328" t="s">
        <v>4</v>
      </c>
      <c r="AK46" s="137">
        <v>0</v>
      </c>
      <c r="AL46" s="137">
        <v>0</v>
      </c>
      <c r="AM46" s="137" t="s">
        <v>4</v>
      </c>
      <c r="AN46" s="312" t="s">
        <v>4</v>
      </c>
      <c r="AO46" s="140">
        <v>0</v>
      </c>
      <c r="AP46" s="137">
        <v>0</v>
      </c>
      <c r="AQ46" s="312"/>
      <c r="AR46" s="138" t="s">
        <v>4</v>
      </c>
      <c r="AS46" s="138" t="s">
        <v>4</v>
      </c>
      <c r="AT46" s="336" t="s">
        <v>4</v>
      </c>
    </row>
    <row r="47" spans="1:46" s="82" customFormat="1" ht="18" customHeight="1" thickBot="1" x14ac:dyDescent="0.2">
      <c r="A47" s="142" t="s">
        <v>196</v>
      </c>
      <c r="B47" s="143">
        <v>505071800</v>
      </c>
      <c r="C47" s="332">
        <v>234905</v>
      </c>
      <c r="D47" s="172">
        <v>98.087621548243504</v>
      </c>
      <c r="E47" s="329">
        <v>97.760178453266306</v>
      </c>
      <c r="F47" s="144">
        <v>2216165100</v>
      </c>
      <c r="G47" s="144">
        <v>301519</v>
      </c>
      <c r="H47" s="174">
        <v>104.20806034438574</v>
      </c>
      <c r="I47" s="173">
        <v>101.05980419430414</v>
      </c>
      <c r="J47" s="145">
        <v>20498700</v>
      </c>
      <c r="K47" s="144">
        <v>4678</v>
      </c>
      <c r="L47" s="172">
        <v>100.6382341533824</v>
      </c>
      <c r="M47" s="175">
        <v>100.53728777133033</v>
      </c>
      <c r="N47" s="145">
        <v>279408000</v>
      </c>
      <c r="O47" s="144">
        <v>46568</v>
      </c>
      <c r="P47" s="177">
        <v>99.815664251725465</v>
      </c>
      <c r="Q47" s="374">
        <v>99.815664251725465</v>
      </c>
      <c r="R47" s="144">
        <v>3021143600</v>
      </c>
      <c r="S47" s="144">
        <v>587670</v>
      </c>
      <c r="T47" s="332">
        <v>429502</v>
      </c>
      <c r="U47" s="172">
        <v>102.69413989009972</v>
      </c>
      <c r="V47" s="172">
        <v>99.613357719539422</v>
      </c>
      <c r="W47" s="359">
        <v>99.152074796560285</v>
      </c>
      <c r="X47" s="142" t="s">
        <v>186</v>
      </c>
      <c r="Y47" s="143">
        <v>8339800</v>
      </c>
      <c r="Z47" s="144">
        <v>2254</v>
      </c>
      <c r="AA47" s="173">
        <v>103.29972502291476</v>
      </c>
      <c r="AB47" s="329">
        <v>103.29972502291476</v>
      </c>
      <c r="AC47" s="144">
        <v>292000000</v>
      </c>
      <c r="AD47" s="143">
        <v>146000</v>
      </c>
      <c r="AE47" s="174">
        <v>95.394285490267833</v>
      </c>
      <c r="AF47" s="173">
        <v>95.394285490267833</v>
      </c>
      <c r="AG47" s="145">
        <v>16152000</v>
      </c>
      <c r="AH47" s="143">
        <v>8076</v>
      </c>
      <c r="AI47" s="172">
        <v>95.38207157198535</v>
      </c>
      <c r="AJ47" s="329">
        <v>95.38207157198535</v>
      </c>
      <c r="AK47" s="144">
        <v>188580000</v>
      </c>
      <c r="AL47" s="144">
        <v>78575</v>
      </c>
      <c r="AM47" s="174">
        <v>102.59306166681898</v>
      </c>
      <c r="AN47" s="173">
        <v>102.59306166681898</v>
      </c>
      <c r="AO47" s="145">
        <v>505071800</v>
      </c>
      <c r="AP47" s="144">
        <v>234905</v>
      </c>
      <c r="AQ47" s="332">
        <v>207147</v>
      </c>
      <c r="AR47" s="337">
        <v>98.087621548243504</v>
      </c>
      <c r="AS47" s="337">
        <v>97.760178453266306</v>
      </c>
      <c r="AT47" s="338">
        <v>97.690112947723364</v>
      </c>
    </row>
    <row r="48" spans="1:46" ht="18" customHeight="1" x14ac:dyDescent="0.15">
      <c r="A48" s="3"/>
      <c r="B48" s="4"/>
      <c r="C48" s="4"/>
      <c r="D48" s="5"/>
      <c r="E48" s="5"/>
      <c r="F48" s="4"/>
      <c r="G48" s="4"/>
      <c r="H48" s="5"/>
      <c r="I48" s="5"/>
      <c r="J48" s="4"/>
      <c r="K48" s="4"/>
      <c r="L48" s="5"/>
      <c r="M48" s="5"/>
      <c r="N48" s="4"/>
      <c r="O48" s="4"/>
      <c r="P48" s="5"/>
      <c r="Q48" s="5"/>
      <c r="R48" s="4"/>
      <c r="S48" s="4"/>
      <c r="T48" s="4"/>
      <c r="U48" s="5"/>
      <c r="V48" s="5"/>
      <c r="W48" s="5"/>
      <c r="X48" s="3"/>
      <c r="Y48" s="4"/>
      <c r="Z48" s="4"/>
      <c r="AA48" s="5"/>
      <c r="AB48" s="5"/>
      <c r="AC48" s="4"/>
      <c r="AD48" s="4"/>
      <c r="AE48" s="5"/>
      <c r="AF48" s="5"/>
      <c r="AG48" s="4"/>
      <c r="AH48" s="4"/>
      <c r="AI48" s="5"/>
      <c r="AJ48" s="5"/>
      <c r="AK48" s="4"/>
      <c r="AL48" s="4"/>
      <c r="AM48" s="5"/>
      <c r="AN48" s="5"/>
      <c r="AO48" s="4"/>
      <c r="AP48" s="4"/>
      <c r="AQ48" s="4"/>
      <c r="AR48" s="5"/>
      <c r="AS48" s="5"/>
      <c r="AT48" s="5"/>
    </row>
    <row r="49" spans="1:46" ht="18" customHeight="1" x14ac:dyDescent="0.15">
      <c r="A49" s="3"/>
      <c r="B49" s="4"/>
      <c r="C49" s="4"/>
      <c r="D49" s="5"/>
      <c r="E49" s="5"/>
      <c r="F49" s="4"/>
      <c r="G49" s="4"/>
      <c r="H49" s="5"/>
      <c r="I49" s="5"/>
      <c r="J49" s="4"/>
      <c r="K49" s="4"/>
      <c r="L49" s="5"/>
      <c r="M49" s="5"/>
      <c r="N49" s="4"/>
      <c r="O49" s="4"/>
      <c r="P49" s="5"/>
      <c r="Q49" s="5"/>
      <c r="R49" s="4"/>
      <c r="S49" s="4"/>
      <c r="T49" s="4"/>
      <c r="U49" s="5"/>
      <c r="V49" s="5"/>
      <c r="W49" s="5"/>
      <c r="X49" s="3"/>
      <c r="Y49" s="4"/>
      <c r="Z49" s="4"/>
      <c r="AA49" s="5"/>
      <c r="AB49" s="5"/>
      <c r="AC49" s="4"/>
      <c r="AD49" s="4"/>
      <c r="AE49" s="5"/>
      <c r="AF49" s="5"/>
      <c r="AG49" s="4"/>
      <c r="AH49" s="4"/>
      <c r="AI49" s="5"/>
      <c r="AJ49" s="5"/>
      <c r="AK49" s="4"/>
      <c r="AL49" s="4"/>
      <c r="AM49" s="5"/>
      <c r="AN49" s="5"/>
      <c r="AO49" s="4"/>
      <c r="AP49" s="4"/>
      <c r="AQ49" s="4"/>
      <c r="AR49" s="5"/>
      <c r="AS49" s="5"/>
      <c r="AT49" s="5"/>
    </row>
    <row r="50" spans="1:46" ht="18" customHeight="1" x14ac:dyDescent="0.15">
      <c r="A50" s="3"/>
      <c r="B50" s="4"/>
      <c r="C50" s="4"/>
      <c r="D50" s="5"/>
      <c r="E50" s="5"/>
      <c r="F50" s="4"/>
      <c r="G50" s="4"/>
      <c r="H50" s="5"/>
      <c r="I50" s="5"/>
      <c r="J50" s="4"/>
      <c r="K50" s="4"/>
      <c r="L50" s="5"/>
      <c r="M50" s="5"/>
      <c r="N50" s="4"/>
      <c r="O50" s="4"/>
      <c r="P50" s="5"/>
      <c r="Q50" s="5"/>
      <c r="R50" s="4"/>
      <c r="S50" s="4"/>
      <c r="T50" s="4"/>
      <c r="U50" s="5"/>
      <c r="V50" s="5"/>
      <c r="W50" s="5"/>
      <c r="X50" s="3"/>
      <c r="Y50" s="4"/>
      <c r="Z50" s="4"/>
      <c r="AA50" s="5"/>
      <c r="AB50" s="5"/>
      <c r="AC50" s="4"/>
      <c r="AD50" s="4"/>
      <c r="AE50" s="5"/>
      <c r="AF50" s="5"/>
      <c r="AG50" s="4"/>
      <c r="AH50" s="4"/>
      <c r="AI50" s="5"/>
      <c r="AJ50" s="5"/>
      <c r="AK50" s="4"/>
      <c r="AL50" s="4"/>
      <c r="AM50" s="5"/>
      <c r="AN50" s="5"/>
      <c r="AO50" s="4"/>
      <c r="AP50" s="4"/>
      <c r="AQ50" s="4"/>
      <c r="AR50" s="5"/>
      <c r="AS50" s="5"/>
      <c r="AT50" s="5"/>
    </row>
    <row r="51" spans="1:46" ht="18" customHeight="1" x14ac:dyDescent="0.15">
      <c r="A51" s="3"/>
      <c r="B51" s="4"/>
      <c r="C51" s="4"/>
      <c r="D51" s="5"/>
      <c r="E51" s="5"/>
      <c r="F51" s="4"/>
      <c r="G51" s="4"/>
      <c r="H51" s="5"/>
      <c r="I51" s="5"/>
      <c r="J51" s="4"/>
      <c r="K51" s="4"/>
      <c r="L51" s="5"/>
      <c r="M51" s="5"/>
      <c r="N51" s="4"/>
      <c r="O51" s="4"/>
      <c r="P51" s="5"/>
      <c r="Q51" s="5"/>
      <c r="R51" s="4"/>
      <c r="S51" s="4"/>
      <c r="T51" s="4"/>
      <c r="U51" s="5"/>
      <c r="V51" s="5"/>
      <c r="W51" s="5"/>
      <c r="X51" s="3"/>
      <c r="Y51" s="4"/>
      <c r="Z51" s="4"/>
      <c r="AA51" s="5"/>
      <c r="AB51" s="5"/>
      <c r="AC51" s="4"/>
      <c r="AD51" s="4"/>
      <c r="AE51" s="5"/>
      <c r="AF51" s="5"/>
      <c r="AG51" s="4"/>
      <c r="AH51" s="4"/>
      <c r="AI51" s="5"/>
      <c r="AJ51" s="5"/>
      <c r="AK51" s="4"/>
      <c r="AL51" s="4"/>
      <c r="AM51" s="5"/>
      <c r="AN51" s="5"/>
      <c r="AO51" s="4"/>
      <c r="AP51" s="4"/>
      <c r="AQ51" s="4"/>
      <c r="AR51" s="5"/>
      <c r="AS51" s="5"/>
      <c r="AT51" s="5"/>
    </row>
    <row r="52" spans="1:46" x14ac:dyDescent="0.15">
      <c r="AG52" s="6"/>
      <c r="AH52" s="6"/>
    </row>
    <row r="53" spans="1:46" s="7" customFormat="1" x14ac:dyDescent="0.15">
      <c r="A53" s="429" t="s">
        <v>166</v>
      </c>
      <c r="B53" s="429"/>
      <c r="C53" s="429"/>
      <c r="D53" s="429"/>
      <c r="E53" s="429"/>
      <c r="F53" s="429"/>
      <c r="G53" s="429"/>
      <c r="H53" s="429"/>
      <c r="I53" s="429"/>
      <c r="J53" s="429"/>
      <c r="K53" s="429"/>
      <c r="L53" s="429" t="s">
        <v>167</v>
      </c>
      <c r="M53" s="429"/>
      <c r="N53" s="429"/>
      <c r="O53" s="429"/>
      <c r="P53" s="429"/>
      <c r="Q53" s="429"/>
      <c r="R53" s="429"/>
      <c r="S53" s="429"/>
      <c r="T53" s="429"/>
      <c r="U53" s="429"/>
      <c r="V53" s="429"/>
      <c r="W53" s="429"/>
      <c r="X53" s="429" t="s">
        <v>169</v>
      </c>
      <c r="Y53" s="429"/>
      <c r="Z53" s="429"/>
      <c r="AA53" s="429"/>
      <c r="AB53" s="429"/>
      <c r="AC53" s="429"/>
      <c r="AD53" s="429"/>
      <c r="AE53" s="429"/>
      <c r="AF53" s="429"/>
      <c r="AG53" s="429"/>
      <c r="AH53" s="429"/>
      <c r="AI53" s="429" t="s">
        <v>168</v>
      </c>
      <c r="AJ53" s="429"/>
      <c r="AK53" s="429"/>
      <c r="AL53" s="429"/>
      <c r="AM53" s="429"/>
      <c r="AN53" s="429"/>
      <c r="AO53" s="429"/>
      <c r="AP53" s="429"/>
      <c r="AQ53" s="429"/>
      <c r="AR53" s="429"/>
      <c r="AS53" s="429"/>
      <c r="AT53" s="429"/>
    </row>
  </sheetData>
  <mergeCells count="25">
    <mergeCell ref="R1:W1"/>
    <mergeCell ref="X1:AD1"/>
    <mergeCell ref="AO1:AT1"/>
    <mergeCell ref="Y2:AA2"/>
    <mergeCell ref="B3:C3"/>
    <mergeCell ref="F3:G3"/>
    <mergeCell ref="J3:K3"/>
    <mergeCell ref="N3:P3"/>
    <mergeCell ref="AC4:AF4"/>
    <mergeCell ref="AG4:AH4"/>
    <mergeCell ref="AK4:AN4"/>
    <mergeCell ref="D5:E5"/>
    <mergeCell ref="H5:I5"/>
    <mergeCell ref="L5:M5"/>
    <mergeCell ref="P5:Q5"/>
    <mergeCell ref="U5:W5"/>
    <mergeCell ref="AA5:AB5"/>
    <mergeCell ref="AE5:AF5"/>
    <mergeCell ref="AI5:AJ5"/>
    <mergeCell ref="AM5:AN5"/>
    <mergeCell ref="AR5:AT5"/>
    <mergeCell ref="A53:K53"/>
    <mergeCell ref="L53:W53"/>
    <mergeCell ref="X53:AH53"/>
    <mergeCell ref="AI53:AT53"/>
  </mergeCells>
  <phoneticPr fontId="2"/>
  <printOptions horizontalCentered="1"/>
  <pageMargins left="0" right="0" top="0.78740157480314965" bottom="0" header="0.51181102362204722" footer="0.51181102362204722"/>
  <pageSetup paperSize="9" scale="86" fitToWidth="0" fitToHeight="0" orientation="portrait" r:id="rId1"/>
  <headerFooter alignWithMargins="0"/>
  <colBreaks count="3" manualBreakCount="3">
    <brk id="11" max="1048575" man="1"/>
    <brk id="23" max="1048575" man="1"/>
    <brk id="3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DI69"/>
  <sheetViews>
    <sheetView tabSelected="1" view="pageBreakPreview" topLeftCell="A20" zoomScale="55" zoomScaleNormal="50" zoomScaleSheetLayoutView="55" workbookViewId="0">
      <selection activeCell="R33" sqref="R33"/>
    </sheetView>
  </sheetViews>
  <sheetFormatPr defaultRowHeight="14.25" x14ac:dyDescent="0.15"/>
  <cols>
    <col min="1" max="1" width="15.625" style="211" customWidth="1"/>
    <col min="2" max="2" width="17.625" style="211" customWidth="1"/>
    <col min="3" max="3" width="11.125" style="211" customWidth="1"/>
    <col min="4" max="5" width="9.375" style="211" customWidth="1"/>
    <col min="6" max="6" width="10.875" style="211" customWidth="1"/>
    <col min="7" max="7" width="7.75" style="211" customWidth="1"/>
    <col min="8" max="9" width="8.375" style="211" bestFit="1" customWidth="1"/>
    <col min="10" max="10" width="10.875" style="211" customWidth="1"/>
    <col min="11" max="11" width="7.75" style="211" customWidth="1"/>
    <col min="12" max="17" width="8.375" style="211" bestFit="1" customWidth="1"/>
    <col min="18" max="18" width="13.5" style="211" customWidth="1"/>
    <col min="19" max="20" width="9.5" style="211" customWidth="1"/>
    <col min="21" max="21" width="11.125" style="211" bestFit="1" customWidth="1"/>
    <col min="22" max="22" width="14.625" style="211" bestFit="1" customWidth="1"/>
    <col min="23" max="23" width="7.75" style="211" customWidth="1"/>
    <col min="24" max="24" width="10.875" style="211" customWidth="1"/>
    <col min="25" max="25" width="7.75" style="211" customWidth="1"/>
    <col min="26" max="26" width="10.875" style="211" customWidth="1"/>
    <col min="27" max="27" width="7.75" style="211" customWidth="1"/>
    <col min="28" max="28" width="10.875" style="211" customWidth="1"/>
    <col min="29" max="29" width="7.75" style="211" customWidth="1"/>
    <col min="30" max="30" width="10.875" style="211" customWidth="1"/>
    <col min="31" max="31" width="7.75" style="211" customWidth="1"/>
    <col min="32" max="32" width="10.875" style="211" customWidth="1"/>
    <col min="33" max="33" width="7.75" style="211" customWidth="1"/>
    <col min="34" max="34" width="13.5" style="211" customWidth="1"/>
    <col min="35" max="36" width="9.5" style="211" customWidth="1"/>
    <col min="37" max="37" width="9.75" style="211" customWidth="1"/>
    <col min="38" max="38" width="15.625" style="211" customWidth="1"/>
    <col min="39" max="39" width="7.75" style="211" customWidth="1"/>
    <col min="40" max="40" width="15.625" style="211" customWidth="1"/>
    <col min="41" max="41" width="7.75" style="211" customWidth="1"/>
    <col min="42" max="42" width="15.625" style="211" customWidth="1"/>
    <col min="43" max="43" width="7.75" style="211" customWidth="1"/>
    <col min="44" max="44" width="15.625" style="211" customWidth="1"/>
    <col min="45" max="45" width="7.75" style="211" customWidth="1"/>
    <col min="46" max="46" width="15.625" style="211" customWidth="1"/>
    <col min="47" max="47" width="7.75" style="211" customWidth="1"/>
    <col min="48" max="48" width="15.625" style="211" customWidth="1"/>
    <col min="49" max="49" width="7.75" style="211" customWidth="1"/>
    <col min="50" max="50" width="15.25" style="211" customWidth="1"/>
    <col min="51" max="53" width="9.5" style="211" customWidth="1"/>
    <col min="54" max="54" width="15.625" style="211" customWidth="1"/>
    <col min="55" max="55" width="7.75" style="211" customWidth="1"/>
    <col min="56" max="56" width="15.625" style="211" customWidth="1"/>
    <col min="57" max="57" width="7.75" style="211" customWidth="1"/>
    <col min="58" max="58" width="15.625" style="211" customWidth="1"/>
    <col min="59" max="59" width="7.75" style="211" customWidth="1"/>
    <col min="60" max="60" width="15.625" style="211" customWidth="1"/>
    <col min="61" max="61" width="7.75" style="211" customWidth="1"/>
    <col min="62" max="62" width="15.625" style="211" customWidth="1"/>
    <col min="63" max="63" width="7.75" style="211" customWidth="1"/>
    <col min="64" max="64" width="15.625" style="211" customWidth="1"/>
    <col min="65" max="65" width="7.75" style="211" customWidth="1"/>
    <col min="66" max="66" width="15.625" style="211" customWidth="1"/>
    <col min="67" max="67" width="9.5" style="211" customWidth="1"/>
    <col min="68" max="68" width="9.375" style="211" customWidth="1"/>
    <col min="69" max="69" width="9.625" style="211" customWidth="1"/>
    <col min="70" max="70" width="15.625" style="211" customWidth="1"/>
    <col min="71" max="71" width="7.75" style="211" customWidth="1"/>
    <col min="72" max="72" width="15.625" style="211" customWidth="1"/>
    <col min="73" max="73" width="7.75" style="211" customWidth="1"/>
    <col min="74" max="74" width="15.625" style="211" customWidth="1"/>
    <col min="75" max="75" width="7.75" style="211" customWidth="1"/>
    <col min="76" max="76" width="15.625" style="211" customWidth="1"/>
    <col min="77" max="77" width="7.75" style="211" customWidth="1"/>
    <col min="78" max="78" width="15.625" style="211" customWidth="1"/>
    <col min="79" max="79" width="7.75" style="211" customWidth="1"/>
    <col min="80" max="80" width="15.625" style="211" customWidth="1"/>
    <col min="81" max="81" width="7.75" style="211" customWidth="1"/>
    <col min="82" max="82" width="15.625" style="211" customWidth="1"/>
    <col min="83" max="83" width="9.5" style="211" customWidth="1"/>
    <col min="84" max="86" width="9.375" style="211" customWidth="1"/>
    <col min="87" max="87" width="8.625" style="211" customWidth="1"/>
    <col min="88" max="89" width="9.375" style="211" customWidth="1"/>
    <col min="90" max="90" width="21.625" style="211" customWidth="1"/>
    <col min="91" max="92" width="15.125" style="211" customWidth="1"/>
    <col min="93" max="94" width="9.375" style="211" customWidth="1"/>
    <col min="95" max="95" width="10.25" style="211" customWidth="1"/>
    <col min="96" max="96" width="15.625" style="211" customWidth="1"/>
    <col min="97" max="97" width="7.75" style="211" customWidth="1"/>
    <col min="98" max="98" width="15.625" style="211" customWidth="1"/>
    <col min="99" max="99" width="7.75" style="211" customWidth="1"/>
    <col min="100" max="100" width="15.625" style="211" customWidth="1"/>
    <col min="101" max="101" width="9.5" style="211" customWidth="1"/>
    <col min="102" max="104" width="9.375" style="211" customWidth="1"/>
    <col min="105" max="105" width="8.625" style="211" customWidth="1"/>
    <col min="106" max="107" width="9.375" style="211" customWidth="1"/>
    <col min="108" max="108" width="21.625" style="211" customWidth="1"/>
    <col min="109" max="110" width="15.125" style="211" customWidth="1"/>
    <col min="111" max="112" width="9.375" style="211" customWidth="1"/>
    <col min="113" max="113" width="10.25" style="211" customWidth="1"/>
    <col min="114" max="16384" width="9" style="211"/>
  </cols>
  <sheetData>
    <row r="1" spans="1:95" ht="14.25" customHeight="1" thickBot="1" x14ac:dyDescent="0.2"/>
    <row r="2" spans="1:95" ht="32.1" customHeight="1" x14ac:dyDescent="0.15">
      <c r="A2" s="212"/>
      <c r="B2" s="213" t="s">
        <v>48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5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6"/>
    </row>
    <row r="3" spans="1:95" ht="32.1" customHeight="1" x14ac:dyDescent="0.15">
      <c r="A3" s="217"/>
      <c r="B3" s="218"/>
      <c r="C3" s="218"/>
      <c r="D3" s="218"/>
      <c r="E3" s="218"/>
      <c r="F3" s="443" t="s">
        <v>27</v>
      </c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441"/>
      <c r="T3" s="441"/>
      <c r="U3" s="442"/>
      <c r="V3" s="443" t="s">
        <v>177</v>
      </c>
      <c r="W3" s="441"/>
      <c r="X3" s="441"/>
      <c r="Y3" s="441"/>
      <c r="Z3" s="441"/>
      <c r="AA3" s="441"/>
      <c r="AB3" s="441"/>
      <c r="AC3" s="441"/>
      <c r="AD3" s="441"/>
      <c r="AE3" s="441"/>
      <c r="AF3" s="441"/>
      <c r="AG3" s="441"/>
      <c r="AH3" s="441"/>
      <c r="AI3" s="441"/>
      <c r="AJ3" s="441"/>
      <c r="AK3" s="442"/>
      <c r="AL3" s="441" t="s">
        <v>187</v>
      </c>
      <c r="AM3" s="441"/>
      <c r="AN3" s="441"/>
      <c r="AO3" s="441"/>
      <c r="AP3" s="441"/>
      <c r="AQ3" s="441"/>
      <c r="AR3" s="441"/>
      <c r="AS3" s="441"/>
      <c r="AT3" s="441"/>
      <c r="AU3" s="441"/>
      <c r="AV3" s="441"/>
      <c r="AW3" s="441"/>
      <c r="AX3" s="441"/>
      <c r="AY3" s="441"/>
      <c r="AZ3" s="441"/>
      <c r="BA3" s="442"/>
      <c r="BB3" s="443" t="s">
        <v>164</v>
      </c>
      <c r="BC3" s="441"/>
      <c r="BD3" s="441"/>
      <c r="BE3" s="441"/>
      <c r="BF3" s="441"/>
      <c r="BG3" s="441"/>
      <c r="BH3" s="441"/>
      <c r="BI3" s="441"/>
      <c r="BJ3" s="441"/>
      <c r="BK3" s="441"/>
      <c r="BL3" s="441"/>
      <c r="BM3" s="441"/>
      <c r="BN3" s="441"/>
      <c r="BO3" s="441"/>
      <c r="BP3" s="441"/>
      <c r="BQ3" s="442"/>
      <c r="BR3" s="443" t="s">
        <v>165</v>
      </c>
      <c r="BS3" s="441"/>
      <c r="BT3" s="441"/>
      <c r="BU3" s="441"/>
      <c r="BV3" s="441"/>
      <c r="BW3" s="441"/>
      <c r="BX3" s="441"/>
      <c r="BY3" s="441"/>
      <c r="BZ3" s="441"/>
      <c r="CA3" s="441"/>
      <c r="CB3" s="441"/>
      <c r="CC3" s="441"/>
      <c r="CD3" s="441"/>
      <c r="CE3" s="441"/>
      <c r="CF3" s="441"/>
      <c r="CG3" s="442"/>
      <c r="CH3" s="444" t="s">
        <v>52</v>
      </c>
      <c r="CI3" s="445"/>
      <c r="CJ3" s="445"/>
      <c r="CK3" s="446"/>
      <c r="CL3" s="219"/>
      <c r="CM3" s="218"/>
      <c r="CN3" s="218"/>
      <c r="CO3" s="218"/>
      <c r="CP3" s="218"/>
      <c r="CQ3" s="220"/>
    </row>
    <row r="4" spans="1:95" ht="32.1" customHeight="1" x14ac:dyDescent="0.15">
      <c r="A4" s="217"/>
      <c r="B4" s="221" t="s">
        <v>51</v>
      </c>
      <c r="C4" s="222"/>
      <c r="D4" s="222"/>
      <c r="E4" s="222"/>
      <c r="F4" s="447" t="s">
        <v>121</v>
      </c>
      <c r="G4" s="448"/>
      <c r="H4" s="450" t="s">
        <v>188</v>
      </c>
      <c r="I4" s="450"/>
      <c r="J4" s="450" t="s">
        <v>122</v>
      </c>
      <c r="K4" s="450"/>
      <c r="L4" s="450" t="s">
        <v>123</v>
      </c>
      <c r="M4" s="450"/>
      <c r="N4" s="450" t="s">
        <v>124</v>
      </c>
      <c r="O4" s="450"/>
      <c r="P4" s="450" t="s">
        <v>125</v>
      </c>
      <c r="Q4" s="450"/>
      <c r="R4" s="445" t="s">
        <v>119</v>
      </c>
      <c r="S4" s="454"/>
      <c r="T4" s="451" t="s">
        <v>55</v>
      </c>
      <c r="U4" s="446"/>
      <c r="V4" s="443" t="s">
        <v>189</v>
      </c>
      <c r="W4" s="453"/>
      <c r="X4" s="450" t="s">
        <v>188</v>
      </c>
      <c r="Y4" s="450"/>
      <c r="Z4" s="450" t="s">
        <v>122</v>
      </c>
      <c r="AA4" s="450"/>
      <c r="AB4" s="450" t="s">
        <v>123</v>
      </c>
      <c r="AC4" s="450"/>
      <c r="AD4" s="450" t="s">
        <v>124</v>
      </c>
      <c r="AE4" s="450"/>
      <c r="AF4" s="450" t="s">
        <v>125</v>
      </c>
      <c r="AG4" s="450"/>
      <c r="AH4" s="445" t="s">
        <v>119</v>
      </c>
      <c r="AI4" s="454"/>
      <c r="AJ4" s="451" t="s">
        <v>55</v>
      </c>
      <c r="AK4" s="446"/>
      <c r="AL4" s="443" t="s">
        <v>189</v>
      </c>
      <c r="AM4" s="453"/>
      <c r="AN4" s="450" t="s">
        <v>188</v>
      </c>
      <c r="AO4" s="450"/>
      <c r="AP4" s="450" t="s">
        <v>122</v>
      </c>
      <c r="AQ4" s="450"/>
      <c r="AR4" s="450" t="s">
        <v>123</v>
      </c>
      <c r="AS4" s="450"/>
      <c r="AT4" s="450" t="s">
        <v>124</v>
      </c>
      <c r="AU4" s="450"/>
      <c r="AV4" s="450" t="s">
        <v>125</v>
      </c>
      <c r="AW4" s="450"/>
      <c r="AX4" s="445" t="s">
        <v>119</v>
      </c>
      <c r="AY4" s="454"/>
      <c r="AZ4" s="451" t="s">
        <v>55</v>
      </c>
      <c r="BA4" s="446"/>
      <c r="BB4" s="443" t="s">
        <v>132</v>
      </c>
      <c r="BC4" s="453"/>
      <c r="BD4" s="450" t="s">
        <v>188</v>
      </c>
      <c r="BE4" s="450"/>
      <c r="BF4" s="450" t="s">
        <v>122</v>
      </c>
      <c r="BG4" s="450"/>
      <c r="BH4" s="450" t="s">
        <v>123</v>
      </c>
      <c r="BI4" s="450"/>
      <c r="BJ4" s="450" t="s">
        <v>124</v>
      </c>
      <c r="BK4" s="450"/>
      <c r="BL4" s="450" t="s">
        <v>125</v>
      </c>
      <c r="BM4" s="450"/>
      <c r="BN4" s="445" t="s">
        <v>119</v>
      </c>
      <c r="BO4" s="454"/>
      <c r="BP4" s="451" t="s">
        <v>55</v>
      </c>
      <c r="BQ4" s="446"/>
      <c r="BR4" s="443" t="s">
        <v>189</v>
      </c>
      <c r="BS4" s="453"/>
      <c r="BT4" s="450" t="s">
        <v>188</v>
      </c>
      <c r="BU4" s="450"/>
      <c r="BV4" s="450" t="s">
        <v>122</v>
      </c>
      <c r="BW4" s="450"/>
      <c r="BX4" s="450" t="s">
        <v>123</v>
      </c>
      <c r="BY4" s="450"/>
      <c r="BZ4" s="450" t="s">
        <v>124</v>
      </c>
      <c r="CA4" s="450"/>
      <c r="CB4" s="450" t="s">
        <v>125</v>
      </c>
      <c r="CC4" s="450"/>
      <c r="CD4" s="445" t="s">
        <v>119</v>
      </c>
      <c r="CE4" s="454"/>
      <c r="CF4" s="451" t="s">
        <v>55</v>
      </c>
      <c r="CG4" s="446"/>
      <c r="CH4" s="447"/>
      <c r="CI4" s="448"/>
      <c r="CJ4" s="448"/>
      <c r="CK4" s="449"/>
      <c r="CL4" s="223" t="s">
        <v>37</v>
      </c>
      <c r="CM4" s="222"/>
      <c r="CN4" s="222"/>
      <c r="CO4" s="222"/>
      <c r="CP4" s="222"/>
      <c r="CQ4" s="224"/>
    </row>
    <row r="5" spans="1:95" ht="32.1" customHeight="1" x14ac:dyDescent="0.15">
      <c r="A5" s="225" t="s">
        <v>56</v>
      </c>
      <c r="B5" s="226"/>
      <c r="C5" s="226"/>
      <c r="D5" s="227" t="s">
        <v>55</v>
      </c>
      <c r="E5" s="227"/>
      <c r="F5" s="443" t="s">
        <v>127</v>
      </c>
      <c r="G5" s="441"/>
      <c r="H5" s="450" t="s">
        <v>126</v>
      </c>
      <c r="I5" s="450"/>
      <c r="J5" s="450" t="s">
        <v>128</v>
      </c>
      <c r="K5" s="450"/>
      <c r="L5" s="450" t="s">
        <v>129</v>
      </c>
      <c r="M5" s="450"/>
      <c r="N5" s="450" t="s">
        <v>130</v>
      </c>
      <c r="O5" s="450"/>
      <c r="P5" s="450" t="s">
        <v>131</v>
      </c>
      <c r="Q5" s="450"/>
      <c r="R5" s="448"/>
      <c r="S5" s="455"/>
      <c r="T5" s="452"/>
      <c r="U5" s="449"/>
      <c r="V5" s="443" t="s">
        <v>133</v>
      </c>
      <c r="W5" s="453"/>
      <c r="X5" s="450" t="s">
        <v>134</v>
      </c>
      <c r="Y5" s="450"/>
      <c r="Z5" s="450" t="s">
        <v>135</v>
      </c>
      <c r="AA5" s="450"/>
      <c r="AB5" s="450" t="s">
        <v>136</v>
      </c>
      <c r="AC5" s="450"/>
      <c r="AD5" s="450" t="s">
        <v>137</v>
      </c>
      <c r="AE5" s="450"/>
      <c r="AF5" s="450" t="s">
        <v>138</v>
      </c>
      <c r="AG5" s="450"/>
      <c r="AH5" s="448"/>
      <c r="AI5" s="455"/>
      <c r="AJ5" s="452"/>
      <c r="AK5" s="449"/>
      <c r="AL5" s="443" t="s">
        <v>139</v>
      </c>
      <c r="AM5" s="453"/>
      <c r="AN5" s="450" t="s">
        <v>140</v>
      </c>
      <c r="AO5" s="450"/>
      <c r="AP5" s="450" t="s">
        <v>141</v>
      </c>
      <c r="AQ5" s="450"/>
      <c r="AR5" s="450" t="s">
        <v>142</v>
      </c>
      <c r="AS5" s="450"/>
      <c r="AT5" s="450" t="s">
        <v>143</v>
      </c>
      <c r="AU5" s="450"/>
      <c r="AV5" s="450" t="s">
        <v>144</v>
      </c>
      <c r="AW5" s="450"/>
      <c r="AX5" s="448"/>
      <c r="AY5" s="455"/>
      <c r="AZ5" s="452"/>
      <c r="BA5" s="449"/>
      <c r="BB5" s="443" t="s">
        <v>131</v>
      </c>
      <c r="BC5" s="453"/>
      <c r="BD5" s="450" t="s">
        <v>145</v>
      </c>
      <c r="BE5" s="450"/>
      <c r="BF5" s="450" t="s">
        <v>146</v>
      </c>
      <c r="BG5" s="450"/>
      <c r="BH5" s="450" t="s">
        <v>129</v>
      </c>
      <c r="BI5" s="450"/>
      <c r="BJ5" s="450" t="s">
        <v>147</v>
      </c>
      <c r="BK5" s="450"/>
      <c r="BL5" s="450" t="s">
        <v>148</v>
      </c>
      <c r="BM5" s="450"/>
      <c r="BN5" s="448"/>
      <c r="BO5" s="455"/>
      <c r="BP5" s="452"/>
      <c r="BQ5" s="449"/>
      <c r="BR5" s="443" t="s">
        <v>149</v>
      </c>
      <c r="BS5" s="453"/>
      <c r="BT5" s="450" t="s">
        <v>150</v>
      </c>
      <c r="BU5" s="450"/>
      <c r="BV5" s="450" t="s">
        <v>151</v>
      </c>
      <c r="BW5" s="450"/>
      <c r="BX5" s="450" t="s">
        <v>152</v>
      </c>
      <c r="BY5" s="450"/>
      <c r="BZ5" s="450" t="s">
        <v>153</v>
      </c>
      <c r="CA5" s="450"/>
      <c r="CB5" s="450" t="s">
        <v>145</v>
      </c>
      <c r="CC5" s="450"/>
      <c r="CD5" s="448"/>
      <c r="CE5" s="455"/>
      <c r="CF5" s="452"/>
      <c r="CG5" s="449"/>
      <c r="CH5" s="228"/>
      <c r="CI5" s="226"/>
      <c r="CJ5" s="227" t="s">
        <v>55</v>
      </c>
      <c r="CK5" s="420"/>
      <c r="CL5" s="228"/>
      <c r="CM5" s="226"/>
      <c r="CN5" s="226"/>
      <c r="CO5" s="229" t="s">
        <v>55</v>
      </c>
      <c r="CP5" s="230"/>
      <c r="CQ5" s="231"/>
    </row>
    <row r="6" spans="1:95" ht="37.5" x14ac:dyDescent="0.15">
      <c r="A6" s="217"/>
      <c r="B6" s="232" t="s">
        <v>58</v>
      </c>
      <c r="C6" s="232" t="s">
        <v>59</v>
      </c>
      <c r="D6" s="226" t="s">
        <v>58</v>
      </c>
      <c r="E6" s="218" t="s">
        <v>59</v>
      </c>
      <c r="F6" s="233" t="s">
        <v>58</v>
      </c>
      <c r="G6" s="218" t="s">
        <v>59</v>
      </c>
      <c r="H6" s="234" t="s">
        <v>58</v>
      </c>
      <c r="I6" s="234" t="s">
        <v>59</v>
      </c>
      <c r="J6" s="234" t="s">
        <v>58</v>
      </c>
      <c r="K6" s="234" t="s">
        <v>59</v>
      </c>
      <c r="L6" s="234" t="s">
        <v>58</v>
      </c>
      <c r="M6" s="234" t="s">
        <v>59</v>
      </c>
      <c r="N6" s="234" t="s">
        <v>58</v>
      </c>
      <c r="O6" s="234" t="s">
        <v>59</v>
      </c>
      <c r="P6" s="234" t="s">
        <v>58</v>
      </c>
      <c r="Q6" s="234" t="s">
        <v>59</v>
      </c>
      <c r="R6" s="226" t="s">
        <v>58</v>
      </c>
      <c r="S6" s="232" t="s">
        <v>59</v>
      </c>
      <c r="T6" s="226" t="s">
        <v>58</v>
      </c>
      <c r="U6" s="235" t="s">
        <v>28</v>
      </c>
      <c r="V6" s="233" t="s">
        <v>58</v>
      </c>
      <c r="W6" s="232" t="s">
        <v>59</v>
      </c>
      <c r="X6" s="234" t="s">
        <v>58</v>
      </c>
      <c r="Y6" s="234" t="s">
        <v>59</v>
      </c>
      <c r="Z6" s="234" t="s">
        <v>58</v>
      </c>
      <c r="AA6" s="234" t="s">
        <v>59</v>
      </c>
      <c r="AB6" s="234" t="s">
        <v>58</v>
      </c>
      <c r="AC6" s="234" t="s">
        <v>59</v>
      </c>
      <c r="AD6" s="234" t="s">
        <v>58</v>
      </c>
      <c r="AE6" s="234" t="s">
        <v>59</v>
      </c>
      <c r="AF6" s="234" t="s">
        <v>58</v>
      </c>
      <c r="AG6" s="234" t="s">
        <v>59</v>
      </c>
      <c r="AH6" s="226" t="s">
        <v>58</v>
      </c>
      <c r="AI6" s="232" t="s">
        <v>59</v>
      </c>
      <c r="AJ6" s="236" t="s">
        <v>58</v>
      </c>
      <c r="AK6" s="237" t="s">
        <v>59</v>
      </c>
      <c r="AL6" s="233" t="s">
        <v>58</v>
      </c>
      <c r="AM6" s="232" t="s">
        <v>59</v>
      </c>
      <c r="AN6" s="234" t="s">
        <v>58</v>
      </c>
      <c r="AO6" s="234" t="s">
        <v>59</v>
      </c>
      <c r="AP6" s="234" t="s">
        <v>58</v>
      </c>
      <c r="AQ6" s="234" t="s">
        <v>59</v>
      </c>
      <c r="AR6" s="234" t="s">
        <v>58</v>
      </c>
      <c r="AS6" s="234" t="s">
        <v>59</v>
      </c>
      <c r="AT6" s="234" t="s">
        <v>58</v>
      </c>
      <c r="AU6" s="234" t="s">
        <v>59</v>
      </c>
      <c r="AV6" s="234" t="s">
        <v>58</v>
      </c>
      <c r="AW6" s="234" t="s">
        <v>59</v>
      </c>
      <c r="AX6" s="226" t="s">
        <v>58</v>
      </c>
      <c r="AY6" s="232" t="s">
        <v>59</v>
      </c>
      <c r="AZ6" s="226" t="s">
        <v>58</v>
      </c>
      <c r="BA6" s="237" t="s">
        <v>59</v>
      </c>
      <c r="BB6" s="233" t="s">
        <v>58</v>
      </c>
      <c r="BC6" s="232" t="s">
        <v>59</v>
      </c>
      <c r="BD6" s="234" t="s">
        <v>58</v>
      </c>
      <c r="BE6" s="234" t="s">
        <v>59</v>
      </c>
      <c r="BF6" s="234" t="s">
        <v>58</v>
      </c>
      <c r="BG6" s="234" t="s">
        <v>59</v>
      </c>
      <c r="BH6" s="234" t="s">
        <v>58</v>
      </c>
      <c r="BI6" s="234" t="s">
        <v>59</v>
      </c>
      <c r="BJ6" s="234" t="s">
        <v>58</v>
      </c>
      <c r="BK6" s="234" t="s">
        <v>59</v>
      </c>
      <c r="BL6" s="234" t="s">
        <v>58</v>
      </c>
      <c r="BM6" s="234" t="s">
        <v>59</v>
      </c>
      <c r="BN6" s="226" t="s">
        <v>58</v>
      </c>
      <c r="BO6" s="232" t="s">
        <v>59</v>
      </c>
      <c r="BP6" s="226" t="s">
        <v>58</v>
      </c>
      <c r="BQ6" s="237" t="s">
        <v>59</v>
      </c>
      <c r="BR6" s="233" t="s">
        <v>58</v>
      </c>
      <c r="BS6" s="232" t="s">
        <v>59</v>
      </c>
      <c r="BT6" s="234" t="s">
        <v>58</v>
      </c>
      <c r="BU6" s="234" t="s">
        <v>59</v>
      </c>
      <c r="BV6" s="234" t="s">
        <v>58</v>
      </c>
      <c r="BW6" s="234" t="s">
        <v>59</v>
      </c>
      <c r="BX6" s="234" t="s">
        <v>58</v>
      </c>
      <c r="BY6" s="234" t="s">
        <v>59</v>
      </c>
      <c r="BZ6" s="234" t="s">
        <v>58</v>
      </c>
      <c r="CA6" s="234" t="s">
        <v>59</v>
      </c>
      <c r="CB6" s="234" t="s">
        <v>58</v>
      </c>
      <c r="CC6" s="234" t="s">
        <v>59</v>
      </c>
      <c r="CD6" s="226" t="s">
        <v>58</v>
      </c>
      <c r="CE6" s="232" t="s">
        <v>59</v>
      </c>
      <c r="CF6" s="226" t="s">
        <v>58</v>
      </c>
      <c r="CG6" s="237" t="s">
        <v>59</v>
      </c>
      <c r="CH6" s="233" t="s">
        <v>58</v>
      </c>
      <c r="CI6" s="232" t="s">
        <v>59</v>
      </c>
      <c r="CJ6" s="226" t="s">
        <v>58</v>
      </c>
      <c r="CK6" s="421" t="s">
        <v>59</v>
      </c>
      <c r="CL6" s="233" t="s">
        <v>58</v>
      </c>
      <c r="CM6" s="232" t="s">
        <v>59</v>
      </c>
      <c r="CN6" s="238" t="s">
        <v>57</v>
      </c>
      <c r="CO6" s="232" t="s">
        <v>58</v>
      </c>
      <c r="CP6" s="226" t="s">
        <v>59</v>
      </c>
      <c r="CQ6" s="239" t="s">
        <v>57</v>
      </c>
    </row>
    <row r="7" spans="1:95" ht="32.1" customHeight="1" x14ac:dyDescent="0.15">
      <c r="A7" s="240"/>
      <c r="B7" s="241" t="s">
        <v>60</v>
      </c>
      <c r="C7" s="241" t="s">
        <v>61</v>
      </c>
      <c r="D7" s="241" t="s">
        <v>3</v>
      </c>
      <c r="E7" s="242" t="s">
        <v>3</v>
      </c>
      <c r="F7" s="243" t="s">
        <v>60</v>
      </c>
      <c r="G7" s="242" t="s">
        <v>61</v>
      </c>
      <c r="H7" s="244" t="s">
        <v>60</v>
      </c>
      <c r="I7" s="244" t="s">
        <v>61</v>
      </c>
      <c r="J7" s="244" t="s">
        <v>60</v>
      </c>
      <c r="K7" s="244" t="s">
        <v>61</v>
      </c>
      <c r="L7" s="244" t="s">
        <v>60</v>
      </c>
      <c r="M7" s="244" t="s">
        <v>61</v>
      </c>
      <c r="N7" s="244" t="s">
        <v>60</v>
      </c>
      <c r="O7" s="244" t="s">
        <v>61</v>
      </c>
      <c r="P7" s="244" t="s">
        <v>60</v>
      </c>
      <c r="Q7" s="244" t="s">
        <v>61</v>
      </c>
      <c r="R7" s="241" t="s">
        <v>120</v>
      </c>
      <c r="S7" s="241" t="s">
        <v>61</v>
      </c>
      <c r="T7" s="241" t="s">
        <v>3</v>
      </c>
      <c r="U7" s="245" t="s">
        <v>3</v>
      </c>
      <c r="V7" s="243" t="s">
        <v>60</v>
      </c>
      <c r="W7" s="241" t="s">
        <v>61</v>
      </c>
      <c r="X7" s="244" t="s">
        <v>60</v>
      </c>
      <c r="Y7" s="244" t="s">
        <v>61</v>
      </c>
      <c r="Z7" s="244" t="s">
        <v>60</v>
      </c>
      <c r="AA7" s="244" t="s">
        <v>61</v>
      </c>
      <c r="AB7" s="244" t="s">
        <v>60</v>
      </c>
      <c r="AC7" s="244" t="s">
        <v>61</v>
      </c>
      <c r="AD7" s="244" t="s">
        <v>60</v>
      </c>
      <c r="AE7" s="244" t="s">
        <v>61</v>
      </c>
      <c r="AF7" s="244" t="s">
        <v>60</v>
      </c>
      <c r="AG7" s="244" t="s">
        <v>61</v>
      </c>
      <c r="AH7" s="241" t="s">
        <v>120</v>
      </c>
      <c r="AI7" s="241" t="s">
        <v>61</v>
      </c>
      <c r="AJ7" s="244" t="s">
        <v>3</v>
      </c>
      <c r="AK7" s="246" t="s">
        <v>3</v>
      </c>
      <c r="AL7" s="243" t="s">
        <v>60</v>
      </c>
      <c r="AM7" s="241" t="s">
        <v>61</v>
      </c>
      <c r="AN7" s="244" t="s">
        <v>60</v>
      </c>
      <c r="AO7" s="244" t="s">
        <v>61</v>
      </c>
      <c r="AP7" s="244" t="s">
        <v>60</v>
      </c>
      <c r="AQ7" s="244" t="s">
        <v>61</v>
      </c>
      <c r="AR7" s="244" t="s">
        <v>60</v>
      </c>
      <c r="AS7" s="244" t="s">
        <v>61</v>
      </c>
      <c r="AT7" s="244" t="s">
        <v>60</v>
      </c>
      <c r="AU7" s="244" t="s">
        <v>61</v>
      </c>
      <c r="AV7" s="244" t="s">
        <v>60</v>
      </c>
      <c r="AW7" s="244" t="s">
        <v>61</v>
      </c>
      <c r="AX7" s="241" t="s">
        <v>120</v>
      </c>
      <c r="AY7" s="241" t="s">
        <v>61</v>
      </c>
      <c r="AZ7" s="241" t="s">
        <v>3</v>
      </c>
      <c r="BA7" s="246" t="s">
        <v>3</v>
      </c>
      <c r="BB7" s="243" t="s">
        <v>60</v>
      </c>
      <c r="BC7" s="241" t="s">
        <v>61</v>
      </c>
      <c r="BD7" s="244" t="s">
        <v>60</v>
      </c>
      <c r="BE7" s="244" t="s">
        <v>61</v>
      </c>
      <c r="BF7" s="244" t="s">
        <v>60</v>
      </c>
      <c r="BG7" s="244" t="s">
        <v>61</v>
      </c>
      <c r="BH7" s="244" t="s">
        <v>60</v>
      </c>
      <c r="BI7" s="244" t="s">
        <v>61</v>
      </c>
      <c r="BJ7" s="244" t="s">
        <v>60</v>
      </c>
      <c r="BK7" s="244" t="s">
        <v>61</v>
      </c>
      <c r="BL7" s="244" t="s">
        <v>60</v>
      </c>
      <c r="BM7" s="244" t="s">
        <v>61</v>
      </c>
      <c r="BN7" s="241" t="s">
        <v>120</v>
      </c>
      <c r="BO7" s="241" t="s">
        <v>61</v>
      </c>
      <c r="BP7" s="241" t="s">
        <v>3</v>
      </c>
      <c r="BQ7" s="246" t="s">
        <v>3</v>
      </c>
      <c r="BR7" s="243" t="s">
        <v>60</v>
      </c>
      <c r="BS7" s="241" t="s">
        <v>61</v>
      </c>
      <c r="BT7" s="244" t="s">
        <v>60</v>
      </c>
      <c r="BU7" s="244" t="s">
        <v>61</v>
      </c>
      <c r="BV7" s="244" t="s">
        <v>60</v>
      </c>
      <c r="BW7" s="244" t="s">
        <v>61</v>
      </c>
      <c r="BX7" s="244" t="s">
        <v>60</v>
      </c>
      <c r="BY7" s="244" t="s">
        <v>61</v>
      </c>
      <c r="BZ7" s="244" t="s">
        <v>60</v>
      </c>
      <c r="CA7" s="244" t="s">
        <v>61</v>
      </c>
      <c r="CB7" s="244" t="s">
        <v>60</v>
      </c>
      <c r="CC7" s="244" t="s">
        <v>61</v>
      </c>
      <c r="CD7" s="241" t="s">
        <v>120</v>
      </c>
      <c r="CE7" s="241" t="s">
        <v>61</v>
      </c>
      <c r="CF7" s="241" t="s">
        <v>3</v>
      </c>
      <c r="CG7" s="246" t="s">
        <v>3</v>
      </c>
      <c r="CH7" s="243" t="s">
        <v>60</v>
      </c>
      <c r="CI7" s="241" t="s">
        <v>61</v>
      </c>
      <c r="CJ7" s="241" t="s">
        <v>3</v>
      </c>
      <c r="CK7" s="246" t="s">
        <v>3</v>
      </c>
      <c r="CL7" s="243" t="s">
        <v>60</v>
      </c>
      <c r="CM7" s="241" t="s">
        <v>61</v>
      </c>
      <c r="CN7" s="241" t="s">
        <v>62</v>
      </c>
      <c r="CO7" s="241" t="s">
        <v>3</v>
      </c>
      <c r="CP7" s="241" t="s">
        <v>3</v>
      </c>
      <c r="CQ7" s="247" t="s">
        <v>3</v>
      </c>
    </row>
    <row r="8" spans="1:95" ht="32.1" customHeight="1" x14ac:dyDescent="0.15">
      <c r="A8" s="248"/>
      <c r="B8" s="201">
        <v>0</v>
      </c>
      <c r="C8" s="201">
        <v>0</v>
      </c>
      <c r="D8" s="158"/>
      <c r="E8" s="159"/>
      <c r="F8" s="202">
        <v>0</v>
      </c>
      <c r="G8" s="249">
        <v>0</v>
      </c>
      <c r="H8" s="203">
        <v>0</v>
      </c>
      <c r="I8" s="203">
        <v>0</v>
      </c>
      <c r="J8" s="203">
        <v>0</v>
      </c>
      <c r="K8" s="203">
        <v>0</v>
      </c>
      <c r="L8" s="203">
        <v>0</v>
      </c>
      <c r="M8" s="203">
        <v>0</v>
      </c>
      <c r="N8" s="203">
        <v>0</v>
      </c>
      <c r="O8" s="203">
        <v>0</v>
      </c>
      <c r="P8" s="203">
        <v>0</v>
      </c>
      <c r="Q8" s="203">
        <v>0</v>
      </c>
      <c r="R8" s="158"/>
      <c r="S8" s="158" t="s">
        <v>4</v>
      </c>
      <c r="T8" s="314"/>
      <c r="U8" s="315"/>
      <c r="V8" s="305">
        <v>0</v>
      </c>
      <c r="W8" s="201">
        <v>0</v>
      </c>
      <c r="X8" s="203"/>
      <c r="Y8" s="203">
        <v>0</v>
      </c>
      <c r="Z8" s="203">
        <v>0</v>
      </c>
      <c r="AA8" s="203">
        <v>0</v>
      </c>
      <c r="AB8" s="203"/>
      <c r="AC8" s="203"/>
      <c r="AD8" s="203"/>
      <c r="AE8" s="203"/>
      <c r="AF8" s="203"/>
      <c r="AG8" s="203"/>
      <c r="AH8" s="158"/>
      <c r="AI8" s="158" t="s">
        <v>4</v>
      </c>
      <c r="AJ8" s="250"/>
      <c r="AK8" s="251"/>
      <c r="AL8" s="202">
        <v>0</v>
      </c>
      <c r="AM8" s="201">
        <v>0</v>
      </c>
      <c r="AN8" s="203">
        <v>0</v>
      </c>
      <c r="AO8" s="203">
        <v>0</v>
      </c>
      <c r="AP8" s="203">
        <v>0</v>
      </c>
      <c r="AQ8" s="203">
        <v>0</v>
      </c>
      <c r="AR8" s="203"/>
      <c r="AS8" s="203"/>
      <c r="AT8" s="203">
        <v>0</v>
      </c>
      <c r="AU8" s="203">
        <v>0</v>
      </c>
      <c r="AV8" s="203">
        <v>0</v>
      </c>
      <c r="AW8" s="203">
        <v>0</v>
      </c>
      <c r="AX8" s="158" t="s">
        <v>4</v>
      </c>
      <c r="AY8" s="158" t="s">
        <v>4</v>
      </c>
      <c r="AZ8" s="301"/>
      <c r="BA8" s="252"/>
      <c r="BB8" s="202">
        <v>0</v>
      </c>
      <c r="BC8" s="201">
        <v>0</v>
      </c>
      <c r="BD8" s="203">
        <v>0</v>
      </c>
      <c r="BE8" s="203">
        <v>0</v>
      </c>
      <c r="BF8" s="203">
        <v>0</v>
      </c>
      <c r="BG8" s="203">
        <v>0</v>
      </c>
      <c r="BH8" s="203">
        <v>0</v>
      </c>
      <c r="BI8" s="203">
        <v>0</v>
      </c>
      <c r="BJ8" s="203"/>
      <c r="BK8" s="203"/>
      <c r="BL8" s="203">
        <v>0</v>
      </c>
      <c r="BM8" s="203">
        <v>0</v>
      </c>
      <c r="BN8" s="158" t="s">
        <v>4</v>
      </c>
      <c r="BO8" s="158" t="s">
        <v>4</v>
      </c>
      <c r="BP8" s="158"/>
      <c r="BQ8" s="251"/>
      <c r="BR8" s="202">
        <v>0</v>
      </c>
      <c r="BS8" s="201">
        <v>0</v>
      </c>
      <c r="BT8" s="203">
        <v>0</v>
      </c>
      <c r="BU8" s="203">
        <v>0</v>
      </c>
      <c r="BV8" s="203">
        <v>0</v>
      </c>
      <c r="BW8" s="203">
        <v>0</v>
      </c>
      <c r="BX8" s="203">
        <v>0</v>
      </c>
      <c r="BY8" s="203">
        <v>0</v>
      </c>
      <c r="BZ8" s="203"/>
      <c r="CA8" s="203"/>
      <c r="CB8" s="203">
        <v>0</v>
      </c>
      <c r="CC8" s="203">
        <v>0</v>
      </c>
      <c r="CD8" s="158" t="s">
        <v>4</v>
      </c>
      <c r="CE8" s="158" t="s">
        <v>4</v>
      </c>
      <c r="CF8" s="158"/>
      <c r="CG8" s="251"/>
      <c r="CH8" s="202">
        <v>0</v>
      </c>
      <c r="CI8" s="201">
        <v>0</v>
      </c>
      <c r="CJ8" s="158" t="s">
        <v>4</v>
      </c>
      <c r="CK8" s="251" t="s">
        <v>4</v>
      </c>
      <c r="CL8" s="202">
        <v>0</v>
      </c>
      <c r="CM8" s="201">
        <v>0</v>
      </c>
      <c r="CN8" s="201">
        <v>0</v>
      </c>
      <c r="CO8" s="158"/>
      <c r="CP8" s="158"/>
      <c r="CQ8" s="204"/>
    </row>
    <row r="9" spans="1:95" ht="32.1" customHeight="1" x14ac:dyDescent="0.15">
      <c r="A9" s="253" t="s">
        <v>30</v>
      </c>
      <c r="B9" s="155">
        <v>14896800</v>
      </c>
      <c r="C9" s="155">
        <v>4138</v>
      </c>
      <c r="D9" s="254">
        <v>102.5</v>
      </c>
      <c r="E9" s="255">
        <v>102.5</v>
      </c>
      <c r="F9" s="256">
        <v>3100</v>
      </c>
      <c r="G9" s="257">
        <v>1</v>
      </c>
      <c r="H9" s="258">
        <v>0</v>
      </c>
      <c r="I9" s="258">
        <v>0</v>
      </c>
      <c r="J9" s="258">
        <v>4600</v>
      </c>
      <c r="K9" s="258">
        <v>1</v>
      </c>
      <c r="L9" s="258">
        <v>0</v>
      </c>
      <c r="M9" s="258">
        <v>0</v>
      </c>
      <c r="N9" s="258">
        <v>0</v>
      </c>
      <c r="O9" s="258">
        <v>0</v>
      </c>
      <c r="P9" s="258">
        <v>0</v>
      </c>
      <c r="Q9" s="258">
        <v>0</v>
      </c>
      <c r="R9" s="155">
        <f>SUM(P9,N9,L9,J9,H9,F9)</f>
        <v>7700</v>
      </c>
      <c r="S9" s="155">
        <f>SUM(Q9,O9,M9,K9,I9,G9)</f>
        <v>2</v>
      </c>
      <c r="T9" s="299">
        <v>100</v>
      </c>
      <c r="U9" s="316">
        <v>100</v>
      </c>
      <c r="V9" s="256">
        <v>5500</v>
      </c>
      <c r="W9" s="155">
        <v>1</v>
      </c>
      <c r="X9" s="258">
        <v>6900</v>
      </c>
      <c r="Y9" s="258">
        <v>1</v>
      </c>
      <c r="Z9" s="258">
        <v>24600</v>
      </c>
      <c r="AA9" s="258">
        <v>3</v>
      </c>
      <c r="AB9" s="258"/>
      <c r="AC9" s="258"/>
      <c r="AD9" s="258"/>
      <c r="AE9" s="258"/>
      <c r="AF9" s="258"/>
      <c r="AG9" s="258"/>
      <c r="AH9" s="155">
        <f>SUM(AF9,AD9,AB9,Z9,X9,V9)</f>
        <v>37000</v>
      </c>
      <c r="AI9" s="155">
        <f>SUM(AG9,AE9,AC9,AA9,Y9,W9)</f>
        <v>5</v>
      </c>
      <c r="AJ9" s="259">
        <v>103.9</v>
      </c>
      <c r="AK9" s="260">
        <v>100</v>
      </c>
      <c r="AL9" s="256">
        <v>27936000</v>
      </c>
      <c r="AM9" s="155">
        <v>3880</v>
      </c>
      <c r="AN9" s="258">
        <v>44215200</v>
      </c>
      <c r="AO9" s="258">
        <v>4094</v>
      </c>
      <c r="AP9" s="258">
        <v>32095200</v>
      </c>
      <c r="AQ9" s="258">
        <v>2488</v>
      </c>
      <c r="AR9" s="258"/>
      <c r="AS9" s="258"/>
      <c r="AT9" s="258">
        <v>550800</v>
      </c>
      <c r="AU9" s="258">
        <v>102</v>
      </c>
      <c r="AV9" s="258">
        <v>2940300</v>
      </c>
      <c r="AW9" s="258">
        <v>363</v>
      </c>
      <c r="AX9" s="155">
        <f>SUM(AV9,AT9,AR9,AP9,AN9,AL9)</f>
        <v>107737500</v>
      </c>
      <c r="AY9" s="155">
        <f>SUM(AW9,AU9,AS9,AQ9,AO9,AM9)</f>
        <v>10927</v>
      </c>
      <c r="AZ9" s="259">
        <v>105.2</v>
      </c>
      <c r="BA9" s="261">
        <v>102.3</v>
      </c>
      <c r="BB9" s="256">
        <v>762000</v>
      </c>
      <c r="BC9" s="155">
        <v>254</v>
      </c>
      <c r="BD9" s="258">
        <v>1440200</v>
      </c>
      <c r="BE9" s="258">
        <v>379</v>
      </c>
      <c r="BF9" s="258">
        <v>450000</v>
      </c>
      <c r="BG9" s="258">
        <v>100</v>
      </c>
      <c r="BH9" s="258">
        <v>17000</v>
      </c>
      <c r="BI9" s="258">
        <v>17</v>
      </c>
      <c r="BJ9" s="258"/>
      <c r="BK9" s="258"/>
      <c r="BL9" s="258">
        <v>29000</v>
      </c>
      <c r="BM9" s="258">
        <v>10</v>
      </c>
      <c r="BN9" s="155">
        <f>SUM(BB9,BD9,BF9,BH9,BJ9,BL9)</f>
        <v>2698200</v>
      </c>
      <c r="BO9" s="155">
        <f>SUM(BM9,BK9,BI9,BG9,BE9,BC9)</f>
        <v>760</v>
      </c>
      <c r="BP9" s="254">
        <v>120.5</v>
      </c>
      <c r="BQ9" s="260">
        <v>121</v>
      </c>
      <c r="BR9" s="256">
        <v>5516000</v>
      </c>
      <c r="BS9" s="155">
        <v>1379</v>
      </c>
      <c r="BT9" s="258">
        <v>9010000</v>
      </c>
      <c r="BU9" s="258">
        <v>1802</v>
      </c>
      <c r="BV9" s="258">
        <v>5910000</v>
      </c>
      <c r="BW9" s="258">
        <v>985</v>
      </c>
      <c r="BX9" s="258">
        <v>0</v>
      </c>
      <c r="BY9" s="258">
        <v>0</v>
      </c>
      <c r="BZ9" s="258"/>
      <c r="CA9" s="258"/>
      <c r="CB9" s="258">
        <v>224200</v>
      </c>
      <c r="CC9" s="258">
        <v>59</v>
      </c>
      <c r="CD9" s="155">
        <f>SUM(CB9,BZ9,BX9,BV9,BT9,BR9)</f>
        <v>20660200</v>
      </c>
      <c r="CE9" s="155">
        <f>SUM(CC9,CA9,BY9,BW9,BU9,BS9)</f>
        <v>4225</v>
      </c>
      <c r="CF9" s="254">
        <v>101.4</v>
      </c>
      <c r="CG9" s="260">
        <v>99.8</v>
      </c>
      <c r="CH9" s="262">
        <v>0</v>
      </c>
      <c r="CI9" s="263">
        <v>0</v>
      </c>
      <c r="CJ9" s="264" t="s">
        <v>4</v>
      </c>
      <c r="CK9" s="422" t="s">
        <v>4</v>
      </c>
      <c r="CL9" s="256">
        <f>SUM(CD9,CH9,BN9,AX9,AH9,R9,B9)</f>
        <v>146037400</v>
      </c>
      <c r="CM9" s="155">
        <f>SUM(C9,S9,AI9,AY9,BO9,CE9,CI9)</f>
        <v>20057</v>
      </c>
      <c r="CN9" s="155">
        <v>15705</v>
      </c>
      <c r="CO9" s="254">
        <v>104.6</v>
      </c>
      <c r="CP9" s="254">
        <v>102.4</v>
      </c>
      <c r="CQ9" s="265">
        <v>101.9</v>
      </c>
    </row>
    <row r="10" spans="1:95" ht="32.1" customHeight="1" x14ac:dyDescent="0.15">
      <c r="A10" s="248"/>
      <c r="B10" s="266">
        <v>0</v>
      </c>
      <c r="C10" s="266">
        <v>0</v>
      </c>
      <c r="D10" s="267">
        <v>0</v>
      </c>
      <c r="E10" s="268">
        <v>0</v>
      </c>
      <c r="F10" s="269">
        <v>0</v>
      </c>
      <c r="G10" s="270">
        <v>0</v>
      </c>
      <c r="H10" s="271">
        <v>0</v>
      </c>
      <c r="I10" s="271">
        <v>0</v>
      </c>
      <c r="J10" s="271">
        <v>0</v>
      </c>
      <c r="K10" s="271">
        <v>0</v>
      </c>
      <c r="L10" s="271">
        <v>0</v>
      </c>
      <c r="M10" s="271">
        <v>0</v>
      </c>
      <c r="N10" s="271">
        <v>0</v>
      </c>
      <c r="O10" s="271">
        <v>0</v>
      </c>
      <c r="P10" s="271">
        <v>0</v>
      </c>
      <c r="Q10" s="271">
        <v>0</v>
      </c>
      <c r="R10" s="266">
        <f t="shared" ref="R10:S43" si="0">SUM(P10,N10,L10,J10,H10,F10)</f>
        <v>0</v>
      </c>
      <c r="S10" s="266">
        <f t="shared" si="0"/>
        <v>0</v>
      </c>
      <c r="T10" s="317">
        <v>0</v>
      </c>
      <c r="U10" s="318">
        <v>0</v>
      </c>
      <c r="V10" s="269">
        <v>0</v>
      </c>
      <c r="W10" s="266">
        <v>0</v>
      </c>
      <c r="X10" s="271">
        <v>0</v>
      </c>
      <c r="Y10" s="271">
        <v>0</v>
      </c>
      <c r="Z10" s="271">
        <v>0</v>
      </c>
      <c r="AA10" s="271">
        <v>0</v>
      </c>
      <c r="AB10" s="271"/>
      <c r="AC10" s="271"/>
      <c r="AD10" s="271"/>
      <c r="AE10" s="271"/>
      <c r="AF10" s="271"/>
      <c r="AG10" s="271"/>
      <c r="AH10" s="266">
        <f t="shared" ref="AH10:AI43" si="1">SUM(AF10,AD10,AB10,Z10,X10,V10)</f>
        <v>0</v>
      </c>
      <c r="AI10" s="266">
        <f t="shared" si="1"/>
        <v>0</v>
      </c>
      <c r="AJ10" s="272">
        <v>0</v>
      </c>
      <c r="AK10" s="273">
        <v>0</v>
      </c>
      <c r="AL10" s="269">
        <v>0</v>
      </c>
      <c r="AM10" s="266">
        <v>0</v>
      </c>
      <c r="AN10" s="271">
        <v>0</v>
      </c>
      <c r="AO10" s="271">
        <v>0</v>
      </c>
      <c r="AP10" s="271">
        <v>0</v>
      </c>
      <c r="AQ10" s="271">
        <v>0</v>
      </c>
      <c r="AR10" s="271"/>
      <c r="AS10" s="271"/>
      <c r="AT10" s="271">
        <v>0</v>
      </c>
      <c r="AU10" s="271">
        <v>0</v>
      </c>
      <c r="AV10" s="271">
        <v>0</v>
      </c>
      <c r="AW10" s="271">
        <v>0</v>
      </c>
      <c r="AX10" s="266">
        <f t="shared" ref="AX10:AY43" si="2">SUM(AV10,AT10,AR10,AP10,AN10,AL10)</f>
        <v>0</v>
      </c>
      <c r="AY10" s="266">
        <f t="shared" si="2"/>
        <v>0</v>
      </c>
      <c r="AZ10" s="272">
        <v>0</v>
      </c>
      <c r="BA10" s="274">
        <v>0</v>
      </c>
      <c r="BB10" s="269">
        <v>0</v>
      </c>
      <c r="BC10" s="266">
        <v>0</v>
      </c>
      <c r="BD10" s="271">
        <v>0</v>
      </c>
      <c r="BE10" s="271">
        <v>0</v>
      </c>
      <c r="BF10" s="271">
        <v>0</v>
      </c>
      <c r="BG10" s="271">
        <v>0</v>
      </c>
      <c r="BH10" s="271">
        <v>0</v>
      </c>
      <c r="BI10" s="271">
        <v>0</v>
      </c>
      <c r="BJ10" s="271"/>
      <c r="BK10" s="271"/>
      <c r="BL10" s="271">
        <v>0</v>
      </c>
      <c r="BM10" s="271">
        <v>0</v>
      </c>
      <c r="BN10" s="266">
        <f t="shared" ref="BN10:BN42" si="3">SUM(BB10,BD10,BF10,BH10,BJ10,BL10)</f>
        <v>0</v>
      </c>
      <c r="BO10" s="266">
        <f t="shared" ref="BO10:BO43" si="4">SUM(BM10,BK10,BI10,BG10,BE10,BC10)</f>
        <v>0</v>
      </c>
      <c r="BP10" s="267">
        <v>0</v>
      </c>
      <c r="BQ10" s="273">
        <v>0</v>
      </c>
      <c r="BR10" s="269">
        <v>0</v>
      </c>
      <c r="BS10" s="266">
        <v>0</v>
      </c>
      <c r="BT10" s="271">
        <v>0</v>
      </c>
      <c r="BU10" s="271">
        <v>0</v>
      </c>
      <c r="BV10" s="271">
        <v>0</v>
      </c>
      <c r="BW10" s="271">
        <v>0</v>
      </c>
      <c r="BX10" s="271">
        <v>0</v>
      </c>
      <c r="BY10" s="271">
        <v>0</v>
      </c>
      <c r="BZ10" s="271"/>
      <c r="CA10" s="271"/>
      <c r="CB10" s="271">
        <v>0</v>
      </c>
      <c r="CC10" s="271">
        <v>0</v>
      </c>
      <c r="CD10" s="266">
        <f t="shared" ref="CD10:CE43" si="5">SUM(CB10,BZ10,BX10,BV10,BT10,BR10)</f>
        <v>0</v>
      </c>
      <c r="CE10" s="266">
        <f t="shared" si="5"/>
        <v>0</v>
      </c>
      <c r="CF10" s="267">
        <v>0</v>
      </c>
      <c r="CG10" s="273">
        <v>0</v>
      </c>
      <c r="CH10" s="275">
        <v>0</v>
      </c>
      <c r="CI10" s="276">
        <v>0</v>
      </c>
      <c r="CJ10" s="277" t="s">
        <v>4</v>
      </c>
      <c r="CK10" s="423" t="s">
        <v>4</v>
      </c>
      <c r="CL10" s="269">
        <f t="shared" ref="CL10:CL42" si="6">SUM(CD10,CH10,BN10,AX10,AH10,R10,B10)</f>
        <v>0</v>
      </c>
      <c r="CM10" s="266">
        <f t="shared" ref="CM10:CM42" si="7">SUM(C10,S10,AI10,AY10,BO10,CE10,CI10)</f>
        <v>0</v>
      </c>
      <c r="CN10" s="266">
        <v>0</v>
      </c>
      <c r="CO10" s="267">
        <v>0</v>
      </c>
      <c r="CP10" s="267">
        <v>0</v>
      </c>
      <c r="CQ10" s="278">
        <v>0</v>
      </c>
    </row>
    <row r="11" spans="1:95" ht="32.1" customHeight="1" x14ac:dyDescent="0.15">
      <c r="A11" s="253" t="s">
        <v>5</v>
      </c>
      <c r="B11" s="155">
        <v>12117600</v>
      </c>
      <c r="C11" s="155">
        <v>3366</v>
      </c>
      <c r="D11" s="254">
        <v>98.6</v>
      </c>
      <c r="E11" s="255">
        <v>98.6</v>
      </c>
      <c r="F11" s="256">
        <v>0</v>
      </c>
      <c r="G11" s="257">
        <v>0</v>
      </c>
      <c r="H11" s="258">
        <v>0</v>
      </c>
      <c r="I11" s="258">
        <v>0</v>
      </c>
      <c r="J11" s="258">
        <v>4600</v>
      </c>
      <c r="K11" s="258">
        <v>1</v>
      </c>
      <c r="L11" s="258">
        <v>0</v>
      </c>
      <c r="M11" s="258">
        <v>0</v>
      </c>
      <c r="N11" s="258">
        <v>0</v>
      </c>
      <c r="O11" s="258">
        <v>0</v>
      </c>
      <c r="P11" s="258">
        <v>0</v>
      </c>
      <c r="Q11" s="258">
        <v>0</v>
      </c>
      <c r="R11" s="155">
        <f t="shared" si="0"/>
        <v>4600</v>
      </c>
      <c r="S11" s="155">
        <f t="shared" si="0"/>
        <v>1</v>
      </c>
      <c r="T11" s="299">
        <v>100</v>
      </c>
      <c r="U11" s="316">
        <v>100</v>
      </c>
      <c r="V11" s="256">
        <v>5500</v>
      </c>
      <c r="W11" s="155">
        <v>1</v>
      </c>
      <c r="X11" s="258">
        <v>6900</v>
      </c>
      <c r="Y11" s="258">
        <v>1</v>
      </c>
      <c r="Z11" s="258">
        <v>8200</v>
      </c>
      <c r="AA11" s="258">
        <v>1</v>
      </c>
      <c r="AB11" s="258"/>
      <c r="AC11" s="258"/>
      <c r="AD11" s="258"/>
      <c r="AE11" s="258"/>
      <c r="AF11" s="258"/>
      <c r="AG11" s="258"/>
      <c r="AH11" s="155">
        <f t="shared" si="1"/>
        <v>20600</v>
      </c>
      <c r="AI11" s="155">
        <f t="shared" si="1"/>
        <v>3</v>
      </c>
      <c r="AJ11" s="259">
        <v>78.900000000000006</v>
      </c>
      <c r="AK11" s="260">
        <v>75</v>
      </c>
      <c r="AL11" s="256">
        <v>25372800</v>
      </c>
      <c r="AM11" s="155">
        <v>3524</v>
      </c>
      <c r="AN11" s="258">
        <v>40932000</v>
      </c>
      <c r="AO11" s="258">
        <v>3790</v>
      </c>
      <c r="AP11" s="258">
        <v>28844400</v>
      </c>
      <c r="AQ11" s="258">
        <v>2236</v>
      </c>
      <c r="AR11" s="258"/>
      <c r="AS11" s="258"/>
      <c r="AT11" s="258">
        <v>707400</v>
      </c>
      <c r="AU11" s="258">
        <v>131</v>
      </c>
      <c r="AV11" s="258">
        <v>2616300</v>
      </c>
      <c r="AW11" s="258">
        <v>323</v>
      </c>
      <c r="AX11" s="155">
        <f t="shared" si="2"/>
        <v>98472900</v>
      </c>
      <c r="AY11" s="155">
        <f t="shared" si="2"/>
        <v>10004</v>
      </c>
      <c r="AZ11" s="259">
        <v>107.2</v>
      </c>
      <c r="BA11" s="261">
        <v>104</v>
      </c>
      <c r="BB11" s="256">
        <v>795000</v>
      </c>
      <c r="BC11" s="155">
        <v>265</v>
      </c>
      <c r="BD11" s="258">
        <v>1208400</v>
      </c>
      <c r="BE11" s="258">
        <v>318</v>
      </c>
      <c r="BF11" s="258">
        <v>450000</v>
      </c>
      <c r="BG11" s="258">
        <v>100</v>
      </c>
      <c r="BH11" s="258">
        <v>0</v>
      </c>
      <c r="BI11" s="258">
        <v>0</v>
      </c>
      <c r="BJ11" s="258"/>
      <c r="BK11" s="258"/>
      <c r="BL11" s="258">
        <v>5800</v>
      </c>
      <c r="BM11" s="258">
        <v>2</v>
      </c>
      <c r="BN11" s="155">
        <f t="shared" si="3"/>
        <v>2459200</v>
      </c>
      <c r="BO11" s="155">
        <f t="shared" si="4"/>
        <v>685</v>
      </c>
      <c r="BP11" s="254">
        <v>119.5</v>
      </c>
      <c r="BQ11" s="260">
        <v>117.5</v>
      </c>
      <c r="BR11" s="256">
        <v>5516000</v>
      </c>
      <c r="BS11" s="155">
        <v>1379</v>
      </c>
      <c r="BT11" s="258">
        <v>9390000</v>
      </c>
      <c r="BU11" s="258">
        <v>1878</v>
      </c>
      <c r="BV11" s="258">
        <v>5694000</v>
      </c>
      <c r="BW11" s="258">
        <v>949</v>
      </c>
      <c r="BX11" s="258">
        <v>1300</v>
      </c>
      <c r="BY11" s="258">
        <v>1</v>
      </c>
      <c r="BZ11" s="258"/>
      <c r="CA11" s="258"/>
      <c r="CB11" s="258">
        <v>163400</v>
      </c>
      <c r="CC11" s="258">
        <v>43</v>
      </c>
      <c r="CD11" s="155">
        <f t="shared" si="5"/>
        <v>20764700</v>
      </c>
      <c r="CE11" s="155">
        <f t="shared" si="5"/>
        <v>4250</v>
      </c>
      <c r="CF11" s="254">
        <v>102</v>
      </c>
      <c r="CG11" s="260">
        <v>100.5</v>
      </c>
      <c r="CH11" s="262">
        <v>0</v>
      </c>
      <c r="CI11" s="263">
        <v>0</v>
      </c>
      <c r="CJ11" s="264" t="s">
        <v>4</v>
      </c>
      <c r="CK11" s="422" t="s">
        <v>4</v>
      </c>
      <c r="CL11" s="256">
        <f>SUM(CD11,CH11,BN11,AX11,AH11,R11,B11)</f>
        <v>133839600</v>
      </c>
      <c r="CM11" s="155">
        <f>SUM(C11,S11,AI11,AY11,BO11,CE11,CI11)</f>
        <v>18309</v>
      </c>
      <c r="CN11" s="155">
        <v>13053</v>
      </c>
      <c r="CO11" s="254">
        <v>105.7</v>
      </c>
      <c r="CP11" s="254">
        <v>102.6</v>
      </c>
      <c r="CQ11" s="265">
        <v>101.7</v>
      </c>
    </row>
    <row r="12" spans="1:95" ht="32.1" customHeight="1" x14ac:dyDescent="0.15">
      <c r="A12" s="248"/>
      <c r="B12" s="266">
        <v>0</v>
      </c>
      <c r="C12" s="266">
        <v>0</v>
      </c>
      <c r="D12" s="267">
        <v>0</v>
      </c>
      <c r="E12" s="268">
        <v>0</v>
      </c>
      <c r="F12" s="269">
        <v>0</v>
      </c>
      <c r="G12" s="270">
        <v>0</v>
      </c>
      <c r="H12" s="271">
        <v>0</v>
      </c>
      <c r="I12" s="271">
        <v>0</v>
      </c>
      <c r="J12" s="271">
        <v>0</v>
      </c>
      <c r="K12" s="271">
        <v>0</v>
      </c>
      <c r="L12" s="271">
        <v>0</v>
      </c>
      <c r="M12" s="271">
        <v>0</v>
      </c>
      <c r="N12" s="271">
        <v>0</v>
      </c>
      <c r="O12" s="271">
        <v>0</v>
      </c>
      <c r="P12" s="271">
        <v>0</v>
      </c>
      <c r="Q12" s="271">
        <v>0</v>
      </c>
      <c r="R12" s="266">
        <f t="shared" si="0"/>
        <v>0</v>
      </c>
      <c r="S12" s="266">
        <f t="shared" si="0"/>
        <v>0</v>
      </c>
      <c r="T12" s="297">
        <v>0</v>
      </c>
      <c r="U12" s="298">
        <v>0</v>
      </c>
      <c r="V12" s="269">
        <v>0</v>
      </c>
      <c r="W12" s="266">
        <v>0</v>
      </c>
      <c r="X12" s="271">
        <v>0</v>
      </c>
      <c r="Y12" s="271">
        <v>0</v>
      </c>
      <c r="Z12" s="271">
        <v>0</v>
      </c>
      <c r="AA12" s="271">
        <v>0</v>
      </c>
      <c r="AB12" s="271"/>
      <c r="AC12" s="271"/>
      <c r="AD12" s="271"/>
      <c r="AE12" s="271"/>
      <c r="AF12" s="271"/>
      <c r="AG12" s="271"/>
      <c r="AH12" s="266">
        <f t="shared" si="1"/>
        <v>0</v>
      </c>
      <c r="AI12" s="266">
        <f t="shared" si="1"/>
        <v>0</v>
      </c>
      <c r="AJ12" s="272">
        <v>0</v>
      </c>
      <c r="AK12" s="273">
        <v>0</v>
      </c>
      <c r="AL12" s="269">
        <v>0</v>
      </c>
      <c r="AM12" s="266">
        <v>0</v>
      </c>
      <c r="AN12" s="271">
        <v>0</v>
      </c>
      <c r="AO12" s="271">
        <v>0</v>
      </c>
      <c r="AP12" s="271">
        <v>0</v>
      </c>
      <c r="AQ12" s="271">
        <v>0</v>
      </c>
      <c r="AR12" s="271"/>
      <c r="AS12" s="271"/>
      <c r="AT12" s="271">
        <v>0</v>
      </c>
      <c r="AU12" s="271">
        <v>0</v>
      </c>
      <c r="AV12" s="271">
        <v>0</v>
      </c>
      <c r="AW12" s="271">
        <v>0</v>
      </c>
      <c r="AX12" s="266">
        <f t="shared" si="2"/>
        <v>0</v>
      </c>
      <c r="AY12" s="266">
        <f t="shared" si="2"/>
        <v>0</v>
      </c>
      <c r="AZ12" s="272">
        <v>0</v>
      </c>
      <c r="BA12" s="274">
        <v>0</v>
      </c>
      <c r="BB12" s="269">
        <v>0</v>
      </c>
      <c r="BC12" s="266">
        <v>0</v>
      </c>
      <c r="BD12" s="271">
        <v>0</v>
      </c>
      <c r="BE12" s="271">
        <v>0</v>
      </c>
      <c r="BF12" s="271">
        <v>0</v>
      </c>
      <c r="BG12" s="271">
        <v>0</v>
      </c>
      <c r="BH12" s="271">
        <v>0</v>
      </c>
      <c r="BI12" s="271">
        <v>0</v>
      </c>
      <c r="BJ12" s="271"/>
      <c r="BK12" s="271"/>
      <c r="BL12" s="271">
        <v>0</v>
      </c>
      <c r="BM12" s="271">
        <v>0</v>
      </c>
      <c r="BN12" s="266">
        <f t="shared" si="3"/>
        <v>0</v>
      </c>
      <c r="BO12" s="266">
        <f t="shared" si="4"/>
        <v>0</v>
      </c>
      <c r="BP12" s="267">
        <v>0</v>
      </c>
      <c r="BQ12" s="273">
        <v>0</v>
      </c>
      <c r="BR12" s="269">
        <v>0</v>
      </c>
      <c r="BS12" s="266">
        <v>0</v>
      </c>
      <c r="BT12" s="271">
        <v>0</v>
      </c>
      <c r="BU12" s="271">
        <v>0</v>
      </c>
      <c r="BV12" s="271">
        <v>0</v>
      </c>
      <c r="BW12" s="271">
        <v>0</v>
      </c>
      <c r="BX12" s="271">
        <v>0</v>
      </c>
      <c r="BY12" s="271">
        <v>0</v>
      </c>
      <c r="BZ12" s="271"/>
      <c r="CA12" s="271"/>
      <c r="CB12" s="271">
        <v>0</v>
      </c>
      <c r="CC12" s="271">
        <v>0</v>
      </c>
      <c r="CD12" s="266">
        <f t="shared" si="5"/>
        <v>0</v>
      </c>
      <c r="CE12" s="266">
        <f t="shared" si="5"/>
        <v>0</v>
      </c>
      <c r="CF12" s="267">
        <v>0</v>
      </c>
      <c r="CG12" s="273">
        <v>0</v>
      </c>
      <c r="CH12" s="275">
        <v>0</v>
      </c>
      <c r="CI12" s="276">
        <v>0</v>
      </c>
      <c r="CJ12" s="277" t="s">
        <v>4</v>
      </c>
      <c r="CK12" s="423" t="s">
        <v>4</v>
      </c>
      <c r="CL12" s="269">
        <f t="shared" si="6"/>
        <v>0</v>
      </c>
      <c r="CM12" s="266">
        <f t="shared" si="7"/>
        <v>0</v>
      </c>
      <c r="CN12" s="266">
        <v>0</v>
      </c>
      <c r="CO12" s="267">
        <v>0</v>
      </c>
      <c r="CP12" s="267">
        <v>0</v>
      </c>
      <c r="CQ12" s="278">
        <v>0</v>
      </c>
    </row>
    <row r="13" spans="1:95" ht="32.1" customHeight="1" x14ac:dyDescent="0.15">
      <c r="A13" s="253" t="s">
        <v>6</v>
      </c>
      <c r="B13" s="155">
        <v>4500000</v>
      </c>
      <c r="C13" s="155">
        <v>1250</v>
      </c>
      <c r="D13" s="254">
        <v>103.7</v>
      </c>
      <c r="E13" s="255">
        <v>103.7</v>
      </c>
      <c r="F13" s="256">
        <v>0</v>
      </c>
      <c r="G13" s="257">
        <v>0</v>
      </c>
      <c r="H13" s="258">
        <v>0</v>
      </c>
      <c r="I13" s="258">
        <v>0</v>
      </c>
      <c r="J13" s="258">
        <v>0</v>
      </c>
      <c r="K13" s="258">
        <v>0</v>
      </c>
      <c r="L13" s="258">
        <v>0</v>
      </c>
      <c r="M13" s="258">
        <v>0</v>
      </c>
      <c r="N13" s="258">
        <v>0</v>
      </c>
      <c r="O13" s="258">
        <v>0</v>
      </c>
      <c r="P13" s="258">
        <v>0</v>
      </c>
      <c r="Q13" s="258">
        <v>0</v>
      </c>
      <c r="R13" s="155">
        <f t="shared" si="0"/>
        <v>0</v>
      </c>
      <c r="S13" s="155">
        <f t="shared" si="0"/>
        <v>0</v>
      </c>
      <c r="T13" s="299"/>
      <c r="U13" s="300"/>
      <c r="V13" s="256">
        <v>16500</v>
      </c>
      <c r="W13" s="155">
        <v>3</v>
      </c>
      <c r="X13" s="258">
        <v>13800</v>
      </c>
      <c r="Y13" s="258">
        <v>2</v>
      </c>
      <c r="Z13" s="258">
        <v>0</v>
      </c>
      <c r="AA13" s="258">
        <v>0</v>
      </c>
      <c r="AB13" s="258"/>
      <c r="AC13" s="258"/>
      <c r="AD13" s="258"/>
      <c r="AE13" s="258"/>
      <c r="AF13" s="258"/>
      <c r="AG13" s="258"/>
      <c r="AH13" s="155">
        <f t="shared" si="1"/>
        <v>30300</v>
      </c>
      <c r="AI13" s="155">
        <f t="shared" si="1"/>
        <v>5</v>
      </c>
      <c r="AJ13" s="259">
        <v>78.900000000000006</v>
      </c>
      <c r="AK13" s="260">
        <v>83.3</v>
      </c>
      <c r="AL13" s="256">
        <v>7423200</v>
      </c>
      <c r="AM13" s="155">
        <v>1031</v>
      </c>
      <c r="AN13" s="258">
        <v>16275600</v>
      </c>
      <c r="AO13" s="258">
        <v>1507</v>
      </c>
      <c r="AP13" s="258">
        <v>7907700</v>
      </c>
      <c r="AQ13" s="258">
        <v>613</v>
      </c>
      <c r="AR13" s="258"/>
      <c r="AS13" s="258"/>
      <c r="AT13" s="258">
        <v>572400</v>
      </c>
      <c r="AU13" s="258">
        <v>106</v>
      </c>
      <c r="AV13" s="258">
        <v>915300</v>
      </c>
      <c r="AW13" s="258">
        <v>113</v>
      </c>
      <c r="AX13" s="155">
        <f t="shared" si="2"/>
        <v>33094200</v>
      </c>
      <c r="AY13" s="155">
        <f t="shared" si="2"/>
        <v>3370</v>
      </c>
      <c r="AZ13" s="259">
        <v>105.6</v>
      </c>
      <c r="BA13" s="261">
        <v>102.7</v>
      </c>
      <c r="BB13" s="256">
        <v>207000</v>
      </c>
      <c r="BC13" s="155">
        <v>69</v>
      </c>
      <c r="BD13" s="258">
        <v>737200</v>
      </c>
      <c r="BE13" s="258">
        <v>194</v>
      </c>
      <c r="BF13" s="258">
        <v>103500</v>
      </c>
      <c r="BG13" s="258">
        <v>23</v>
      </c>
      <c r="BH13" s="258">
        <v>0</v>
      </c>
      <c r="BI13" s="258">
        <v>0</v>
      </c>
      <c r="BJ13" s="258"/>
      <c r="BK13" s="258"/>
      <c r="BL13" s="258">
        <v>26100</v>
      </c>
      <c r="BM13" s="258">
        <v>9</v>
      </c>
      <c r="BN13" s="155">
        <f t="shared" si="3"/>
        <v>1073800</v>
      </c>
      <c r="BO13" s="155">
        <f t="shared" si="4"/>
        <v>295</v>
      </c>
      <c r="BP13" s="254">
        <v>125</v>
      </c>
      <c r="BQ13" s="260">
        <v>119</v>
      </c>
      <c r="BR13" s="256">
        <v>2356000</v>
      </c>
      <c r="BS13" s="155">
        <v>589</v>
      </c>
      <c r="BT13" s="258">
        <v>4490000</v>
      </c>
      <c r="BU13" s="258">
        <v>898</v>
      </c>
      <c r="BV13" s="258">
        <v>1824000</v>
      </c>
      <c r="BW13" s="258">
        <v>304</v>
      </c>
      <c r="BX13" s="258">
        <v>0</v>
      </c>
      <c r="BY13" s="258">
        <v>0</v>
      </c>
      <c r="BZ13" s="258"/>
      <c r="CA13" s="258"/>
      <c r="CB13" s="258">
        <v>102600</v>
      </c>
      <c r="CC13" s="258">
        <v>27</v>
      </c>
      <c r="CD13" s="155">
        <f t="shared" si="5"/>
        <v>8772600</v>
      </c>
      <c r="CE13" s="155">
        <f t="shared" si="5"/>
        <v>1818</v>
      </c>
      <c r="CF13" s="254">
        <v>102.5</v>
      </c>
      <c r="CG13" s="260">
        <v>100.6</v>
      </c>
      <c r="CH13" s="262">
        <v>0</v>
      </c>
      <c r="CI13" s="263">
        <v>0</v>
      </c>
      <c r="CJ13" s="264" t="s">
        <v>4</v>
      </c>
      <c r="CK13" s="422" t="s">
        <v>4</v>
      </c>
      <c r="CL13" s="256">
        <f>SUM(CD13,CH13,BN13,AX13,AH13,R13,B13)</f>
        <v>47470900</v>
      </c>
      <c r="CM13" s="155">
        <f t="shared" si="7"/>
        <v>6738</v>
      </c>
      <c r="CN13" s="155">
        <v>3903</v>
      </c>
      <c r="CO13" s="254">
        <v>105.2</v>
      </c>
      <c r="CP13" s="254">
        <v>102.9</v>
      </c>
      <c r="CQ13" s="265">
        <v>102.3</v>
      </c>
    </row>
    <row r="14" spans="1:95" ht="32.1" customHeight="1" x14ac:dyDescent="0.15">
      <c r="A14" s="248"/>
      <c r="B14" s="266">
        <v>3000</v>
      </c>
      <c r="C14" s="266">
        <v>3</v>
      </c>
      <c r="D14" s="267">
        <v>100</v>
      </c>
      <c r="E14" s="268">
        <v>100</v>
      </c>
      <c r="F14" s="269">
        <v>0</v>
      </c>
      <c r="G14" s="270">
        <v>0</v>
      </c>
      <c r="H14" s="271">
        <v>0</v>
      </c>
      <c r="I14" s="271">
        <v>0</v>
      </c>
      <c r="J14" s="271">
        <v>0</v>
      </c>
      <c r="K14" s="271">
        <v>0</v>
      </c>
      <c r="L14" s="271">
        <v>0</v>
      </c>
      <c r="M14" s="271">
        <v>0</v>
      </c>
      <c r="N14" s="271">
        <v>0</v>
      </c>
      <c r="O14" s="271">
        <v>0</v>
      </c>
      <c r="P14" s="271">
        <v>0</v>
      </c>
      <c r="Q14" s="271">
        <v>0</v>
      </c>
      <c r="R14" s="266">
        <f t="shared" si="0"/>
        <v>0</v>
      </c>
      <c r="S14" s="266">
        <f t="shared" si="0"/>
        <v>0</v>
      </c>
      <c r="T14" s="297">
        <v>0</v>
      </c>
      <c r="U14" s="298">
        <v>0</v>
      </c>
      <c r="V14" s="269">
        <v>0</v>
      </c>
      <c r="W14" s="266">
        <v>0</v>
      </c>
      <c r="X14" s="271">
        <v>0</v>
      </c>
      <c r="Y14" s="271">
        <v>0</v>
      </c>
      <c r="Z14" s="271">
        <v>0</v>
      </c>
      <c r="AA14" s="271">
        <v>0</v>
      </c>
      <c r="AB14" s="271"/>
      <c r="AC14" s="271"/>
      <c r="AD14" s="271"/>
      <c r="AE14" s="271"/>
      <c r="AF14" s="271"/>
      <c r="AG14" s="271"/>
      <c r="AH14" s="266">
        <f t="shared" si="1"/>
        <v>0</v>
      </c>
      <c r="AI14" s="266">
        <f t="shared" si="1"/>
        <v>0</v>
      </c>
      <c r="AJ14" s="272">
        <v>0</v>
      </c>
      <c r="AK14" s="273">
        <v>0</v>
      </c>
      <c r="AL14" s="269">
        <v>0</v>
      </c>
      <c r="AM14" s="266">
        <v>0</v>
      </c>
      <c r="AN14" s="271">
        <v>0</v>
      </c>
      <c r="AO14" s="271">
        <v>0</v>
      </c>
      <c r="AP14" s="271">
        <v>0</v>
      </c>
      <c r="AQ14" s="271">
        <v>0</v>
      </c>
      <c r="AR14" s="271"/>
      <c r="AS14" s="271"/>
      <c r="AT14" s="271">
        <v>0</v>
      </c>
      <c r="AU14" s="271">
        <v>0</v>
      </c>
      <c r="AV14" s="271">
        <v>0</v>
      </c>
      <c r="AW14" s="271">
        <v>0</v>
      </c>
      <c r="AX14" s="266">
        <v>33000</v>
      </c>
      <c r="AY14" s="266">
        <v>11</v>
      </c>
      <c r="AZ14" s="272">
        <v>366.7</v>
      </c>
      <c r="BA14" s="274">
        <v>366.7</v>
      </c>
      <c r="BB14" s="269">
        <v>0</v>
      </c>
      <c r="BC14" s="266">
        <v>0</v>
      </c>
      <c r="BD14" s="271">
        <v>0</v>
      </c>
      <c r="BE14" s="271">
        <v>0</v>
      </c>
      <c r="BF14" s="271">
        <v>0</v>
      </c>
      <c r="BG14" s="271">
        <v>0</v>
      </c>
      <c r="BH14" s="271">
        <v>0</v>
      </c>
      <c r="BI14" s="271">
        <v>0</v>
      </c>
      <c r="BJ14" s="271"/>
      <c r="BK14" s="271"/>
      <c r="BL14" s="271">
        <v>0</v>
      </c>
      <c r="BM14" s="271">
        <v>0</v>
      </c>
      <c r="BN14" s="266">
        <f t="shared" si="3"/>
        <v>0</v>
      </c>
      <c r="BO14" s="266">
        <f t="shared" si="4"/>
        <v>0</v>
      </c>
      <c r="BP14" s="267">
        <v>0</v>
      </c>
      <c r="BQ14" s="273">
        <v>0</v>
      </c>
      <c r="BR14" s="269">
        <v>0</v>
      </c>
      <c r="BS14" s="266">
        <v>0</v>
      </c>
      <c r="BT14" s="271">
        <v>0</v>
      </c>
      <c r="BU14" s="271">
        <v>0</v>
      </c>
      <c r="BV14" s="271">
        <v>0</v>
      </c>
      <c r="BW14" s="271">
        <v>0</v>
      </c>
      <c r="BX14" s="271">
        <v>0</v>
      </c>
      <c r="BY14" s="271">
        <v>0</v>
      </c>
      <c r="BZ14" s="271"/>
      <c r="CA14" s="271"/>
      <c r="CB14" s="271">
        <v>0</v>
      </c>
      <c r="CC14" s="271">
        <v>0</v>
      </c>
      <c r="CD14" s="266">
        <v>3000</v>
      </c>
      <c r="CE14" s="266">
        <v>1</v>
      </c>
      <c r="CF14" s="267">
        <v>0</v>
      </c>
      <c r="CG14" s="273">
        <v>0</v>
      </c>
      <c r="CH14" s="275">
        <v>0</v>
      </c>
      <c r="CI14" s="276">
        <v>0</v>
      </c>
      <c r="CJ14" s="277" t="s">
        <v>4</v>
      </c>
      <c r="CK14" s="423" t="s">
        <v>4</v>
      </c>
      <c r="CL14" s="269">
        <f>SUM(CD14,CH14,BN14,AX14,AH14,R14,B14)</f>
        <v>39000</v>
      </c>
      <c r="CM14" s="266">
        <f>SUM(C14,S14,AI14,AY14,BO14,CE14,CI14)</f>
        <v>15</v>
      </c>
      <c r="CN14" s="266">
        <v>0</v>
      </c>
      <c r="CO14" s="267">
        <v>325</v>
      </c>
      <c r="CP14" s="267">
        <v>250</v>
      </c>
      <c r="CQ14" s="278">
        <v>0</v>
      </c>
    </row>
    <row r="15" spans="1:95" ht="32.1" customHeight="1" x14ac:dyDescent="0.15">
      <c r="A15" s="253" t="s">
        <v>31</v>
      </c>
      <c r="B15" s="155">
        <v>6512400</v>
      </c>
      <c r="C15" s="155">
        <v>1809</v>
      </c>
      <c r="D15" s="254">
        <v>101.9</v>
      </c>
      <c r="E15" s="255">
        <v>101.9</v>
      </c>
      <c r="F15" s="256">
        <v>0</v>
      </c>
      <c r="G15" s="257">
        <v>0</v>
      </c>
      <c r="H15" s="258">
        <v>0</v>
      </c>
      <c r="I15" s="258">
        <v>0</v>
      </c>
      <c r="J15" s="258">
        <v>13800</v>
      </c>
      <c r="K15" s="258">
        <v>3</v>
      </c>
      <c r="L15" s="258">
        <v>0</v>
      </c>
      <c r="M15" s="258">
        <v>0</v>
      </c>
      <c r="N15" s="258">
        <v>0</v>
      </c>
      <c r="O15" s="258">
        <v>0</v>
      </c>
      <c r="P15" s="258">
        <v>0</v>
      </c>
      <c r="Q15" s="258">
        <v>0</v>
      </c>
      <c r="R15" s="155">
        <f t="shared" si="0"/>
        <v>13800</v>
      </c>
      <c r="S15" s="155">
        <f t="shared" si="0"/>
        <v>3</v>
      </c>
      <c r="T15" s="299">
        <v>100</v>
      </c>
      <c r="U15" s="300">
        <v>100</v>
      </c>
      <c r="V15" s="256">
        <v>0</v>
      </c>
      <c r="W15" s="155">
        <v>0</v>
      </c>
      <c r="X15" s="258">
        <v>0</v>
      </c>
      <c r="Y15" s="258">
        <v>0</v>
      </c>
      <c r="Z15" s="258">
        <v>8200</v>
      </c>
      <c r="AA15" s="258">
        <v>1</v>
      </c>
      <c r="AB15" s="258"/>
      <c r="AC15" s="258"/>
      <c r="AD15" s="258"/>
      <c r="AE15" s="258"/>
      <c r="AF15" s="258"/>
      <c r="AG15" s="258"/>
      <c r="AH15" s="155">
        <f t="shared" si="1"/>
        <v>8200</v>
      </c>
      <c r="AI15" s="155">
        <f t="shared" si="1"/>
        <v>1</v>
      </c>
      <c r="AJ15" s="259">
        <v>149.1</v>
      </c>
      <c r="AK15" s="260">
        <v>100</v>
      </c>
      <c r="AL15" s="256">
        <v>10202400</v>
      </c>
      <c r="AM15" s="155">
        <v>1417</v>
      </c>
      <c r="AN15" s="258">
        <v>21135600</v>
      </c>
      <c r="AO15" s="258">
        <v>1957</v>
      </c>
      <c r="AP15" s="258">
        <v>12461400</v>
      </c>
      <c r="AQ15" s="258">
        <v>966</v>
      </c>
      <c r="AR15" s="258"/>
      <c r="AS15" s="258"/>
      <c r="AT15" s="258">
        <v>572400</v>
      </c>
      <c r="AU15" s="258">
        <v>106</v>
      </c>
      <c r="AV15" s="258">
        <v>899100</v>
      </c>
      <c r="AW15" s="258">
        <v>111</v>
      </c>
      <c r="AX15" s="155">
        <f t="shared" si="2"/>
        <v>45270900</v>
      </c>
      <c r="AY15" s="155">
        <f t="shared" si="2"/>
        <v>4557</v>
      </c>
      <c r="AZ15" s="259">
        <v>105</v>
      </c>
      <c r="BA15" s="261">
        <v>102</v>
      </c>
      <c r="BB15" s="256">
        <v>411000</v>
      </c>
      <c r="BC15" s="155">
        <v>137</v>
      </c>
      <c r="BD15" s="258">
        <v>547200</v>
      </c>
      <c r="BE15" s="258">
        <v>144</v>
      </c>
      <c r="BF15" s="258">
        <v>162000</v>
      </c>
      <c r="BG15" s="258">
        <v>36</v>
      </c>
      <c r="BH15" s="258">
        <v>26000</v>
      </c>
      <c r="BI15" s="258">
        <v>26</v>
      </c>
      <c r="BJ15" s="258"/>
      <c r="BK15" s="258"/>
      <c r="BL15" s="258">
        <v>17400</v>
      </c>
      <c r="BM15" s="258">
        <v>6</v>
      </c>
      <c r="BN15" s="155">
        <f>SUM(BB15,BD15,BF15,BH15,BJ15,BL15)</f>
        <v>1163600</v>
      </c>
      <c r="BO15" s="155">
        <f>SUM(BM15,BK15,BI15,BG15,BE15,BC15)</f>
        <v>349</v>
      </c>
      <c r="BP15" s="254">
        <v>115.9</v>
      </c>
      <c r="BQ15" s="260">
        <v>122.5</v>
      </c>
      <c r="BR15" s="256">
        <v>2584000</v>
      </c>
      <c r="BS15" s="155">
        <v>646</v>
      </c>
      <c r="BT15" s="258">
        <v>4560000</v>
      </c>
      <c r="BU15" s="258">
        <v>912</v>
      </c>
      <c r="BV15" s="258">
        <v>2700000</v>
      </c>
      <c r="BW15" s="258">
        <v>450</v>
      </c>
      <c r="BX15" s="258">
        <v>0</v>
      </c>
      <c r="BY15" s="258">
        <v>0</v>
      </c>
      <c r="BZ15" s="258"/>
      <c r="CA15" s="258"/>
      <c r="CB15" s="258">
        <v>133000</v>
      </c>
      <c r="CC15" s="258">
        <v>35</v>
      </c>
      <c r="CD15" s="155">
        <f t="shared" si="5"/>
        <v>9977000</v>
      </c>
      <c r="CE15" s="155">
        <f t="shared" si="5"/>
        <v>2043</v>
      </c>
      <c r="CF15" s="254">
        <v>101.6</v>
      </c>
      <c r="CG15" s="260">
        <v>99.4</v>
      </c>
      <c r="CH15" s="262">
        <v>3600</v>
      </c>
      <c r="CI15" s="263">
        <v>1</v>
      </c>
      <c r="CJ15" s="264">
        <v>100</v>
      </c>
      <c r="CK15" s="422">
        <v>100</v>
      </c>
      <c r="CL15" s="256">
        <f>SUM(CD15,CH15,BN15,AX15,AH15,R15,B15)</f>
        <v>62949500</v>
      </c>
      <c r="CM15" s="155">
        <f t="shared" si="7"/>
        <v>8763</v>
      </c>
      <c r="CN15" s="155">
        <v>5946</v>
      </c>
      <c r="CO15" s="254">
        <v>104.3</v>
      </c>
      <c r="CP15" s="254">
        <v>102</v>
      </c>
      <c r="CQ15" s="265">
        <v>102.7</v>
      </c>
    </row>
    <row r="16" spans="1:95" ht="32.1" customHeight="1" x14ac:dyDescent="0.15">
      <c r="A16" s="248"/>
      <c r="B16" s="266">
        <v>0</v>
      </c>
      <c r="C16" s="266">
        <v>0</v>
      </c>
      <c r="D16" s="267">
        <v>0</v>
      </c>
      <c r="E16" s="268">
        <v>0</v>
      </c>
      <c r="F16" s="269">
        <v>0</v>
      </c>
      <c r="G16" s="270">
        <v>0</v>
      </c>
      <c r="H16" s="271">
        <v>0</v>
      </c>
      <c r="I16" s="271">
        <v>0</v>
      </c>
      <c r="J16" s="271">
        <v>0</v>
      </c>
      <c r="K16" s="271">
        <v>0</v>
      </c>
      <c r="L16" s="271">
        <v>0</v>
      </c>
      <c r="M16" s="271">
        <v>0</v>
      </c>
      <c r="N16" s="271">
        <v>0</v>
      </c>
      <c r="O16" s="271">
        <v>0</v>
      </c>
      <c r="P16" s="271">
        <v>0</v>
      </c>
      <c r="Q16" s="271">
        <v>0</v>
      </c>
      <c r="R16" s="266">
        <f t="shared" si="0"/>
        <v>0</v>
      </c>
      <c r="S16" s="266">
        <f t="shared" si="0"/>
        <v>0</v>
      </c>
      <c r="T16" s="297">
        <v>0</v>
      </c>
      <c r="U16" s="298">
        <v>0</v>
      </c>
      <c r="V16" s="269">
        <v>0</v>
      </c>
      <c r="W16" s="266">
        <v>0</v>
      </c>
      <c r="X16" s="271">
        <v>0</v>
      </c>
      <c r="Y16" s="271">
        <v>0</v>
      </c>
      <c r="Z16" s="271">
        <v>0</v>
      </c>
      <c r="AA16" s="271">
        <v>0</v>
      </c>
      <c r="AB16" s="271"/>
      <c r="AC16" s="271"/>
      <c r="AD16" s="271"/>
      <c r="AE16" s="271"/>
      <c r="AF16" s="271"/>
      <c r="AG16" s="271"/>
      <c r="AH16" s="266">
        <f t="shared" si="1"/>
        <v>0</v>
      </c>
      <c r="AI16" s="266">
        <f t="shared" si="1"/>
        <v>0</v>
      </c>
      <c r="AJ16" s="272">
        <v>0</v>
      </c>
      <c r="AK16" s="273">
        <v>0</v>
      </c>
      <c r="AL16" s="269">
        <v>0</v>
      </c>
      <c r="AM16" s="266">
        <v>0</v>
      </c>
      <c r="AN16" s="271">
        <v>0</v>
      </c>
      <c r="AO16" s="271">
        <v>0</v>
      </c>
      <c r="AP16" s="271">
        <v>0</v>
      </c>
      <c r="AQ16" s="271">
        <v>0</v>
      </c>
      <c r="AR16" s="271"/>
      <c r="AS16" s="271"/>
      <c r="AT16" s="271">
        <v>0</v>
      </c>
      <c r="AU16" s="271">
        <v>0</v>
      </c>
      <c r="AV16" s="271">
        <v>0</v>
      </c>
      <c r="AW16" s="271">
        <v>0</v>
      </c>
      <c r="AX16" s="266">
        <f t="shared" si="2"/>
        <v>0</v>
      </c>
      <c r="AY16" s="266">
        <f t="shared" si="2"/>
        <v>0</v>
      </c>
      <c r="AZ16" s="272">
        <v>0</v>
      </c>
      <c r="BA16" s="274">
        <v>0</v>
      </c>
      <c r="BB16" s="269">
        <v>0</v>
      </c>
      <c r="BC16" s="266">
        <v>0</v>
      </c>
      <c r="BD16" s="271">
        <v>0</v>
      </c>
      <c r="BE16" s="271">
        <v>0</v>
      </c>
      <c r="BF16" s="271">
        <v>0</v>
      </c>
      <c r="BG16" s="271">
        <v>0</v>
      </c>
      <c r="BH16" s="271">
        <v>0</v>
      </c>
      <c r="BI16" s="271">
        <v>0</v>
      </c>
      <c r="BJ16" s="271"/>
      <c r="BK16" s="271"/>
      <c r="BL16" s="271">
        <v>0</v>
      </c>
      <c r="BM16" s="271">
        <v>0</v>
      </c>
      <c r="BN16" s="266">
        <f t="shared" si="3"/>
        <v>0</v>
      </c>
      <c r="BO16" s="266">
        <f t="shared" si="4"/>
        <v>0</v>
      </c>
      <c r="BP16" s="267">
        <v>0</v>
      </c>
      <c r="BQ16" s="273">
        <v>0</v>
      </c>
      <c r="BR16" s="269">
        <v>0</v>
      </c>
      <c r="BS16" s="266">
        <v>0</v>
      </c>
      <c r="BT16" s="271">
        <v>0</v>
      </c>
      <c r="BU16" s="271">
        <v>0</v>
      </c>
      <c r="BV16" s="271">
        <v>0</v>
      </c>
      <c r="BW16" s="271">
        <v>0</v>
      </c>
      <c r="BX16" s="271">
        <v>0</v>
      </c>
      <c r="BY16" s="271">
        <v>0</v>
      </c>
      <c r="BZ16" s="271"/>
      <c r="CA16" s="271"/>
      <c r="CB16" s="271">
        <v>0</v>
      </c>
      <c r="CC16" s="271">
        <v>0</v>
      </c>
      <c r="CD16" s="266">
        <f t="shared" si="5"/>
        <v>0</v>
      </c>
      <c r="CE16" s="266">
        <f t="shared" si="5"/>
        <v>0</v>
      </c>
      <c r="CF16" s="267">
        <v>0</v>
      </c>
      <c r="CG16" s="273">
        <v>0</v>
      </c>
      <c r="CH16" s="275">
        <v>0</v>
      </c>
      <c r="CI16" s="276">
        <v>0</v>
      </c>
      <c r="CJ16" s="277" t="s">
        <v>4</v>
      </c>
      <c r="CK16" s="423" t="s">
        <v>4</v>
      </c>
      <c r="CL16" s="269">
        <f t="shared" si="6"/>
        <v>0</v>
      </c>
      <c r="CM16" s="266">
        <f t="shared" si="7"/>
        <v>0</v>
      </c>
      <c r="CN16" s="266">
        <v>0</v>
      </c>
      <c r="CO16" s="267">
        <v>0</v>
      </c>
      <c r="CP16" s="267">
        <v>0</v>
      </c>
      <c r="CQ16" s="278">
        <v>0</v>
      </c>
    </row>
    <row r="17" spans="1:95" ht="32.1" customHeight="1" x14ac:dyDescent="0.15">
      <c r="A17" s="253" t="s">
        <v>32</v>
      </c>
      <c r="B17" s="155">
        <v>10803600</v>
      </c>
      <c r="C17" s="155">
        <v>3001</v>
      </c>
      <c r="D17" s="254">
        <v>100.1</v>
      </c>
      <c r="E17" s="255">
        <v>100.1</v>
      </c>
      <c r="F17" s="256">
        <v>0</v>
      </c>
      <c r="G17" s="257">
        <v>0</v>
      </c>
      <c r="H17" s="258">
        <v>0</v>
      </c>
      <c r="I17" s="258">
        <v>0</v>
      </c>
      <c r="J17" s="258">
        <v>0</v>
      </c>
      <c r="K17" s="258">
        <v>0</v>
      </c>
      <c r="L17" s="258">
        <v>0</v>
      </c>
      <c r="M17" s="258">
        <v>0</v>
      </c>
      <c r="N17" s="258">
        <v>0</v>
      </c>
      <c r="O17" s="258">
        <v>0</v>
      </c>
      <c r="P17" s="258">
        <v>0</v>
      </c>
      <c r="Q17" s="258">
        <v>0</v>
      </c>
      <c r="R17" s="155">
        <f t="shared" si="0"/>
        <v>0</v>
      </c>
      <c r="S17" s="155">
        <f t="shared" si="0"/>
        <v>0</v>
      </c>
      <c r="T17" s="299"/>
      <c r="U17" s="300"/>
      <c r="V17" s="256">
        <v>16500</v>
      </c>
      <c r="W17" s="155">
        <v>3</v>
      </c>
      <c r="X17" s="258">
        <v>6900</v>
      </c>
      <c r="Y17" s="258">
        <v>1</v>
      </c>
      <c r="Z17" s="258">
        <v>8200</v>
      </c>
      <c r="AA17" s="258">
        <v>1</v>
      </c>
      <c r="AB17" s="258"/>
      <c r="AC17" s="258"/>
      <c r="AD17" s="258"/>
      <c r="AE17" s="258"/>
      <c r="AF17" s="258"/>
      <c r="AG17" s="258"/>
      <c r="AH17" s="155">
        <f t="shared" si="1"/>
        <v>31600</v>
      </c>
      <c r="AI17" s="155">
        <f t="shared" si="1"/>
        <v>5</v>
      </c>
      <c r="AJ17" s="259">
        <v>100</v>
      </c>
      <c r="AK17" s="260">
        <v>100</v>
      </c>
      <c r="AL17" s="256">
        <v>19756800</v>
      </c>
      <c r="AM17" s="155">
        <v>2744</v>
      </c>
      <c r="AN17" s="258">
        <v>29613600</v>
      </c>
      <c r="AO17" s="258">
        <v>2742</v>
      </c>
      <c r="AP17" s="258">
        <v>22407300</v>
      </c>
      <c r="AQ17" s="258">
        <v>1737</v>
      </c>
      <c r="AR17" s="258"/>
      <c r="AS17" s="258"/>
      <c r="AT17" s="258">
        <v>302400</v>
      </c>
      <c r="AU17" s="258">
        <v>56</v>
      </c>
      <c r="AV17" s="258">
        <v>1603800</v>
      </c>
      <c r="AW17" s="258">
        <v>198</v>
      </c>
      <c r="AX17" s="155">
        <f t="shared" si="2"/>
        <v>73683900</v>
      </c>
      <c r="AY17" s="155">
        <f t="shared" si="2"/>
        <v>7477</v>
      </c>
      <c r="AZ17" s="259">
        <v>104.9</v>
      </c>
      <c r="BA17" s="261">
        <v>102</v>
      </c>
      <c r="BB17" s="256">
        <v>543000</v>
      </c>
      <c r="BC17" s="155">
        <v>181</v>
      </c>
      <c r="BD17" s="258">
        <v>938600</v>
      </c>
      <c r="BE17" s="258">
        <v>247</v>
      </c>
      <c r="BF17" s="258">
        <v>360000</v>
      </c>
      <c r="BG17" s="258">
        <v>80</v>
      </c>
      <c r="BH17" s="258">
        <v>0</v>
      </c>
      <c r="BI17" s="258">
        <v>0</v>
      </c>
      <c r="BJ17" s="258"/>
      <c r="BK17" s="258"/>
      <c r="BL17" s="258">
        <v>23200</v>
      </c>
      <c r="BM17" s="258">
        <v>8</v>
      </c>
      <c r="BN17" s="155">
        <f t="shared" si="3"/>
        <v>1864800</v>
      </c>
      <c r="BO17" s="155">
        <f t="shared" si="4"/>
        <v>516</v>
      </c>
      <c r="BP17" s="254">
        <v>107.4</v>
      </c>
      <c r="BQ17" s="260">
        <v>106.6</v>
      </c>
      <c r="BR17" s="256">
        <v>3444000</v>
      </c>
      <c r="BS17" s="155">
        <v>861</v>
      </c>
      <c r="BT17" s="258">
        <v>5555000</v>
      </c>
      <c r="BU17" s="258">
        <v>1111</v>
      </c>
      <c r="BV17" s="258">
        <v>3768000</v>
      </c>
      <c r="BW17" s="258">
        <v>628</v>
      </c>
      <c r="BX17" s="258">
        <v>0</v>
      </c>
      <c r="BY17" s="258">
        <v>0</v>
      </c>
      <c r="BZ17" s="258"/>
      <c r="CA17" s="258"/>
      <c r="CB17" s="258">
        <v>95000</v>
      </c>
      <c r="CC17" s="258">
        <v>25</v>
      </c>
      <c r="CD17" s="155">
        <f t="shared" si="5"/>
        <v>12862000</v>
      </c>
      <c r="CE17" s="155">
        <f t="shared" si="5"/>
        <v>2625</v>
      </c>
      <c r="CF17" s="254">
        <v>100.3</v>
      </c>
      <c r="CG17" s="260">
        <v>98.6</v>
      </c>
      <c r="CH17" s="262">
        <v>0</v>
      </c>
      <c r="CI17" s="263">
        <v>0</v>
      </c>
      <c r="CJ17" s="264" t="s">
        <v>4</v>
      </c>
      <c r="CK17" s="422" t="s">
        <v>4</v>
      </c>
      <c r="CL17" s="256">
        <f t="shared" si="6"/>
        <v>99245900</v>
      </c>
      <c r="CM17" s="155">
        <f t="shared" si="7"/>
        <v>13624</v>
      </c>
      <c r="CN17" s="155">
        <v>10995</v>
      </c>
      <c r="CO17" s="254">
        <v>103.8</v>
      </c>
      <c r="CP17" s="254">
        <v>101.1</v>
      </c>
      <c r="CQ17" s="265">
        <v>101.2</v>
      </c>
    </row>
    <row r="18" spans="1:95" ht="32.1" customHeight="1" x14ac:dyDescent="0.15">
      <c r="A18" s="248"/>
      <c r="B18" s="266">
        <v>0</v>
      </c>
      <c r="C18" s="266">
        <v>0</v>
      </c>
      <c r="D18" s="267">
        <v>0</v>
      </c>
      <c r="E18" s="268">
        <v>0</v>
      </c>
      <c r="F18" s="269">
        <v>0</v>
      </c>
      <c r="G18" s="270">
        <v>0</v>
      </c>
      <c r="H18" s="271">
        <v>0</v>
      </c>
      <c r="I18" s="271">
        <v>0</v>
      </c>
      <c r="J18" s="271">
        <v>0</v>
      </c>
      <c r="K18" s="271">
        <v>0</v>
      </c>
      <c r="L18" s="271">
        <v>0</v>
      </c>
      <c r="M18" s="271">
        <v>0</v>
      </c>
      <c r="N18" s="271">
        <v>0</v>
      </c>
      <c r="O18" s="271">
        <v>0</v>
      </c>
      <c r="P18" s="271">
        <v>0</v>
      </c>
      <c r="Q18" s="271">
        <v>0</v>
      </c>
      <c r="R18" s="266">
        <f t="shared" si="0"/>
        <v>0</v>
      </c>
      <c r="S18" s="266">
        <f t="shared" si="0"/>
        <v>0</v>
      </c>
      <c r="T18" s="297">
        <v>0</v>
      </c>
      <c r="U18" s="298">
        <v>0</v>
      </c>
      <c r="V18" s="269">
        <v>0</v>
      </c>
      <c r="W18" s="266">
        <v>0</v>
      </c>
      <c r="X18" s="271">
        <v>0</v>
      </c>
      <c r="Y18" s="271">
        <v>0</v>
      </c>
      <c r="Z18" s="271">
        <v>0</v>
      </c>
      <c r="AA18" s="271">
        <v>0</v>
      </c>
      <c r="AB18" s="271"/>
      <c r="AC18" s="271"/>
      <c r="AD18" s="271"/>
      <c r="AE18" s="271"/>
      <c r="AF18" s="271"/>
      <c r="AG18" s="271"/>
      <c r="AH18" s="266">
        <f t="shared" si="1"/>
        <v>0</v>
      </c>
      <c r="AI18" s="266">
        <f t="shared" si="1"/>
        <v>0</v>
      </c>
      <c r="AJ18" s="272">
        <v>0</v>
      </c>
      <c r="AK18" s="273">
        <v>0</v>
      </c>
      <c r="AL18" s="269">
        <v>0</v>
      </c>
      <c r="AM18" s="266">
        <v>0</v>
      </c>
      <c r="AN18" s="271">
        <v>0</v>
      </c>
      <c r="AO18" s="271">
        <v>0</v>
      </c>
      <c r="AP18" s="271">
        <v>0</v>
      </c>
      <c r="AQ18" s="271">
        <v>0</v>
      </c>
      <c r="AR18" s="271"/>
      <c r="AS18" s="271"/>
      <c r="AT18" s="271">
        <v>0</v>
      </c>
      <c r="AU18" s="271">
        <v>0</v>
      </c>
      <c r="AV18" s="271">
        <v>0</v>
      </c>
      <c r="AW18" s="271">
        <v>0</v>
      </c>
      <c r="AX18" s="266">
        <f t="shared" si="2"/>
        <v>0</v>
      </c>
      <c r="AY18" s="266">
        <f t="shared" si="2"/>
        <v>0</v>
      </c>
      <c r="AZ18" s="272">
        <v>0</v>
      </c>
      <c r="BA18" s="274">
        <v>0</v>
      </c>
      <c r="BB18" s="269">
        <v>0</v>
      </c>
      <c r="BC18" s="266">
        <v>0</v>
      </c>
      <c r="BD18" s="271">
        <v>0</v>
      </c>
      <c r="BE18" s="271">
        <v>0</v>
      </c>
      <c r="BF18" s="271">
        <v>0</v>
      </c>
      <c r="BG18" s="271">
        <v>0</v>
      </c>
      <c r="BH18" s="271">
        <v>0</v>
      </c>
      <c r="BI18" s="271">
        <v>0</v>
      </c>
      <c r="BJ18" s="271"/>
      <c r="BK18" s="271"/>
      <c r="BL18" s="271">
        <v>0</v>
      </c>
      <c r="BM18" s="271">
        <v>0</v>
      </c>
      <c r="BN18" s="266">
        <f t="shared" si="3"/>
        <v>0</v>
      </c>
      <c r="BO18" s="266">
        <f t="shared" si="4"/>
        <v>0</v>
      </c>
      <c r="BP18" s="267">
        <v>0</v>
      </c>
      <c r="BQ18" s="273">
        <v>0</v>
      </c>
      <c r="BR18" s="269">
        <v>0</v>
      </c>
      <c r="BS18" s="266">
        <v>0</v>
      </c>
      <c r="BT18" s="271">
        <v>0</v>
      </c>
      <c r="BU18" s="271">
        <v>0</v>
      </c>
      <c r="BV18" s="271">
        <v>0</v>
      </c>
      <c r="BW18" s="271">
        <v>0</v>
      </c>
      <c r="BX18" s="271">
        <v>0</v>
      </c>
      <c r="BY18" s="271">
        <v>0</v>
      </c>
      <c r="BZ18" s="271"/>
      <c r="CA18" s="271"/>
      <c r="CB18" s="271">
        <v>0</v>
      </c>
      <c r="CC18" s="271">
        <v>0</v>
      </c>
      <c r="CD18" s="266">
        <f t="shared" si="5"/>
        <v>0</v>
      </c>
      <c r="CE18" s="266">
        <f t="shared" si="5"/>
        <v>0</v>
      </c>
      <c r="CF18" s="267">
        <v>0</v>
      </c>
      <c r="CG18" s="273">
        <v>0</v>
      </c>
      <c r="CH18" s="275">
        <v>0</v>
      </c>
      <c r="CI18" s="276">
        <v>0</v>
      </c>
      <c r="CJ18" s="277" t="s">
        <v>4</v>
      </c>
      <c r="CK18" s="423" t="s">
        <v>4</v>
      </c>
      <c r="CL18" s="269">
        <f t="shared" si="6"/>
        <v>0</v>
      </c>
      <c r="CM18" s="266">
        <f t="shared" si="7"/>
        <v>0</v>
      </c>
      <c r="CN18" s="266">
        <v>0</v>
      </c>
      <c r="CO18" s="267">
        <v>0</v>
      </c>
      <c r="CP18" s="267">
        <v>0</v>
      </c>
      <c r="CQ18" s="278">
        <v>0</v>
      </c>
    </row>
    <row r="19" spans="1:95" ht="32.1" customHeight="1" x14ac:dyDescent="0.15">
      <c r="A19" s="253" t="s">
        <v>7</v>
      </c>
      <c r="B19" s="155">
        <v>12286800</v>
      </c>
      <c r="C19" s="155">
        <v>3413</v>
      </c>
      <c r="D19" s="254">
        <v>102.1</v>
      </c>
      <c r="E19" s="255">
        <v>102.1</v>
      </c>
      <c r="F19" s="256">
        <v>0</v>
      </c>
      <c r="G19" s="257">
        <v>0</v>
      </c>
      <c r="H19" s="258">
        <v>0</v>
      </c>
      <c r="I19" s="258">
        <v>0</v>
      </c>
      <c r="J19" s="258">
        <v>9200</v>
      </c>
      <c r="K19" s="258">
        <v>2</v>
      </c>
      <c r="L19" s="258">
        <v>0</v>
      </c>
      <c r="M19" s="258">
        <v>0</v>
      </c>
      <c r="N19" s="258">
        <v>0</v>
      </c>
      <c r="O19" s="258">
        <v>0</v>
      </c>
      <c r="P19" s="258">
        <v>0</v>
      </c>
      <c r="Q19" s="258">
        <v>0</v>
      </c>
      <c r="R19" s="155">
        <f t="shared" si="0"/>
        <v>9200</v>
      </c>
      <c r="S19" s="155">
        <f t="shared" si="0"/>
        <v>2</v>
      </c>
      <c r="T19" s="299">
        <v>100</v>
      </c>
      <c r="U19" s="300">
        <v>100</v>
      </c>
      <c r="V19" s="256">
        <v>22000</v>
      </c>
      <c r="W19" s="155">
        <v>4</v>
      </c>
      <c r="X19" s="258">
        <v>27600</v>
      </c>
      <c r="Y19" s="258">
        <v>4</v>
      </c>
      <c r="Z19" s="258">
        <v>0</v>
      </c>
      <c r="AA19" s="258">
        <v>0</v>
      </c>
      <c r="AB19" s="258"/>
      <c r="AC19" s="258"/>
      <c r="AD19" s="258"/>
      <c r="AE19" s="258"/>
      <c r="AF19" s="258"/>
      <c r="AG19" s="258"/>
      <c r="AH19" s="155">
        <f t="shared" si="1"/>
        <v>49600</v>
      </c>
      <c r="AI19" s="155">
        <f t="shared" si="1"/>
        <v>8</v>
      </c>
      <c r="AJ19" s="259">
        <v>90</v>
      </c>
      <c r="AK19" s="260">
        <v>88.9</v>
      </c>
      <c r="AL19" s="256">
        <v>28598400</v>
      </c>
      <c r="AM19" s="155">
        <v>3972</v>
      </c>
      <c r="AN19" s="258">
        <v>43524000</v>
      </c>
      <c r="AO19" s="258">
        <v>4030</v>
      </c>
      <c r="AP19" s="258">
        <v>27915600</v>
      </c>
      <c r="AQ19" s="258">
        <v>2164</v>
      </c>
      <c r="AR19" s="258"/>
      <c r="AS19" s="258"/>
      <c r="AT19" s="258">
        <v>540000</v>
      </c>
      <c r="AU19" s="258">
        <v>100</v>
      </c>
      <c r="AV19" s="258">
        <v>2689200</v>
      </c>
      <c r="AW19" s="258">
        <v>332</v>
      </c>
      <c r="AX19" s="155">
        <f t="shared" si="2"/>
        <v>103267200</v>
      </c>
      <c r="AY19" s="155">
        <f t="shared" si="2"/>
        <v>10598</v>
      </c>
      <c r="AZ19" s="259">
        <v>105.3</v>
      </c>
      <c r="BA19" s="261">
        <v>102.2</v>
      </c>
      <c r="BB19" s="256">
        <v>489000</v>
      </c>
      <c r="BC19" s="155">
        <v>163</v>
      </c>
      <c r="BD19" s="258">
        <v>1109600</v>
      </c>
      <c r="BE19" s="258">
        <v>292</v>
      </c>
      <c r="BF19" s="258">
        <v>346500</v>
      </c>
      <c r="BG19" s="258">
        <v>77</v>
      </c>
      <c r="BH19" s="258">
        <v>0</v>
      </c>
      <c r="BI19" s="258">
        <v>0</v>
      </c>
      <c r="BJ19" s="258"/>
      <c r="BK19" s="258"/>
      <c r="BL19" s="258">
        <v>20300</v>
      </c>
      <c r="BM19" s="258">
        <v>7</v>
      </c>
      <c r="BN19" s="155">
        <f t="shared" si="3"/>
        <v>1965400</v>
      </c>
      <c r="BO19" s="155">
        <f t="shared" si="4"/>
        <v>539</v>
      </c>
      <c r="BP19" s="254">
        <v>99.1</v>
      </c>
      <c r="BQ19" s="260">
        <v>98.2</v>
      </c>
      <c r="BR19" s="256">
        <v>3900000</v>
      </c>
      <c r="BS19" s="155">
        <v>975</v>
      </c>
      <c r="BT19" s="258">
        <v>6815000</v>
      </c>
      <c r="BU19" s="258">
        <v>1363</v>
      </c>
      <c r="BV19" s="258">
        <v>4314000</v>
      </c>
      <c r="BW19" s="258">
        <v>719</v>
      </c>
      <c r="BX19" s="258">
        <v>0</v>
      </c>
      <c r="BY19" s="258">
        <v>0</v>
      </c>
      <c r="BZ19" s="258"/>
      <c r="CA19" s="258"/>
      <c r="CB19" s="258">
        <v>148200</v>
      </c>
      <c r="CC19" s="258">
        <v>39</v>
      </c>
      <c r="CD19" s="155">
        <f t="shared" si="5"/>
        <v>15177200</v>
      </c>
      <c r="CE19" s="155">
        <f t="shared" si="5"/>
        <v>3096</v>
      </c>
      <c r="CF19" s="254">
        <v>101.6</v>
      </c>
      <c r="CG19" s="260">
        <v>99.9</v>
      </c>
      <c r="CH19" s="262">
        <v>0</v>
      </c>
      <c r="CI19" s="263">
        <v>0</v>
      </c>
      <c r="CJ19" s="264" t="s">
        <v>4</v>
      </c>
      <c r="CK19" s="422" t="s">
        <v>4</v>
      </c>
      <c r="CL19" s="256">
        <f t="shared" si="6"/>
        <v>132755400</v>
      </c>
      <c r="CM19" s="155">
        <f t="shared" si="7"/>
        <v>17656</v>
      </c>
      <c r="CN19" s="155">
        <v>13707</v>
      </c>
      <c r="CO19" s="254">
        <v>104.5</v>
      </c>
      <c r="CP19" s="254">
        <v>101.6</v>
      </c>
      <c r="CQ19" s="265">
        <v>101.7</v>
      </c>
    </row>
    <row r="20" spans="1:95" ht="32.1" customHeight="1" x14ac:dyDescent="0.15">
      <c r="A20" s="248"/>
      <c r="B20" s="266">
        <v>0</v>
      </c>
      <c r="C20" s="266">
        <v>0</v>
      </c>
      <c r="D20" s="267">
        <v>0</v>
      </c>
      <c r="E20" s="268">
        <v>0</v>
      </c>
      <c r="F20" s="269">
        <v>0</v>
      </c>
      <c r="G20" s="270">
        <v>0</v>
      </c>
      <c r="H20" s="271">
        <v>0</v>
      </c>
      <c r="I20" s="271">
        <v>0</v>
      </c>
      <c r="J20" s="271">
        <v>0</v>
      </c>
      <c r="K20" s="271">
        <v>0</v>
      </c>
      <c r="L20" s="271">
        <v>0</v>
      </c>
      <c r="M20" s="271">
        <v>0</v>
      </c>
      <c r="N20" s="271">
        <v>0</v>
      </c>
      <c r="O20" s="271">
        <v>0</v>
      </c>
      <c r="P20" s="271">
        <v>0</v>
      </c>
      <c r="Q20" s="271">
        <v>0</v>
      </c>
      <c r="R20" s="266">
        <f t="shared" si="0"/>
        <v>0</v>
      </c>
      <c r="S20" s="266">
        <f t="shared" si="0"/>
        <v>0</v>
      </c>
      <c r="T20" s="297">
        <v>0</v>
      </c>
      <c r="U20" s="298">
        <v>0</v>
      </c>
      <c r="V20" s="269">
        <v>0</v>
      </c>
      <c r="W20" s="266">
        <v>0</v>
      </c>
      <c r="X20" s="271">
        <v>0</v>
      </c>
      <c r="Y20" s="271">
        <v>0</v>
      </c>
      <c r="Z20" s="271">
        <v>0</v>
      </c>
      <c r="AA20" s="271">
        <v>0</v>
      </c>
      <c r="AB20" s="271"/>
      <c r="AC20" s="271"/>
      <c r="AD20" s="271"/>
      <c r="AE20" s="271"/>
      <c r="AF20" s="271"/>
      <c r="AG20" s="271"/>
      <c r="AH20" s="266">
        <f t="shared" si="1"/>
        <v>0</v>
      </c>
      <c r="AI20" s="266">
        <f t="shared" si="1"/>
        <v>0</v>
      </c>
      <c r="AJ20" s="272">
        <v>0</v>
      </c>
      <c r="AK20" s="273">
        <v>0</v>
      </c>
      <c r="AL20" s="269">
        <v>0</v>
      </c>
      <c r="AM20" s="266">
        <v>0</v>
      </c>
      <c r="AN20" s="271">
        <v>0</v>
      </c>
      <c r="AO20" s="271">
        <v>0</v>
      </c>
      <c r="AP20" s="271">
        <v>0</v>
      </c>
      <c r="AQ20" s="271">
        <v>0</v>
      </c>
      <c r="AR20" s="271"/>
      <c r="AS20" s="271"/>
      <c r="AT20" s="271">
        <v>0</v>
      </c>
      <c r="AU20" s="271">
        <v>0</v>
      </c>
      <c r="AV20" s="271">
        <v>0</v>
      </c>
      <c r="AW20" s="271">
        <v>0</v>
      </c>
      <c r="AX20" s="266">
        <f t="shared" si="2"/>
        <v>0</v>
      </c>
      <c r="AY20" s="266">
        <f t="shared" si="2"/>
        <v>0</v>
      </c>
      <c r="AZ20" s="272">
        <v>0</v>
      </c>
      <c r="BA20" s="274">
        <v>0</v>
      </c>
      <c r="BB20" s="269">
        <v>0</v>
      </c>
      <c r="BC20" s="266">
        <v>0</v>
      </c>
      <c r="BD20" s="271">
        <v>0</v>
      </c>
      <c r="BE20" s="271">
        <v>0</v>
      </c>
      <c r="BF20" s="271">
        <v>0</v>
      </c>
      <c r="BG20" s="271">
        <v>0</v>
      </c>
      <c r="BH20" s="271">
        <v>0</v>
      </c>
      <c r="BI20" s="271">
        <v>0</v>
      </c>
      <c r="BJ20" s="271"/>
      <c r="BK20" s="271"/>
      <c r="BL20" s="271">
        <v>0</v>
      </c>
      <c r="BM20" s="271">
        <v>0</v>
      </c>
      <c r="BN20" s="266">
        <f t="shared" si="3"/>
        <v>0</v>
      </c>
      <c r="BO20" s="266">
        <f t="shared" si="4"/>
        <v>0</v>
      </c>
      <c r="BP20" s="267">
        <v>0</v>
      </c>
      <c r="BQ20" s="273">
        <v>0</v>
      </c>
      <c r="BR20" s="269">
        <v>0</v>
      </c>
      <c r="BS20" s="266">
        <v>0</v>
      </c>
      <c r="BT20" s="271">
        <v>0</v>
      </c>
      <c r="BU20" s="271">
        <v>0</v>
      </c>
      <c r="BV20" s="271">
        <v>0</v>
      </c>
      <c r="BW20" s="271">
        <v>0</v>
      </c>
      <c r="BX20" s="271">
        <v>0</v>
      </c>
      <c r="BY20" s="271">
        <v>0</v>
      </c>
      <c r="BZ20" s="271"/>
      <c r="CA20" s="271"/>
      <c r="CB20" s="271">
        <v>0</v>
      </c>
      <c r="CC20" s="271">
        <v>0</v>
      </c>
      <c r="CD20" s="266">
        <f t="shared" si="5"/>
        <v>0</v>
      </c>
      <c r="CE20" s="266">
        <f t="shared" si="5"/>
        <v>0</v>
      </c>
      <c r="CF20" s="267">
        <v>0</v>
      </c>
      <c r="CG20" s="273">
        <v>0</v>
      </c>
      <c r="CH20" s="275">
        <v>0</v>
      </c>
      <c r="CI20" s="276">
        <v>0</v>
      </c>
      <c r="CJ20" s="277" t="s">
        <v>4</v>
      </c>
      <c r="CK20" s="423" t="s">
        <v>4</v>
      </c>
      <c r="CL20" s="269">
        <f t="shared" si="6"/>
        <v>0</v>
      </c>
      <c r="CM20" s="266">
        <f t="shared" si="7"/>
        <v>0</v>
      </c>
      <c r="CN20" s="266">
        <v>0</v>
      </c>
      <c r="CO20" s="267">
        <v>0</v>
      </c>
      <c r="CP20" s="267">
        <v>0</v>
      </c>
      <c r="CQ20" s="278">
        <v>0</v>
      </c>
    </row>
    <row r="21" spans="1:95" ht="32.1" customHeight="1" x14ac:dyDescent="0.15">
      <c r="A21" s="253" t="s">
        <v>8</v>
      </c>
      <c r="B21" s="155">
        <v>13543200</v>
      </c>
      <c r="C21" s="155">
        <v>3762</v>
      </c>
      <c r="D21" s="254">
        <v>100.2</v>
      </c>
      <c r="E21" s="255">
        <v>100.2</v>
      </c>
      <c r="F21" s="256">
        <v>0</v>
      </c>
      <c r="G21" s="257">
        <v>0</v>
      </c>
      <c r="H21" s="258">
        <v>0</v>
      </c>
      <c r="I21" s="258">
        <v>0</v>
      </c>
      <c r="J21" s="258">
        <v>13800</v>
      </c>
      <c r="K21" s="258">
        <v>3</v>
      </c>
      <c r="L21" s="258">
        <v>0</v>
      </c>
      <c r="M21" s="258">
        <v>0</v>
      </c>
      <c r="N21" s="258">
        <v>0</v>
      </c>
      <c r="O21" s="258">
        <v>0</v>
      </c>
      <c r="P21" s="258">
        <v>0</v>
      </c>
      <c r="Q21" s="258">
        <v>0</v>
      </c>
      <c r="R21" s="155">
        <f t="shared" si="0"/>
        <v>13800</v>
      </c>
      <c r="S21" s="155">
        <f t="shared" si="0"/>
        <v>3</v>
      </c>
      <c r="T21" s="299">
        <v>100</v>
      </c>
      <c r="U21" s="300">
        <v>100</v>
      </c>
      <c r="V21" s="256">
        <v>5500</v>
      </c>
      <c r="W21" s="155">
        <v>1</v>
      </c>
      <c r="X21" s="258">
        <v>0</v>
      </c>
      <c r="Y21" s="258">
        <v>0</v>
      </c>
      <c r="Z21" s="258">
        <v>8200</v>
      </c>
      <c r="AA21" s="258">
        <v>1</v>
      </c>
      <c r="AB21" s="258"/>
      <c r="AC21" s="258"/>
      <c r="AD21" s="258"/>
      <c r="AE21" s="258"/>
      <c r="AF21" s="258"/>
      <c r="AG21" s="258"/>
      <c r="AH21" s="155">
        <f t="shared" si="1"/>
        <v>13700</v>
      </c>
      <c r="AI21" s="155">
        <f t="shared" si="1"/>
        <v>2</v>
      </c>
      <c r="AJ21" s="259">
        <v>66.5</v>
      </c>
      <c r="AK21" s="260">
        <v>66.7</v>
      </c>
      <c r="AL21" s="256">
        <v>25920000</v>
      </c>
      <c r="AM21" s="155">
        <v>3600</v>
      </c>
      <c r="AN21" s="258">
        <v>41148000</v>
      </c>
      <c r="AO21" s="258">
        <v>3810</v>
      </c>
      <c r="AP21" s="258">
        <v>28934700</v>
      </c>
      <c r="AQ21" s="258">
        <v>2243</v>
      </c>
      <c r="AR21" s="258"/>
      <c r="AS21" s="258"/>
      <c r="AT21" s="258">
        <v>507600</v>
      </c>
      <c r="AU21" s="258">
        <v>94</v>
      </c>
      <c r="AV21" s="258">
        <v>2794500</v>
      </c>
      <c r="AW21" s="258">
        <v>345</v>
      </c>
      <c r="AX21" s="155">
        <f t="shared" si="2"/>
        <v>99304800</v>
      </c>
      <c r="AY21" s="155">
        <f t="shared" si="2"/>
        <v>10092</v>
      </c>
      <c r="AZ21" s="259">
        <v>106.2</v>
      </c>
      <c r="BA21" s="261">
        <v>103.3</v>
      </c>
      <c r="BB21" s="256">
        <v>804000</v>
      </c>
      <c r="BC21" s="155">
        <v>268</v>
      </c>
      <c r="BD21" s="258">
        <v>851200</v>
      </c>
      <c r="BE21" s="258">
        <v>224</v>
      </c>
      <c r="BF21" s="258">
        <v>373500</v>
      </c>
      <c r="BG21" s="258">
        <v>83</v>
      </c>
      <c r="BH21" s="258">
        <v>2000</v>
      </c>
      <c r="BI21" s="258">
        <v>2</v>
      </c>
      <c r="BJ21" s="258"/>
      <c r="BK21" s="258"/>
      <c r="BL21" s="258">
        <v>11600</v>
      </c>
      <c r="BM21" s="258">
        <v>4</v>
      </c>
      <c r="BN21" s="155">
        <f t="shared" si="3"/>
        <v>2042300</v>
      </c>
      <c r="BO21" s="155">
        <f t="shared" si="4"/>
        <v>581</v>
      </c>
      <c r="BP21" s="254">
        <v>110.1</v>
      </c>
      <c r="BQ21" s="260">
        <v>109.8</v>
      </c>
      <c r="BR21" s="256">
        <v>4076000</v>
      </c>
      <c r="BS21" s="155">
        <v>1019</v>
      </c>
      <c r="BT21" s="258">
        <v>6455000</v>
      </c>
      <c r="BU21" s="258">
        <v>1291</v>
      </c>
      <c r="BV21" s="258">
        <v>4878000</v>
      </c>
      <c r="BW21" s="258">
        <v>813</v>
      </c>
      <c r="BX21" s="258">
        <v>0</v>
      </c>
      <c r="BY21" s="258">
        <v>0</v>
      </c>
      <c r="BZ21" s="258"/>
      <c r="CA21" s="258"/>
      <c r="CB21" s="258">
        <v>136800</v>
      </c>
      <c r="CC21" s="258">
        <v>36</v>
      </c>
      <c r="CD21" s="155">
        <f t="shared" si="5"/>
        <v>15545800</v>
      </c>
      <c r="CE21" s="155">
        <f t="shared" si="5"/>
        <v>3159</v>
      </c>
      <c r="CF21" s="254">
        <v>100.7</v>
      </c>
      <c r="CG21" s="260">
        <v>99.2</v>
      </c>
      <c r="CH21" s="262">
        <v>0</v>
      </c>
      <c r="CI21" s="263">
        <v>0</v>
      </c>
      <c r="CJ21" s="264" t="s">
        <v>4</v>
      </c>
      <c r="CK21" s="422" t="s">
        <v>4</v>
      </c>
      <c r="CL21" s="256">
        <f t="shared" si="6"/>
        <v>130463600</v>
      </c>
      <c r="CM21" s="155">
        <f t="shared" si="7"/>
        <v>17599</v>
      </c>
      <c r="CN21" s="155">
        <v>14020</v>
      </c>
      <c r="CO21" s="254">
        <v>104.9</v>
      </c>
      <c r="CP21" s="254">
        <v>102.1</v>
      </c>
      <c r="CQ21" s="265">
        <v>101.3</v>
      </c>
    </row>
    <row r="22" spans="1:95" ht="32.1" customHeight="1" x14ac:dyDescent="0.15">
      <c r="A22" s="248"/>
      <c r="B22" s="266">
        <v>0</v>
      </c>
      <c r="C22" s="266">
        <v>0</v>
      </c>
      <c r="D22" s="267">
        <v>0</v>
      </c>
      <c r="E22" s="268">
        <v>0</v>
      </c>
      <c r="F22" s="269">
        <v>0</v>
      </c>
      <c r="G22" s="270">
        <v>0</v>
      </c>
      <c r="H22" s="271">
        <v>0</v>
      </c>
      <c r="I22" s="271">
        <v>0</v>
      </c>
      <c r="J22" s="271">
        <v>0</v>
      </c>
      <c r="K22" s="271">
        <v>0</v>
      </c>
      <c r="L22" s="271">
        <v>0</v>
      </c>
      <c r="M22" s="271">
        <v>0</v>
      </c>
      <c r="N22" s="271">
        <v>0</v>
      </c>
      <c r="O22" s="271">
        <v>0</v>
      </c>
      <c r="P22" s="271">
        <v>0</v>
      </c>
      <c r="Q22" s="271">
        <v>0</v>
      </c>
      <c r="R22" s="266">
        <f t="shared" si="0"/>
        <v>0</v>
      </c>
      <c r="S22" s="266">
        <f t="shared" si="0"/>
        <v>0</v>
      </c>
      <c r="T22" s="297">
        <v>0</v>
      </c>
      <c r="U22" s="298">
        <v>0</v>
      </c>
      <c r="V22" s="269">
        <v>0</v>
      </c>
      <c r="W22" s="266">
        <v>0</v>
      </c>
      <c r="X22" s="271">
        <v>0</v>
      </c>
      <c r="Y22" s="271">
        <v>0</v>
      </c>
      <c r="Z22" s="271">
        <v>0</v>
      </c>
      <c r="AA22" s="271">
        <v>0</v>
      </c>
      <c r="AB22" s="271"/>
      <c r="AC22" s="271"/>
      <c r="AD22" s="271"/>
      <c r="AE22" s="271"/>
      <c r="AF22" s="271"/>
      <c r="AG22" s="271"/>
      <c r="AH22" s="266">
        <f t="shared" si="1"/>
        <v>0</v>
      </c>
      <c r="AI22" s="266">
        <f t="shared" si="1"/>
        <v>0</v>
      </c>
      <c r="AJ22" s="272">
        <v>0</v>
      </c>
      <c r="AK22" s="273">
        <v>0</v>
      </c>
      <c r="AL22" s="269">
        <v>0</v>
      </c>
      <c r="AM22" s="266">
        <v>0</v>
      </c>
      <c r="AN22" s="271">
        <v>0</v>
      </c>
      <c r="AO22" s="271">
        <v>0</v>
      </c>
      <c r="AP22" s="271">
        <v>0</v>
      </c>
      <c r="AQ22" s="271">
        <v>0</v>
      </c>
      <c r="AR22" s="271"/>
      <c r="AS22" s="271"/>
      <c r="AT22" s="271">
        <v>0</v>
      </c>
      <c r="AU22" s="271">
        <v>0</v>
      </c>
      <c r="AV22" s="271">
        <v>0</v>
      </c>
      <c r="AW22" s="271">
        <v>0</v>
      </c>
      <c r="AX22" s="266">
        <f t="shared" si="2"/>
        <v>0</v>
      </c>
      <c r="AY22" s="266">
        <f t="shared" si="2"/>
        <v>0</v>
      </c>
      <c r="AZ22" s="272">
        <v>0</v>
      </c>
      <c r="BA22" s="274">
        <v>0</v>
      </c>
      <c r="BB22" s="269">
        <v>0</v>
      </c>
      <c r="BC22" s="266">
        <v>0</v>
      </c>
      <c r="BD22" s="271">
        <v>0</v>
      </c>
      <c r="BE22" s="271">
        <v>0</v>
      </c>
      <c r="BF22" s="271">
        <v>0</v>
      </c>
      <c r="BG22" s="271">
        <v>0</v>
      </c>
      <c r="BH22" s="271">
        <v>0</v>
      </c>
      <c r="BI22" s="271">
        <v>0</v>
      </c>
      <c r="BJ22" s="271"/>
      <c r="BK22" s="271"/>
      <c r="BL22" s="271">
        <v>0</v>
      </c>
      <c r="BM22" s="271">
        <v>0</v>
      </c>
      <c r="BN22" s="266">
        <f t="shared" si="3"/>
        <v>0</v>
      </c>
      <c r="BO22" s="266">
        <f t="shared" si="4"/>
        <v>0</v>
      </c>
      <c r="BP22" s="267">
        <v>0</v>
      </c>
      <c r="BQ22" s="273">
        <v>0</v>
      </c>
      <c r="BR22" s="269">
        <v>0</v>
      </c>
      <c r="BS22" s="266">
        <v>0</v>
      </c>
      <c r="BT22" s="271">
        <v>0</v>
      </c>
      <c r="BU22" s="271">
        <v>0</v>
      </c>
      <c r="BV22" s="271">
        <v>0</v>
      </c>
      <c r="BW22" s="271">
        <v>0</v>
      </c>
      <c r="BX22" s="271">
        <v>0</v>
      </c>
      <c r="BY22" s="271">
        <v>0</v>
      </c>
      <c r="BZ22" s="271"/>
      <c r="CA22" s="271"/>
      <c r="CB22" s="271">
        <v>0</v>
      </c>
      <c r="CC22" s="271">
        <v>0</v>
      </c>
      <c r="CD22" s="266">
        <f t="shared" si="5"/>
        <v>0</v>
      </c>
      <c r="CE22" s="266">
        <f t="shared" si="5"/>
        <v>0</v>
      </c>
      <c r="CF22" s="267">
        <v>0</v>
      </c>
      <c r="CG22" s="273">
        <v>0</v>
      </c>
      <c r="CH22" s="275">
        <v>0</v>
      </c>
      <c r="CI22" s="276">
        <v>0</v>
      </c>
      <c r="CJ22" s="277" t="s">
        <v>4</v>
      </c>
      <c r="CK22" s="423" t="s">
        <v>4</v>
      </c>
      <c r="CL22" s="269">
        <f t="shared" si="6"/>
        <v>0</v>
      </c>
      <c r="CM22" s="266">
        <f t="shared" si="7"/>
        <v>0</v>
      </c>
      <c r="CN22" s="266">
        <v>0</v>
      </c>
      <c r="CO22" s="267">
        <v>0</v>
      </c>
      <c r="CP22" s="267">
        <v>0</v>
      </c>
      <c r="CQ22" s="278">
        <v>0</v>
      </c>
    </row>
    <row r="23" spans="1:95" ht="32.1" customHeight="1" x14ac:dyDescent="0.15">
      <c r="A23" s="253" t="s">
        <v>33</v>
      </c>
      <c r="B23" s="155">
        <v>14742000</v>
      </c>
      <c r="C23" s="155">
        <v>4095</v>
      </c>
      <c r="D23" s="254">
        <v>100.8</v>
      </c>
      <c r="E23" s="255">
        <v>100.8</v>
      </c>
      <c r="F23" s="256">
        <v>0</v>
      </c>
      <c r="G23" s="257">
        <v>0</v>
      </c>
      <c r="H23" s="258">
        <v>0</v>
      </c>
      <c r="I23" s="258">
        <v>0</v>
      </c>
      <c r="J23" s="258">
        <v>0</v>
      </c>
      <c r="K23" s="258">
        <v>0</v>
      </c>
      <c r="L23" s="258">
        <v>0</v>
      </c>
      <c r="M23" s="258">
        <v>0</v>
      </c>
      <c r="N23" s="258">
        <v>0</v>
      </c>
      <c r="O23" s="258">
        <v>0</v>
      </c>
      <c r="P23" s="258">
        <v>0</v>
      </c>
      <c r="Q23" s="258">
        <v>0</v>
      </c>
      <c r="R23" s="155">
        <f t="shared" si="0"/>
        <v>0</v>
      </c>
      <c r="S23" s="155">
        <f t="shared" si="0"/>
        <v>0</v>
      </c>
      <c r="T23" s="299"/>
      <c r="U23" s="300"/>
      <c r="V23" s="256">
        <v>5500</v>
      </c>
      <c r="W23" s="155">
        <v>1</v>
      </c>
      <c r="X23" s="258">
        <v>27600</v>
      </c>
      <c r="Y23" s="258">
        <v>4</v>
      </c>
      <c r="Z23" s="258">
        <v>8200</v>
      </c>
      <c r="AA23" s="258">
        <v>1</v>
      </c>
      <c r="AB23" s="258"/>
      <c r="AC23" s="258"/>
      <c r="AD23" s="258"/>
      <c r="AE23" s="258"/>
      <c r="AF23" s="258"/>
      <c r="AG23" s="258"/>
      <c r="AH23" s="155">
        <f t="shared" si="1"/>
        <v>41300</v>
      </c>
      <c r="AI23" s="155">
        <f t="shared" si="1"/>
        <v>6</v>
      </c>
      <c r="AJ23" s="259">
        <v>107</v>
      </c>
      <c r="AK23" s="260">
        <v>100</v>
      </c>
      <c r="AL23" s="256">
        <v>44690400</v>
      </c>
      <c r="AM23" s="155">
        <v>6207</v>
      </c>
      <c r="AN23" s="258">
        <v>65361600</v>
      </c>
      <c r="AO23" s="258">
        <v>6052</v>
      </c>
      <c r="AP23" s="258">
        <v>46594800</v>
      </c>
      <c r="AQ23" s="258">
        <v>3612</v>
      </c>
      <c r="AR23" s="258"/>
      <c r="AS23" s="258"/>
      <c r="AT23" s="258">
        <v>507600</v>
      </c>
      <c r="AU23" s="258">
        <v>94</v>
      </c>
      <c r="AV23" s="258">
        <v>4455000</v>
      </c>
      <c r="AW23" s="258">
        <v>550</v>
      </c>
      <c r="AX23" s="155">
        <f t="shared" si="2"/>
        <v>161609400</v>
      </c>
      <c r="AY23" s="155">
        <f t="shared" si="2"/>
        <v>16515</v>
      </c>
      <c r="AZ23" s="259">
        <v>104.9</v>
      </c>
      <c r="BA23" s="261">
        <v>101.9</v>
      </c>
      <c r="BB23" s="256">
        <v>501000</v>
      </c>
      <c r="BC23" s="155">
        <v>167</v>
      </c>
      <c r="BD23" s="258">
        <v>1033600</v>
      </c>
      <c r="BE23" s="258">
        <v>272</v>
      </c>
      <c r="BF23" s="258">
        <v>409500</v>
      </c>
      <c r="BG23" s="258">
        <v>91</v>
      </c>
      <c r="BH23" s="258">
        <v>2000</v>
      </c>
      <c r="BI23" s="258">
        <v>2</v>
      </c>
      <c r="BJ23" s="258"/>
      <c r="BK23" s="258"/>
      <c r="BL23" s="258">
        <v>17400</v>
      </c>
      <c r="BM23" s="258">
        <v>6</v>
      </c>
      <c r="BN23" s="155">
        <f t="shared" si="3"/>
        <v>1963500</v>
      </c>
      <c r="BO23" s="155">
        <f t="shared" si="4"/>
        <v>538</v>
      </c>
      <c r="BP23" s="254">
        <v>114.2</v>
      </c>
      <c r="BQ23" s="260">
        <v>111.9</v>
      </c>
      <c r="BR23" s="256">
        <v>6424000</v>
      </c>
      <c r="BS23" s="155">
        <v>1606</v>
      </c>
      <c r="BT23" s="258">
        <v>9910000</v>
      </c>
      <c r="BU23" s="258">
        <v>1982</v>
      </c>
      <c r="BV23" s="258">
        <v>7674000</v>
      </c>
      <c r="BW23" s="258">
        <v>1279</v>
      </c>
      <c r="BX23" s="258">
        <v>0</v>
      </c>
      <c r="BY23" s="258">
        <v>0</v>
      </c>
      <c r="BZ23" s="258"/>
      <c r="CA23" s="258"/>
      <c r="CB23" s="258">
        <v>182400</v>
      </c>
      <c r="CC23" s="258">
        <v>48</v>
      </c>
      <c r="CD23" s="155">
        <f t="shared" si="5"/>
        <v>24190400</v>
      </c>
      <c r="CE23" s="155">
        <f t="shared" si="5"/>
        <v>4915</v>
      </c>
      <c r="CF23" s="254">
        <v>99.6</v>
      </c>
      <c r="CG23" s="260">
        <v>98.3</v>
      </c>
      <c r="CH23" s="262">
        <v>0</v>
      </c>
      <c r="CI23" s="263">
        <v>0</v>
      </c>
      <c r="CJ23" s="264" t="s">
        <v>4</v>
      </c>
      <c r="CK23" s="422" t="s">
        <v>4</v>
      </c>
      <c r="CL23" s="256">
        <f t="shared" si="6"/>
        <v>202546600</v>
      </c>
      <c r="CM23" s="155">
        <f t="shared" si="7"/>
        <v>26069</v>
      </c>
      <c r="CN23" s="155">
        <v>20740</v>
      </c>
      <c r="CO23" s="254">
        <v>104</v>
      </c>
      <c r="CP23" s="254">
        <v>101.2</v>
      </c>
      <c r="CQ23" s="265">
        <v>100.9</v>
      </c>
    </row>
    <row r="24" spans="1:95" ht="32.1" customHeight="1" x14ac:dyDescent="0.15">
      <c r="A24" s="248"/>
      <c r="B24" s="266">
        <v>0</v>
      </c>
      <c r="C24" s="266">
        <v>0</v>
      </c>
      <c r="D24" s="267">
        <v>0</v>
      </c>
      <c r="E24" s="268">
        <v>0</v>
      </c>
      <c r="F24" s="269">
        <v>0</v>
      </c>
      <c r="G24" s="270">
        <v>0</v>
      </c>
      <c r="H24" s="271">
        <v>0</v>
      </c>
      <c r="I24" s="271">
        <v>0</v>
      </c>
      <c r="J24" s="271">
        <v>0</v>
      </c>
      <c r="K24" s="271">
        <v>0</v>
      </c>
      <c r="L24" s="271">
        <v>0</v>
      </c>
      <c r="M24" s="271">
        <v>0</v>
      </c>
      <c r="N24" s="271">
        <v>0</v>
      </c>
      <c r="O24" s="271">
        <v>0</v>
      </c>
      <c r="P24" s="271">
        <v>0</v>
      </c>
      <c r="Q24" s="271">
        <v>0</v>
      </c>
      <c r="R24" s="266">
        <f t="shared" si="0"/>
        <v>0</v>
      </c>
      <c r="S24" s="266">
        <f t="shared" si="0"/>
        <v>0</v>
      </c>
      <c r="T24" s="297">
        <v>0</v>
      </c>
      <c r="U24" s="298">
        <v>0</v>
      </c>
      <c r="V24" s="269">
        <v>0</v>
      </c>
      <c r="W24" s="266">
        <v>0</v>
      </c>
      <c r="X24" s="271">
        <v>0</v>
      </c>
      <c r="Y24" s="271">
        <v>0</v>
      </c>
      <c r="Z24" s="271">
        <v>0</v>
      </c>
      <c r="AA24" s="271">
        <v>0</v>
      </c>
      <c r="AB24" s="271"/>
      <c r="AC24" s="271"/>
      <c r="AD24" s="271"/>
      <c r="AE24" s="271"/>
      <c r="AF24" s="271"/>
      <c r="AG24" s="271"/>
      <c r="AH24" s="266">
        <f t="shared" si="1"/>
        <v>0</v>
      </c>
      <c r="AI24" s="266">
        <f t="shared" si="1"/>
        <v>0</v>
      </c>
      <c r="AJ24" s="272">
        <v>0</v>
      </c>
      <c r="AK24" s="273">
        <v>0</v>
      </c>
      <c r="AL24" s="269">
        <v>0</v>
      </c>
      <c r="AM24" s="266">
        <v>0</v>
      </c>
      <c r="AN24" s="271">
        <v>0</v>
      </c>
      <c r="AO24" s="271">
        <v>0</v>
      </c>
      <c r="AP24" s="271">
        <v>0</v>
      </c>
      <c r="AQ24" s="271">
        <v>0</v>
      </c>
      <c r="AR24" s="271"/>
      <c r="AS24" s="271"/>
      <c r="AT24" s="271">
        <v>0</v>
      </c>
      <c r="AU24" s="271">
        <v>0</v>
      </c>
      <c r="AV24" s="271">
        <v>0</v>
      </c>
      <c r="AW24" s="271">
        <v>0</v>
      </c>
      <c r="AX24" s="266">
        <f t="shared" si="2"/>
        <v>0</v>
      </c>
      <c r="AY24" s="266">
        <f t="shared" si="2"/>
        <v>0</v>
      </c>
      <c r="AZ24" s="272">
        <v>0</v>
      </c>
      <c r="BA24" s="274">
        <v>0</v>
      </c>
      <c r="BB24" s="269">
        <v>0</v>
      </c>
      <c r="BC24" s="266">
        <v>0</v>
      </c>
      <c r="BD24" s="271">
        <v>0</v>
      </c>
      <c r="BE24" s="271">
        <v>0</v>
      </c>
      <c r="BF24" s="271">
        <v>0</v>
      </c>
      <c r="BG24" s="271">
        <v>0</v>
      </c>
      <c r="BH24" s="271">
        <v>0</v>
      </c>
      <c r="BI24" s="271">
        <v>0</v>
      </c>
      <c r="BJ24" s="271"/>
      <c r="BK24" s="271"/>
      <c r="BL24" s="271">
        <v>0</v>
      </c>
      <c r="BM24" s="271">
        <v>0</v>
      </c>
      <c r="BN24" s="266">
        <f t="shared" si="3"/>
        <v>0</v>
      </c>
      <c r="BO24" s="266">
        <f t="shared" si="4"/>
        <v>0</v>
      </c>
      <c r="BP24" s="267">
        <v>0</v>
      </c>
      <c r="BQ24" s="273">
        <v>0</v>
      </c>
      <c r="BR24" s="269">
        <v>0</v>
      </c>
      <c r="BS24" s="266">
        <v>0</v>
      </c>
      <c r="BT24" s="271">
        <v>0</v>
      </c>
      <c r="BU24" s="271">
        <v>0</v>
      </c>
      <c r="BV24" s="271">
        <v>0</v>
      </c>
      <c r="BW24" s="271">
        <v>0</v>
      </c>
      <c r="BX24" s="271">
        <v>0</v>
      </c>
      <c r="BY24" s="271">
        <v>0</v>
      </c>
      <c r="BZ24" s="271"/>
      <c r="CA24" s="271"/>
      <c r="CB24" s="271">
        <v>0</v>
      </c>
      <c r="CC24" s="271">
        <v>0</v>
      </c>
      <c r="CD24" s="266">
        <f t="shared" si="5"/>
        <v>0</v>
      </c>
      <c r="CE24" s="266">
        <f t="shared" si="5"/>
        <v>0</v>
      </c>
      <c r="CF24" s="267">
        <v>0</v>
      </c>
      <c r="CG24" s="273">
        <v>0</v>
      </c>
      <c r="CH24" s="275">
        <v>0</v>
      </c>
      <c r="CI24" s="276">
        <v>0</v>
      </c>
      <c r="CJ24" s="277" t="s">
        <v>4</v>
      </c>
      <c r="CK24" s="423" t="s">
        <v>4</v>
      </c>
      <c r="CL24" s="269">
        <f t="shared" si="6"/>
        <v>0</v>
      </c>
      <c r="CM24" s="266">
        <f t="shared" si="7"/>
        <v>0</v>
      </c>
      <c r="CN24" s="266">
        <v>0</v>
      </c>
      <c r="CO24" s="267">
        <v>0</v>
      </c>
      <c r="CP24" s="267">
        <v>0</v>
      </c>
      <c r="CQ24" s="278">
        <v>0</v>
      </c>
    </row>
    <row r="25" spans="1:95" ht="32.1" customHeight="1" x14ac:dyDescent="0.15">
      <c r="A25" s="253" t="s">
        <v>34</v>
      </c>
      <c r="B25" s="155">
        <v>9586800</v>
      </c>
      <c r="C25" s="155">
        <v>2663</v>
      </c>
      <c r="D25" s="254">
        <v>101.1</v>
      </c>
      <c r="E25" s="255">
        <v>101.1</v>
      </c>
      <c r="F25" s="256">
        <v>0</v>
      </c>
      <c r="G25" s="257">
        <v>0</v>
      </c>
      <c r="H25" s="258">
        <v>3900</v>
      </c>
      <c r="I25" s="258">
        <v>1</v>
      </c>
      <c r="J25" s="258">
        <v>0</v>
      </c>
      <c r="K25" s="258">
        <v>0</v>
      </c>
      <c r="L25" s="258">
        <v>0</v>
      </c>
      <c r="M25" s="258">
        <v>0</v>
      </c>
      <c r="N25" s="258">
        <v>0</v>
      </c>
      <c r="O25" s="258">
        <v>0</v>
      </c>
      <c r="P25" s="258">
        <v>0</v>
      </c>
      <c r="Q25" s="258">
        <v>0</v>
      </c>
      <c r="R25" s="155">
        <f t="shared" si="0"/>
        <v>3900</v>
      </c>
      <c r="S25" s="155">
        <f t="shared" si="0"/>
        <v>1</v>
      </c>
      <c r="T25" s="299">
        <v>45.9</v>
      </c>
      <c r="U25" s="300">
        <v>50</v>
      </c>
      <c r="V25" s="256">
        <v>33000</v>
      </c>
      <c r="W25" s="155">
        <v>6</v>
      </c>
      <c r="X25" s="258">
        <v>6900</v>
      </c>
      <c r="Y25" s="258">
        <v>1</v>
      </c>
      <c r="Z25" s="258">
        <v>0</v>
      </c>
      <c r="AA25" s="258">
        <v>0</v>
      </c>
      <c r="AB25" s="258"/>
      <c r="AC25" s="258"/>
      <c r="AD25" s="258"/>
      <c r="AE25" s="258"/>
      <c r="AF25" s="258"/>
      <c r="AG25" s="258"/>
      <c r="AH25" s="155">
        <f t="shared" si="1"/>
        <v>39900</v>
      </c>
      <c r="AI25" s="155">
        <f t="shared" si="1"/>
        <v>7</v>
      </c>
      <c r="AJ25" s="259">
        <v>90.7</v>
      </c>
      <c r="AK25" s="260">
        <v>87.5</v>
      </c>
      <c r="AL25" s="256">
        <v>19490400</v>
      </c>
      <c r="AM25" s="155">
        <v>2707</v>
      </c>
      <c r="AN25" s="258">
        <v>28069200</v>
      </c>
      <c r="AO25" s="258">
        <v>2599</v>
      </c>
      <c r="AP25" s="258">
        <v>19104900</v>
      </c>
      <c r="AQ25" s="258">
        <v>1481</v>
      </c>
      <c r="AR25" s="258"/>
      <c r="AS25" s="258"/>
      <c r="AT25" s="258">
        <v>221400</v>
      </c>
      <c r="AU25" s="258">
        <v>41</v>
      </c>
      <c r="AV25" s="258">
        <v>1879200</v>
      </c>
      <c r="AW25" s="258">
        <v>232</v>
      </c>
      <c r="AX25" s="155">
        <f t="shared" si="2"/>
        <v>68765100</v>
      </c>
      <c r="AY25" s="155">
        <f t="shared" si="2"/>
        <v>7060</v>
      </c>
      <c r="AZ25" s="259">
        <v>105.3</v>
      </c>
      <c r="BA25" s="261">
        <v>102.6</v>
      </c>
      <c r="BB25" s="256">
        <v>423000</v>
      </c>
      <c r="BC25" s="155">
        <v>141</v>
      </c>
      <c r="BD25" s="258">
        <v>649800</v>
      </c>
      <c r="BE25" s="258">
        <v>171</v>
      </c>
      <c r="BF25" s="258">
        <v>324000</v>
      </c>
      <c r="BG25" s="258">
        <v>72</v>
      </c>
      <c r="BH25" s="258">
        <v>0</v>
      </c>
      <c r="BI25" s="258">
        <v>0</v>
      </c>
      <c r="BJ25" s="258"/>
      <c r="BK25" s="258"/>
      <c r="BL25" s="258">
        <v>2900</v>
      </c>
      <c r="BM25" s="258">
        <v>1</v>
      </c>
      <c r="BN25" s="155">
        <f t="shared" si="3"/>
        <v>1399700</v>
      </c>
      <c r="BO25" s="155">
        <f t="shared" si="4"/>
        <v>385</v>
      </c>
      <c r="BP25" s="254">
        <v>110.2</v>
      </c>
      <c r="BQ25" s="260">
        <v>107.8</v>
      </c>
      <c r="BR25" s="256">
        <v>2716000</v>
      </c>
      <c r="BS25" s="155">
        <v>679</v>
      </c>
      <c r="BT25" s="258">
        <v>5230000</v>
      </c>
      <c r="BU25" s="258">
        <v>1046</v>
      </c>
      <c r="BV25" s="258">
        <v>2856000</v>
      </c>
      <c r="BW25" s="258">
        <v>476</v>
      </c>
      <c r="BX25" s="258">
        <v>0</v>
      </c>
      <c r="BY25" s="258">
        <v>0</v>
      </c>
      <c r="BZ25" s="258"/>
      <c r="CA25" s="258"/>
      <c r="CB25" s="258">
        <v>912000</v>
      </c>
      <c r="CC25" s="258">
        <v>240</v>
      </c>
      <c r="CD25" s="155">
        <f t="shared" si="5"/>
        <v>11714000</v>
      </c>
      <c r="CE25" s="155">
        <f t="shared" si="5"/>
        <v>2441</v>
      </c>
      <c r="CF25" s="254">
        <v>94.8</v>
      </c>
      <c r="CG25" s="260">
        <v>91.7</v>
      </c>
      <c r="CH25" s="262">
        <v>0</v>
      </c>
      <c r="CI25" s="263">
        <v>0</v>
      </c>
      <c r="CJ25" s="264" t="s">
        <v>4</v>
      </c>
      <c r="CK25" s="422" t="s">
        <v>4</v>
      </c>
      <c r="CL25" s="256">
        <f t="shared" si="6"/>
        <v>91509400</v>
      </c>
      <c r="CM25" s="155">
        <f>SUM(C25,S25,AI25,AY25,BO25,CE25,CI25)</f>
        <v>12557</v>
      </c>
      <c r="CN25" s="155">
        <v>9847</v>
      </c>
      <c r="CO25" s="254">
        <v>103.4</v>
      </c>
      <c r="CP25" s="254">
        <v>100.1</v>
      </c>
      <c r="CQ25" s="265">
        <v>101.8</v>
      </c>
    </row>
    <row r="26" spans="1:95" ht="32.1" customHeight="1" x14ac:dyDescent="0.15">
      <c r="A26" s="248"/>
      <c r="B26" s="266">
        <v>0</v>
      </c>
      <c r="C26" s="266">
        <v>0</v>
      </c>
      <c r="D26" s="267">
        <v>0</v>
      </c>
      <c r="E26" s="268">
        <v>0</v>
      </c>
      <c r="F26" s="269">
        <v>0</v>
      </c>
      <c r="G26" s="270">
        <v>0</v>
      </c>
      <c r="H26" s="271">
        <v>0</v>
      </c>
      <c r="I26" s="271">
        <v>0</v>
      </c>
      <c r="J26" s="271">
        <v>0</v>
      </c>
      <c r="K26" s="271">
        <v>0</v>
      </c>
      <c r="L26" s="271">
        <v>0</v>
      </c>
      <c r="M26" s="271">
        <v>0</v>
      </c>
      <c r="N26" s="271">
        <v>0</v>
      </c>
      <c r="O26" s="271">
        <v>0</v>
      </c>
      <c r="P26" s="271">
        <v>0</v>
      </c>
      <c r="Q26" s="271">
        <v>0</v>
      </c>
      <c r="R26" s="266">
        <f t="shared" si="0"/>
        <v>0</v>
      </c>
      <c r="S26" s="266">
        <f t="shared" si="0"/>
        <v>0</v>
      </c>
      <c r="T26" s="297">
        <v>0</v>
      </c>
      <c r="U26" s="298">
        <v>0</v>
      </c>
      <c r="V26" s="269">
        <v>0</v>
      </c>
      <c r="W26" s="266">
        <v>0</v>
      </c>
      <c r="X26" s="271">
        <v>0</v>
      </c>
      <c r="Y26" s="271">
        <v>0</v>
      </c>
      <c r="Z26" s="271">
        <v>0</v>
      </c>
      <c r="AA26" s="271">
        <v>0</v>
      </c>
      <c r="AB26" s="271"/>
      <c r="AC26" s="271"/>
      <c r="AD26" s="271"/>
      <c r="AE26" s="271"/>
      <c r="AF26" s="271"/>
      <c r="AG26" s="271"/>
      <c r="AH26" s="266">
        <f t="shared" si="1"/>
        <v>0</v>
      </c>
      <c r="AI26" s="266">
        <f t="shared" si="1"/>
        <v>0</v>
      </c>
      <c r="AJ26" s="272">
        <v>0</v>
      </c>
      <c r="AK26" s="273">
        <v>0</v>
      </c>
      <c r="AL26" s="269">
        <v>0</v>
      </c>
      <c r="AM26" s="266">
        <v>0</v>
      </c>
      <c r="AN26" s="271">
        <v>0</v>
      </c>
      <c r="AO26" s="271">
        <v>0</v>
      </c>
      <c r="AP26" s="271">
        <v>0</v>
      </c>
      <c r="AQ26" s="271">
        <v>0</v>
      </c>
      <c r="AR26" s="271"/>
      <c r="AS26" s="271"/>
      <c r="AT26" s="271">
        <v>0</v>
      </c>
      <c r="AU26" s="271">
        <v>0</v>
      </c>
      <c r="AV26" s="271">
        <v>0</v>
      </c>
      <c r="AW26" s="271">
        <v>0</v>
      </c>
      <c r="AX26" s="266">
        <f t="shared" si="2"/>
        <v>0</v>
      </c>
      <c r="AY26" s="266">
        <f t="shared" si="2"/>
        <v>0</v>
      </c>
      <c r="AZ26" s="272">
        <v>0</v>
      </c>
      <c r="BA26" s="274">
        <v>0</v>
      </c>
      <c r="BB26" s="269">
        <v>0</v>
      </c>
      <c r="BC26" s="266">
        <v>0</v>
      </c>
      <c r="BD26" s="271">
        <v>0</v>
      </c>
      <c r="BE26" s="271">
        <v>0</v>
      </c>
      <c r="BF26" s="271">
        <v>0</v>
      </c>
      <c r="BG26" s="271">
        <v>0</v>
      </c>
      <c r="BH26" s="271">
        <v>0</v>
      </c>
      <c r="BI26" s="271">
        <v>0</v>
      </c>
      <c r="BJ26" s="271"/>
      <c r="BK26" s="271"/>
      <c r="BL26" s="271">
        <v>0</v>
      </c>
      <c r="BM26" s="271">
        <v>0</v>
      </c>
      <c r="BN26" s="266">
        <f t="shared" si="3"/>
        <v>0</v>
      </c>
      <c r="BO26" s="266">
        <f t="shared" si="4"/>
        <v>0</v>
      </c>
      <c r="BP26" s="267">
        <v>0</v>
      </c>
      <c r="BQ26" s="273">
        <v>0</v>
      </c>
      <c r="BR26" s="269">
        <v>0</v>
      </c>
      <c r="BS26" s="266">
        <v>0</v>
      </c>
      <c r="BT26" s="271">
        <v>0</v>
      </c>
      <c r="BU26" s="271">
        <v>0</v>
      </c>
      <c r="BV26" s="271">
        <v>0</v>
      </c>
      <c r="BW26" s="271">
        <v>0</v>
      </c>
      <c r="BX26" s="271">
        <v>0</v>
      </c>
      <c r="BY26" s="271">
        <v>0</v>
      </c>
      <c r="BZ26" s="271"/>
      <c r="CA26" s="271"/>
      <c r="CB26" s="271">
        <v>0</v>
      </c>
      <c r="CC26" s="271">
        <v>0</v>
      </c>
      <c r="CD26" s="266">
        <f t="shared" si="5"/>
        <v>0</v>
      </c>
      <c r="CE26" s="266">
        <f t="shared" si="5"/>
        <v>0</v>
      </c>
      <c r="CF26" s="267">
        <v>0</v>
      </c>
      <c r="CG26" s="273">
        <v>0</v>
      </c>
      <c r="CH26" s="275">
        <v>0</v>
      </c>
      <c r="CI26" s="276">
        <v>0</v>
      </c>
      <c r="CJ26" s="277" t="s">
        <v>4</v>
      </c>
      <c r="CK26" s="423" t="s">
        <v>4</v>
      </c>
      <c r="CL26" s="269">
        <f t="shared" si="6"/>
        <v>0</v>
      </c>
      <c r="CM26" s="266">
        <f t="shared" si="7"/>
        <v>0</v>
      </c>
      <c r="CN26" s="266">
        <v>0</v>
      </c>
      <c r="CO26" s="267">
        <v>0</v>
      </c>
      <c r="CP26" s="267">
        <v>0</v>
      </c>
      <c r="CQ26" s="278">
        <v>0</v>
      </c>
    </row>
    <row r="27" spans="1:95" ht="32.1" customHeight="1" x14ac:dyDescent="0.15">
      <c r="A27" s="253" t="s">
        <v>9</v>
      </c>
      <c r="B27" s="155">
        <v>10951200</v>
      </c>
      <c r="C27" s="155">
        <v>3042</v>
      </c>
      <c r="D27" s="254">
        <v>101.7</v>
      </c>
      <c r="E27" s="255">
        <v>101.7</v>
      </c>
      <c r="F27" s="256">
        <v>0</v>
      </c>
      <c r="G27" s="257">
        <v>0</v>
      </c>
      <c r="H27" s="258">
        <v>0</v>
      </c>
      <c r="I27" s="258">
        <v>0</v>
      </c>
      <c r="J27" s="258">
        <v>0</v>
      </c>
      <c r="K27" s="258">
        <v>0</v>
      </c>
      <c r="L27" s="258">
        <v>0</v>
      </c>
      <c r="M27" s="258">
        <v>0</v>
      </c>
      <c r="N27" s="258">
        <v>0</v>
      </c>
      <c r="O27" s="258">
        <v>0</v>
      </c>
      <c r="P27" s="258">
        <v>0</v>
      </c>
      <c r="Q27" s="258">
        <v>0</v>
      </c>
      <c r="R27" s="155">
        <f t="shared" si="0"/>
        <v>0</v>
      </c>
      <c r="S27" s="155">
        <f t="shared" si="0"/>
        <v>0</v>
      </c>
      <c r="T27" s="299"/>
      <c r="U27" s="300"/>
      <c r="V27" s="256">
        <v>5500</v>
      </c>
      <c r="W27" s="155">
        <v>1</v>
      </c>
      <c r="X27" s="258">
        <v>6900</v>
      </c>
      <c r="Y27" s="258">
        <v>1</v>
      </c>
      <c r="Z27" s="258">
        <v>8200</v>
      </c>
      <c r="AA27" s="258">
        <v>1</v>
      </c>
      <c r="AB27" s="258"/>
      <c r="AC27" s="258"/>
      <c r="AD27" s="258"/>
      <c r="AE27" s="258"/>
      <c r="AF27" s="258"/>
      <c r="AG27" s="258"/>
      <c r="AH27" s="155">
        <f t="shared" si="1"/>
        <v>20600</v>
      </c>
      <c r="AI27" s="155">
        <f t="shared" si="1"/>
        <v>3</v>
      </c>
      <c r="AJ27" s="259">
        <v>68.2</v>
      </c>
      <c r="AK27" s="260">
        <v>75</v>
      </c>
      <c r="AL27" s="256">
        <v>26956800</v>
      </c>
      <c r="AM27" s="155">
        <v>3744</v>
      </c>
      <c r="AN27" s="258">
        <v>41439600</v>
      </c>
      <c r="AO27" s="258">
        <v>3837</v>
      </c>
      <c r="AP27" s="258">
        <v>24742200</v>
      </c>
      <c r="AQ27" s="258">
        <v>1918</v>
      </c>
      <c r="AR27" s="258"/>
      <c r="AS27" s="258"/>
      <c r="AT27" s="258">
        <v>475200</v>
      </c>
      <c r="AU27" s="258">
        <v>88</v>
      </c>
      <c r="AV27" s="258">
        <v>2689200</v>
      </c>
      <c r="AW27" s="258">
        <v>332</v>
      </c>
      <c r="AX27" s="155">
        <f t="shared" si="2"/>
        <v>96303000</v>
      </c>
      <c r="AY27" s="155">
        <f t="shared" si="2"/>
        <v>9919</v>
      </c>
      <c r="AZ27" s="259">
        <v>105.3</v>
      </c>
      <c r="BA27" s="261">
        <v>102.2</v>
      </c>
      <c r="BB27" s="256">
        <v>711000</v>
      </c>
      <c r="BC27" s="155">
        <v>237</v>
      </c>
      <c r="BD27" s="258">
        <v>1166600</v>
      </c>
      <c r="BE27" s="258">
        <v>307</v>
      </c>
      <c r="BF27" s="258">
        <v>310500</v>
      </c>
      <c r="BG27" s="258">
        <v>69</v>
      </c>
      <c r="BH27" s="258">
        <v>0</v>
      </c>
      <c r="BI27" s="258">
        <v>0</v>
      </c>
      <c r="BJ27" s="258"/>
      <c r="BK27" s="258"/>
      <c r="BL27" s="258">
        <v>5800</v>
      </c>
      <c r="BM27" s="258">
        <v>2</v>
      </c>
      <c r="BN27" s="155">
        <f t="shared" si="3"/>
        <v>2193900</v>
      </c>
      <c r="BO27" s="155">
        <f t="shared" si="4"/>
        <v>615</v>
      </c>
      <c r="BP27" s="254">
        <v>101.6</v>
      </c>
      <c r="BQ27" s="260">
        <v>99.8</v>
      </c>
      <c r="BR27" s="256">
        <v>3460000</v>
      </c>
      <c r="BS27" s="155">
        <v>865</v>
      </c>
      <c r="BT27" s="258">
        <v>6060000</v>
      </c>
      <c r="BU27" s="258">
        <v>1212</v>
      </c>
      <c r="BV27" s="258">
        <v>3402000</v>
      </c>
      <c r="BW27" s="258">
        <v>567</v>
      </c>
      <c r="BX27" s="258">
        <v>2600</v>
      </c>
      <c r="BY27" s="258">
        <v>2</v>
      </c>
      <c r="BZ27" s="258"/>
      <c r="CA27" s="258"/>
      <c r="CB27" s="258">
        <v>106400</v>
      </c>
      <c r="CC27" s="258">
        <v>28</v>
      </c>
      <c r="CD27" s="155">
        <f t="shared" si="5"/>
        <v>13031000</v>
      </c>
      <c r="CE27" s="155">
        <f t="shared" si="5"/>
        <v>2674</v>
      </c>
      <c r="CF27" s="254">
        <v>100.5</v>
      </c>
      <c r="CG27" s="260">
        <v>98.9</v>
      </c>
      <c r="CH27" s="262">
        <v>0</v>
      </c>
      <c r="CI27" s="263">
        <v>0</v>
      </c>
      <c r="CJ27" s="264" t="s">
        <v>4</v>
      </c>
      <c r="CK27" s="422" t="s">
        <v>4</v>
      </c>
      <c r="CL27" s="256">
        <f>SUM(CD27,CH27,BN27,AX27,AH27,R27,B27)</f>
        <v>122499700</v>
      </c>
      <c r="CM27" s="155">
        <f>SUM(C27,S27,AI27,AY27,BO27,CE27,CI27)</f>
        <v>16253</v>
      </c>
      <c r="CN27" s="155">
        <v>12678</v>
      </c>
      <c r="CO27" s="254">
        <v>104.3</v>
      </c>
      <c r="CP27" s="254">
        <v>101.5</v>
      </c>
      <c r="CQ27" s="265">
        <v>101.4</v>
      </c>
    </row>
    <row r="28" spans="1:95" ht="32.1" customHeight="1" x14ac:dyDescent="0.15">
      <c r="A28" s="248"/>
      <c r="B28" s="266">
        <v>0</v>
      </c>
      <c r="C28" s="266">
        <v>0</v>
      </c>
      <c r="D28" s="267">
        <v>0</v>
      </c>
      <c r="E28" s="268">
        <v>0</v>
      </c>
      <c r="F28" s="269">
        <v>0</v>
      </c>
      <c r="G28" s="270">
        <v>0</v>
      </c>
      <c r="H28" s="271">
        <v>0</v>
      </c>
      <c r="I28" s="271">
        <v>0</v>
      </c>
      <c r="J28" s="271">
        <v>0</v>
      </c>
      <c r="K28" s="271">
        <v>0</v>
      </c>
      <c r="L28" s="271">
        <v>0</v>
      </c>
      <c r="M28" s="271">
        <v>0</v>
      </c>
      <c r="N28" s="271">
        <v>0</v>
      </c>
      <c r="O28" s="271">
        <v>0</v>
      </c>
      <c r="P28" s="271">
        <v>0</v>
      </c>
      <c r="Q28" s="271">
        <v>0</v>
      </c>
      <c r="R28" s="266">
        <f t="shared" si="0"/>
        <v>0</v>
      </c>
      <c r="S28" s="266">
        <f t="shared" si="0"/>
        <v>0</v>
      </c>
      <c r="T28" s="297">
        <v>0</v>
      </c>
      <c r="U28" s="298">
        <v>0</v>
      </c>
      <c r="V28" s="269">
        <v>0</v>
      </c>
      <c r="W28" s="266">
        <v>0</v>
      </c>
      <c r="X28" s="271">
        <v>0</v>
      </c>
      <c r="Y28" s="271">
        <v>0</v>
      </c>
      <c r="Z28" s="271">
        <v>0</v>
      </c>
      <c r="AA28" s="271">
        <v>0</v>
      </c>
      <c r="AB28" s="271"/>
      <c r="AC28" s="271"/>
      <c r="AD28" s="271"/>
      <c r="AE28" s="271"/>
      <c r="AF28" s="271"/>
      <c r="AG28" s="271"/>
      <c r="AH28" s="266">
        <f t="shared" si="1"/>
        <v>0</v>
      </c>
      <c r="AI28" s="266">
        <f t="shared" si="1"/>
        <v>0</v>
      </c>
      <c r="AJ28" s="272">
        <v>0</v>
      </c>
      <c r="AK28" s="273">
        <v>0</v>
      </c>
      <c r="AL28" s="269">
        <v>0</v>
      </c>
      <c r="AM28" s="266">
        <v>0</v>
      </c>
      <c r="AN28" s="271">
        <v>0</v>
      </c>
      <c r="AO28" s="271">
        <v>0</v>
      </c>
      <c r="AP28" s="271">
        <v>0</v>
      </c>
      <c r="AQ28" s="271">
        <v>0</v>
      </c>
      <c r="AR28" s="271"/>
      <c r="AS28" s="271"/>
      <c r="AT28" s="271">
        <v>0</v>
      </c>
      <c r="AU28" s="271">
        <v>0</v>
      </c>
      <c r="AV28" s="271">
        <v>0</v>
      </c>
      <c r="AW28" s="271">
        <v>0</v>
      </c>
      <c r="AX28" s="266">
        <f t="shared" si="2"/>
        <v>0</v>
      </c>
      <c r="AY28" s="266">
        <f t="shared" si="2"/>
        <v>0</v>
      </c>
      <c r="AZ28" s="272">
        <v>0</v>
      </c>
      <c r="BA28" s="274">
        <v>0</v>
      </c>
      <c r="BB28" s="269">
        <v>0</v>
      </c>
      <c r="BC28" s="266">
        <v>0</v>
      </c>
      <c r="BD28" s="271">
        <v>0</v>
      </c>
      <c r="BE28" s="271">
        <v>0</v>
      </c>
      <c r="BF28" s="271">
        <v>0</v>
      </c>
      <c r="BG28" s="271">
        <v>0</v>
      </c>
      <c r="BH28" s="271">
        <v>0</v>
      </c>
      <c r="BI28" s="271">
        <v>0</v>
      </c>
      <c r="BJ28" s="271"/>
      <c r="BK28" s="271"/>
      <c r="BL28" s="271">
        <v>0</v>
      </c>
      <c r="BM28" s="271">
        <v>0</v>
      </c>
      <c r="BN28" s="266">
        <f t="shared" si="3"/>
        <v>0</v>
      </c>
      <c r="BO28" s="266">
        <f t="shared" si="4"/>
        <v>0</v>
      </c>
      <c r="BP28" s="267">
        <v>0</v>
      </c>
      <c r="BQ28" s="273">
        <v>0</v>
      </c>
      <c r="BR28" s="269">
        <v>0</v>
      </c>
      <c r="BS28" s="266">
        <v>0</v>
      </c>
      <c r="BT28" s="271">
        <v>0</v>
      </c>
      <c r="BU28" s="271">
        <v>0</v>
      </c>
      <c r="BV28" s="271">
        <v>0</v>
      </c>
      <c r="BW28" s="271">
        <v>0</v>
      </c>
      <c r="BX28" s="271">
        <v>0</v>
      </c>
      <c r="BY28" s="271">
        <v>0</v>
      </c>
      <c r="BZ28" s="271"/>
      <c r="CA28" s="271"/>
      <c r="CB28" s="271">
        <v>0</v>
      </c>
      <c r="CC28" s="271">
        <v>0</v>
      </c>
      <c r="CD28" s="266">
        <f t="shared" si="5"/>
        <v>0</v>
      </c>
      <c r="CE28" s="266">
        <f t="shared" si="5"/>
        <v>0</v>
      </c>
      <c r="CF28" s="267">
        <v>0</v>
      </c>
      <c r="CG28" s="273">
        <v>0</v>
      </c>
      <c r="CH28" s="275">
        <v>0</v>
      </c>
      <c r="CI28" s="276">
        <v>0</v>
      </c>
      <c r="CJ28" s="277" t="s">
        <v>4</v>
      </c>
      <c r="CK28" s="423" t="s">
        <v>4</v>
      </c>
      <c r="CL28" s="269">
        <f t="shared" si="6"/>
        <v>0</v>
      </c>
      <c r="CM28" s="266">
        <f t="shared" si="7"/>
        <v>0</v>
      </c>
      <c r="CN28" s="266">
        <v>0</v>
      </c>
      <c r="CO28" s="267">
        <v>0</v>
      </c>
      <c r="CP28" s="267">
        <v>0</v>
      </c>
      <c r="CQ28" s="278">
        <v>0</v>
      </c>
    </row>
    <row r="29" spans="1:95" ht="32.1" customHeight="1" x14ac:dyDescent="0.15">
      <c r="A29" s="253" t="s">
        <v>10</v>
      </c>
      <c r="B29" s="155">
        <v>14266800</v>
      </c>
      <c r="C29" s="155">
        <v>3963</v>
      </c>
      <c r="D29" s="254">
        <v>100.3</v>
      </c>
      <c r="E29" s="255">
        <v>100.3</v>
      </c>
      <c r="F29" s="256">
        <v>0</v>
      </c>
      <c r="G29" s="257">
        <v>0</v>
      </c>
      <c r="H29" s="258">
        <v>0</v>
      </c>
      <c r="I29" s="258">
        <v>0</v>
      </c>
      <c r="J29" s="258">
        <v>23000</v>
      </c>
      <c r="K29" s="258">
        <v>5</v>
      </c>
      <c r="L29" s="258">
        <v>0</v>
      </c>
      <c r="M29" s="258">
        <v>0</v>
      </c>
      <c r="N29" s="258">
        <v>0</v>
      </c>
      <c r="O29" s="258">
        <v>0</v>
      </c>
      <c r="P29" s="258">
        <v>0</v>
      </c>
      <c r="Q29" s="258">
        <v>0</v>
      </c>
      <c r="R29" s="155">
        <f t="shared" si="0"/>
        <v>23000</v>
      </c>
      <c r="S29" s="155">
        <f t="shared" si="0"/>
        <v>5</v>
      </c>
      <c r="T29" s="299">
        <v>100</v>
      </c>
      <c r="U29" s="300">
        <v>100</v>
      </c>
      <c r="V29" s="256">
        <v>22000</v>
      </c>
      <c r="W29" s="155">
        <v>4</v>
      </c>
      <c r="X29" s="258">
        <v>27600</v>
      </c>
      <c r="Y29" s="258">
        <v>4</v>
      </c>
      <c r="Z29" s="258">
        <v>24600</v>
      </c>
      <c r="AA29" s="258">
        <v>3</v>
      </c>
      <c r="AB29" s="258"/>
      <c r="AC29" s="258"/>
      <c r="AD29" s="258"/>
      <c r="AE29" s="258"/>
      <c r="AF29" s="258"/>
      <c r="AG29" s="258"/>
      <c r="AH29" s="155">
        <f t="shared" si="1"/>
        <v>74200</v>
      </c>
      <c r="AI29" s="155">
        <f t="shared" si="1"/>
        <v>11</v>
      </c>
      <c r="AJ29" s="259">
        <v>105.8</v>
      </c>
      <c r="AK29" s="260">
        <v>100</v>
      </c>
      <c r="AL29" s="256">
        <v>30657600</v>
      </c>
      <c r="AM29" s="155">
        <v>4258</v>
      </c>
      <c r="AN29" s="258">
        <v>53611200</v>
      </c>
      <c r="AO29" s="258">
        <v>4964</v>
      </c>
      <c r="AP29" s="258">
        <v>34791300</v>
      </c>
      <c r="AQ29" s="258">
        <v>2697</v>
      </c>
      <c r="AR29" s="258"/>
      <c r="AS29" s="258"/>
      <c r="AT29" s="258">
        <v>853200</v>
      </c>
      <c r="AU29" s="258">
        <v>158</v>
      </c>
      <c r="AV29" s="258">
        <v>3442500</v>
      </c>
      <c r="AW29" s="258">
        <v>425</v>
      </c>
      <c r="AX29" s="155">
        <f t="shared" si="2"/>
        <v>123355800</v>
      </c>
      <c r="AY29" s="155">
        <f t="shared" si="2"/>
        <v>12502</v>
      </c>
      <c r="AZ29" s="259">
        <v>105.6</v>
      </c>
      <c r="BA29" s="261">
        <v>102.8</v>
      </c>
      <c r="BB29" s="256">
        <v>1284000</v>
      </c>
      <c r="BC29" s="155">
        <v>428</v>
      </c>
      <c r="BD29" s="258">
        <v>1387000</v>
      </c>
      <c r="BE29" s="258">
        <v>365</v>
      </c>
      <c r="BF29" s="258">
        <v>756000</v>
      </c>
      <c r="BG29" s="258">
        <v>168</v>
      </c>
      <c r="BH29" s="258">
        <v>2000</v>
      </c>
      <c r="BI29" s="258">
        <v>2</v>
      </c>
      <c r="BJ29" s="258"/>
      <c r="BK29" s="258"/>
      <c r="BL29" s="258">
        <v>26100</v>
      </c>
      <c r="BM29" s="258">
        <v>9</v>
      </c>
      <c r="BN29" s="155">
        <f t="shared" si="3"/>
        <v>3455100</v>
      </c>
      <c r="BO29" s="155">
        <f t="shared" si="4"/>
        <v>972</v>
      </c>
      <c r="BP29" s="254">
        <v>120.1</v>
      </c>
      <c r="BQ29" s="260">
        <v>118</v>
      </c>
      <c r="BR29" s="256">
        <v>6044000</v>
      </c>
      <c r="BS29" s="155">
        <v>1511</v>
      </c>
      <c r="BT29" s="258">
        <v>11485000</v>
      </c>
      <c r="BU29" s="258">
        <v>2297</v>
      </c>
      <c r="BV29" s="258">
        <v>7086000</v>
      </c>
      <c r="BW29" s="258">
        <v>1181</v>
      </c>
      <c r="BX29" s="258">
        <v>1300</v>
      </c>
      <c r="BY29" s="258">
        <v>1</v>
      </c>
      <c r="BZ29" s="258"/>
      <c r="CA29" s="258"/>
      <c r="CB29" s="258">
        <v>258400</v>
      </c>
      <c r="CC29" s="258">
        <v>68</v>
      </c>
      <c r="CD29" s="155">
        <f t="shared" si="5"/>
        <v>24874700</v>
      </c>
      <c r="CE29" s="155">
        <f t="shared" si="5"/>
        <v>5058</v>
      </c>
      <c r="CF29" s="254">
        <v>101.5</v>
      </c>
      <c r="CG29" s="260">
        <v>100</v>
      </c>
      <c r="CH29" s="262">
        <v>0</v>
      </c>
      <c r="CI29" s="263">
        <v>0</v>
      </c>
      <c r="CJ29" s="264" t="s">
        <v>4</v>
      </c>
      <c r="CK29" s="422" t="s">
        <v>4</v>
      </c>
      <c r="CL29" s="256">
        <f>SUM(CD29,CH29,BN29,AX29,AH29,R29,B29)</f>
        <v>166049600</v>
      </c>
      <c r="CM29" s="155">
        <f>SUM(C29,S29,AI29,AY29,BO29,CE29,CI29)</f>
        <v>22511</v>
      </c>
      <c r="CN29" s="155">
        <v>16297</v>
      </c>
      <c r="CO29" s="254">
        <v>104.8</v>
      </c>
      <c r="CP29" s="254">
        <v>102.3</v>
      </c>
      <c r="CQ29" s="265">
        <v>101.3</v>
      </c>
    </row>
    <row r="30" spans="1:95" ht="32.1" customHeight="1" x14ac:dyDescent="0.15">
      <c r="A30" s="248"/>
      <c r="B30" s="266">
        <v>0</v>
      </c>
      <c r="C30" s="266">
        <v>0</v>
      </c>
      <c r="D30" s="267">
        <v>0</v>
      </c>
      <c r="E30" s="268">
        <v>0</v>
      </c>
      <c r="F30" s="269">
        <v>0</v>
      </c>
      <c r="G30" s="270">
        <v>0</v>
      </c>
      <c r="H30" s="271">
        <v>0</v>
      </c>
      <c r="I30" s="271">
        <v>0</v>
      </c>
      <c r="J30" s="271">
        <v>0</v>
      </c>
      <c r="K30" s="271">
        <v>0</v>
      </c>
      <c r="L30" s="271">
        <v>0</v>
      </c>
      <c r="M30" s="271">
        <v>0</v>
      </c>
      <c r="N30" s="271">
        <v>0</v>
      </c>
      <c r="O30" s="271">
        <v>0</v>
      </c>
      <c r="P30" s="271">
        <v>0</v>
      </c>
      <c r="Q30" s="271">
        <v>0</v>
      </c>
      <c r="R30" s="266">
        <f t="shared" si="0"/>
        <v>0</v>
      </c>
      <c r="S30" s="266">
        <f t="shared" si="0"/>
        <v>0</v>
      </c>
      <c r="T30" s="297">
        <v>0</v>
      </c>
      <c r="U30" s="298">
        <v>0</v>
      </c>
      <c r="V30" s="269">
        <v>0</v>
      </c>
      <c r="W30" s="266">
        <v>0</v>
      </c>
      <c r="X30" s="271">
        <v>0</v>
      </c>
      <c r="Y30" s="271">
        <v>0</v>
      </c>
      <c r="Z30" s="271">
        <v>0</v>
      </c>
      <c r="AA30" s="271">
        <v>0</v>
      </c>
      <c r="AB30" s="271"/>
      <c r="AC30" s="271"/>
      <c r="AD30" s="271"/>
      <c r="AE30" s="271"/>
      <c r="AF30" s="271"/>
      <c r="AG30" s="271"/>
      <c r="AH30" s="266">
        <f t="shared" si="1"/>
        <v>0</v>
      </c>
      <c r="AI30" s="266">
        <f t="shared" si="1"/>
        <v>0</v>
      </c>
      <c r="AJ30" s="272">
        <v>0</v>
      </c>
      <c r="AK30" s="273">
        <v>0</v>
      </c>
      <c r="AL30" s="269">
        <v>0</v>
      </c>
      <c r="AM30" s="266">
        <v>0</v>
      </c>
      <c r="AN30" s="271">
        <v>0</v>
      </c>
      <c r="AO30" s="271">
        <v>0</v>
      </c>
      <c r="AP30" s="271">
        <v>0</v>
      </c>
      <c r="AQ30" s="271">
        <v>0</v>
      </c>
      <c r="AR30" s="271"/>
      <c r="AS30" s="271"/>
      <c r="AT30" s="271">
        <v>0</v>
      </c>
      <c r="AU30" s="271">
        <v>0</v>
      </c>
      <c r="AV30" s="271">
        <v>0</v>
      </c>
      <c r="AW30" s="271">
        <v>0</v>
      </c>
      <c r="AX30" s="266">
        <f t="shared" si="2"/>
        <v>0</v>
      </c>
      <c r="AY30" s="266">
        <f t="shared" si="2"/>
        <v>0</v>
      </c>
      <c r="AZ30" s="272">
        <v>0</v>
      </c>
      <c r="BA30" s="274">
        <v>0</v>
      </c>
      <c r="BB30" s="269">
        <v>0</v>
      </c>
      <c r="BC30" s="266">
        <v>0</v>
      </c>
      <c r="BD30" s="271">
        <v>0</v>
      </c>
      <c r="BE30" s="271">
        <v>0</v>
      </c>
      <c r="BF30" s="271">
        <v>0</v>
      </c>
      <c r="BG30" s="271">
        <v>0</v>
      </c>
      <c r="BH30" s="271">
        <v>0</v>
      </c>
      <c r="BI30" s="271">
        <v>0</v>
      </c>
      <c r="BJ30" s="271"/>
      <c r="BK30" s="271"/>
      <c r="BL30" s="271">
        <v>0</v>
      </c>
      <c r="BM30" s="271">
        <v>0</v>
      </c>
      <c r="BN30" s="266">
        <f t="shared" si="3"/>
        <v>0</v>
      </c>
      <c r="BO30" s="266">
        <f t="shared" si="4"/>
        <v>0</v>
      </c>
      <c r="BP30" s="267">
        <v>0</v>
      </c>
      <c r="BQ30" s="273">
        <v>0</v>
      </c>
      <c r="BR30" s="269">
        <v>0</v>
      </c>
      <c r="BS30" s="266">
        <v>0</v>
      </c>
      <c r="BT30" s="271">
        <v>0</v>
      </c>
      <c r="BU30" s="271">
        <v>0</v>
      </c>
      <c r="BV30" s="271">
        <v>0</v>
      </c>
      <c r="BW30" s="271">
        <v>0</v>
      </c>
      <c r="BX30" s="271">
        <v>0</v>
      </c>
      <c r="BY30" s="271">
        <v>0</v>
      </c>
      <c r="BZ30" s="271"/>
      <c r="CA30" s="271"/>
      <c r="CB30" s="271">
        <v>0</v>
      </c>
      <c r="CC30" s="271">
        <v>0</v>
      </c>
      <c r="CD30" s="266">
        <f t="shared" si="5"/>
        <v>0</v>
      </c>
      <c r="CE30" s="266">
        <f t="shared" si="5"/>
        <v>0</v>
      </c>
      <c r="CF30" s="267">
        <v>0</v>
      </c>
      <c r="CG30" s="273">
        <v>0</v>
      </c>
      <c r="CH30" s="275">
        <v>0</v>
      </c>
      <c r="CI30" s="276">
        <v>0</v>
      </c>
      <c r="CJ30" s="277" t="s">
        <v>4</v>
      </c>
      <c r="CK30" s="423" t="s">
        <v>4</v>
      </c>
      <c r="CL30" s="269">
        <f t="shared" si="6"/>
        <v>0</v>
      </c>
      <c r="CM30" s="266">
        <f t="shared" si="7"/>
        <v>0</v>
      </c>
      <c r="CN30" s="266">
        <v>0</v>
      </c>
      <c r="CO30" s="267">
        <v>0</v>
      </c>
      <c r="CP30" s="267">
        <v>0</v>
      </c>
      <c r="CQ30" s="278">
        <v>0</v>
      </c>
    </row>
    <row r="31" spans="1:95" ht="32.1" customHeight="1" x14ac:dyDescent="0.15">
      <c r="A31" s="253" t="s">
        <v>35</v>
      </c>
      <c r="B31" s="155">
        <v>9766800</v>
      </c>
      <c r="C31" s="155">
        <v>2713</v>
      </c>
      <c r="D31" s="254">
        <v>102.5</v>
      </c>
      <c r="E31" s="255">
        <v>102.5</v>
      </c>
      <c r="F31" s="256">
        <v>0</v>
      </c>
      <c r="G31" s="257">
        <v>0</v>
      </c>
      <c r="H31" s="258">
        <v>0</v>
      </c>
      <c r="I31" s="258">
        <v>0</v>
      </c>
      <c r="J31" s="258">
        <v>4600</v>
      </c>
      <c r="K31" s="258">
        <v>1</v>
      </c>
      <c r="L31" s="258">
        <v>0</v>
      </c>
      <c r="M31" s="258">
        <v>0</v>
      </c>
      <c r="N31" s="258">
        <v>0</v>
      </c>
      <c r="O31" s="258">
        <v>0</v>
      </c>
      <c r="P31" s="258">
        <v>0</v>
      </c>
      <c r="Q31" s="258">
        <v>0</v>
      </c>
      <c r="R31" s="155">
        <f t="shared" si="0"/>
        <v>4600</v>
      </c>
      <c r="S31" s="155">
        <f t="shared" si="0"/>
        <v>1</v>
      </c>
      <c r="T31" s="299">
        <v>100</v>
      </c>
      <c r="U31" s="300">
        <v>100</v>
      </c>
      <c r="V31" s="256">
        <v>0</v>
      </c>
      <c r="W31" s="155">
        <v>0</v>
      </c>
      <c r="X31" s="258">
        <v>13800</v>
      </c>
      <c r="Y31" s="258">
        <v>2</v>
      </c>
      <c r="Z31" s="258">
        <v>0</v>
      </c>
      <c r="AA31" s="258">
        <v>0</v>
      </c>
      <c r="AB31" s="258"/>
      <c r="AC31" s="258"/>
      <c r="AD31" s="258"/>
      <c r="AE31" s="258"/>
      <c r="AF31" s="258"/>
      <c r="AG31" s="258"/>
      <c r="AH31" s="155">
        <f t="shared" si="1"/>
        <v>13800</v>
      </c>
      <c r="AI31" s="155">
        <f>SUM(AG31,AE31,AC31,AA31,Y31,W31)</f>
        <v>2</v>
      </c>
      <c r="AJ31" s="259">
        <v>77.099999999999994</v>
      </c>
      <c r="AK31" s="260">
        <v>66.7</v>
      </c>
      <c r="AL31" s="256">
        <v>27640800</v>
      </c>
      <c r="AM31" s="155">
        <v>3839</v>
      </c>
      <c r="AN31" s="258">
        <v>42487200</v>
      </c>
      <c r="AO31" s="258">
        <v>3934</v>
      </c>
      <c r="AP31" s="258">
        <v>35152500</v>
      </c>
      <c r="AQ31" s="258">
        <v>2725</v>
      </c>
      <c r="AR31" s="258"/>
      <c r="AS31" s="258"/>
      <c r="AT31" s="258">
        <v>523800</v>
      </c>
      <c r="AU31" s="258">
        <v>97</v>
      </c>
      <c r="AV31" s="258">
        <v>3280500</v>
      </c>
      <c r="AW31" s="258">
        <v>405</v>
      </c>
      <c r="AX31" s="155">
        <f t="shared" si="2"/>
        <v>109084800</v>
      </c>
      <c r="AY31" s="155">
        <f t="shared" si="2"/>
        <v>11000</v>
      </c>
      <c r="AZ31" s="259">
        <v>106.2</v>
      </c>
      <c r="BA31" s="261">
        <v>103.5</v>
      </c>
      <c r="BB31" s="256">
        <v>414000</v>
      </c>
      <c r="BC31" s="155">
        <v>138</v>
      </c>
      <c r="BD31" s="258">
        <v>934800</v>
      </c>
      <c r="BE31" s="258">
        <v>246</v>
      </c>
      <c r="BF31" s="258">
        <v>297000</v>
      </c>
      <c r="BG31" s="258">
        <v>66</v>
      </c>
      <c r="BH31" s="258">
        <v>0</v>
      </c>
      <c r="BI31" s="258">
        <v>0</v>
      </c>
      <c r="BJ31" s="258"/>
      <c r="BK31" s="258"/>
      <c r="BL31" s="258">
        <v>26100</v>
      </c>
      <c r="BM31" s="258">
        <v>9</v>
      </c>
      <c r="BN31" s="155">
        <f t="shared" si="3"/>
        <v>1671900</v>
      </c>
      <c r="BO31" s="155">
        <f t="shared" si="4"/>
        <v>459</v>
      </c>
      <c r="BP31" s="254">
        <v>104.6</v>
      </c>
      <c r="BQ31" s="260">
        <v>104.1</v>
      </c>
      <c r="BR31" s="256">
        <v>3956000</v>
      </c>
      <c r="BS31" s="155">
        <v>989</v>
      </c>
      <c r="BT31" s="258">
        <v>6030000</v>
      </c>
      <c r="BU31" s="258">
        <v>1206</v>
      </c>
      <c r="BV31" s="258">
        <v>5718000</v>
      </c>
      <c r="BW31" s="258">
        <v>953</v>
      </c>
      <c r="BX31" s="258">
        <v>0</v>
      </c>
      <c r="BY31" s="258">
        <v>0</v>
      </c>
      <c r="BZ31" s="258"/>
      <c r="CA31" s="258"/>
      <c r="CB31" s="258">
        <v>114000</v>
      </c>
      <c r="CC31" s="258">
        <v>30</v>
      </c>
      <c r="CD31" s="155">
        <f t="shared" si="5"/>
        <v>15818000</v>
      </c>
      <c r="CE31" s="155">
        <f t="shared" si="5"/>
        <v>3178</v>
      </c>
      <c r="CF31" s="254">
        <v>102.2</v>
      </c>
      <c r="CG31" s="260">
        <v>100.5</v>
      </c>
      <c r="CH31" s="262">
        <v>0</v>
      </c>
      <c r="CI31" s="263">
        <v>0</v>
      </c>
      <c r="CJ31" s="264" t="s">
        <v>4</v>
      </c>
      <c r="CK31" s="422" t="s">
        <v>4</v>
      </c>
      <c r="CL31" s="256">
        <f>SUM(CD31,CH31,BN31,AX31,AH31,R31,B31)</f>
        <v>136359900</v>
      </c>
      <c r="CM31" s="155">
        <f>SUM(C31,S31,AI31,AY31,BO31,CE31,CI31)</f>
        <v>17353</v>
      </c>
      <c r="CN31" s="155">
        <v>13585</v>
      </c>
      <c r="CO31" s="254">
        <v>105.4</v>
      </c>
      <c r="CP31" s="254">
        <v>102.8</v>
      </c>
      <c r="CQ31" s="265">
        <v>102.4</v>
      </c>
    </row>
    <row r="32" spans="1:95" ht="32.1" customHeight="1" x14ac:dyDescent="0.15">
      <c r="A32" s="248"/>
      <c r="B32" s="266">
        <v>0</v>
      </c>
      <c r="C32" s="266">
        <v>0</v>
      </c>
      <c r="D32" s="267">
        <v>0</v>
      </c>
      <c r="E32" s="268">
        <v>0</v>
      </c>
      <c r="F32" s="269">
        <v>0</v>
      </c>
      <c r="G32" s="270">
        <v>0</v>
      </c>
      <c r="H32" s="271">
        <v>0</v>
      </c>
      <c r="I32" s="271">
        <v>0</v>
      </c>
      <c r="J32" s="271">
        <v>0</v>
      </c>
      <c r="K32" s="271">
        <v>0</v>
      </c>
      <c r="L32" s="271">
        <v>0</v>
      </c>
      <c r="M32" s="271">
        <v>0</v>
      </c>
      <c r="N32" s="271">
        <v>0</v>
      </c>
      <c r="O32" s="271">
        <v>0</v>
      </c>
      <c r="P32" s="271">
        <v>0</v>
      </c>
      <c r="Q32" s="271">
        <v>0</v>
      </c>
      <c r="R32" s="266">
        <f t="shared" si="0"/>
        <v>0</v>
      </c>
      <c r="S32" s="266">
        <f t="shared" si="0"/>
        <v>0</v>
      </c>
      <c r="T32" s="297">
        <v>0</v>
      </c>
      <c r="U32" s="298">
        <v>0</v>
      </c>
      <c r="V32" s="269">
        <v>0</v>
      </c>
      <c r="W32" s="266">
        <v>0</v>
      </c>
      <c r="X32" s="271">
        <v>0</v>
      </c>
      <c r="Y32" s="271">
        <v>0</v>
      </c>
      <c r="Z32" s="271">
        <v>0</v>
      </c>
      <c r="AA32" s="271">
        <v>0</v>
      </c>
      <c r="AB32" s="271"/>
      <c r="AC32" s="271"/>
      <c r="AD32" s="271"/>
      <c r="AE32" s="271"/>
      <c r="AF32" s="271"/>
      <c r="AG32" s="271"/>
      <c r="AH32" s="266">
        <f t="shared" si="1"/>
        <v>0</v>
      </c>
      <c r="AI32" s="266">
        <f t="shared" si="1"/>
        <v>0</v>
      </c>
      <c r="AJ32" s="272">
        <v>0</v>
      </c>
      <c r="AK32" s="273">
        <v>0</v>
      </c>
      <c r="AL32" s="269">
        <v>0</v>
      </c>
      <c r="AM32" s="266">
        <v>0</v>
      </c>
      <c r="AN32" s="271">
        <v>0</v>
      </c>
      <c r="AO32" s="271">
        <v>0</v>
      </c>
      <c r="AP32" s="271">
        <v>0</v>
      </c>
      <c r="AQ32" s="271">
        <v>0</v>
      </c>
      <c r="AR32" s="271"/>
      <c r="AS32" s="271"/>
      <c r="AT32" s="271">
        <v>0</v>
      </c>
      <c r="AU32" s="271">
        <v>0</v>
      </c>
      <c r="AV32" s="271">
        <v>0</v>
      </c>
      <c r="AW32" s="271">
        <v>0</v>
      </c>
      <c r="AX32" s="266">
        <f t="shared" si="2"/>
        <v>0</v>
      </c>
      <c r="AY32" s="266">
        <f t="shared" si="2"/>
        <v>0</v>
      </c>
      <c r="AZ32" s="272">
        <v>0</v>
      </c>
      <c r="BA32" s="274">
        <v>0</v>
      </c>
      <c r="BB32" s="269">
        <v>0</v>
      </c>
      <c r="BC32" s="266">
        <v>0</v>
      </c>
      <c r="BD32" s="271">
        <v>0</v>
      </c>
      <c r="BE32" s="271">
        <v>0</v>
      </c>
      <c r="BF32" s="271">
        <v>0</v>
      </c>
      <c r="BG32" s="271">
        <v>0</v>
      </c>
      <c r="BH32" s="271">
        <v>0</v>
      </c>
      <c r="BI32" s="271">
        <v>0</v>
      </c>
      <c r="BJ32" s="271"/>
      <c r="BK32" s="271"/>
      <c r="BL32" s="271">
        <v>0</v>
      </c>
      <c r="BM32" s="271">
        <v>0</v>
      </c>
      <c r="BN32" s="266">
        <f t="shared" si="3"/>
        <v>0</v>
      </c>
      <c r="BO32" s="266">
        <f t="shared" si="4"/>
        <v>0</v>
      </c>
      <c r="BP32" s="267">
        <v>0</v>
      </c>
      <c r="BQ32" s="273">
        <v>0</v>
      </c>
      <c r="BR32" s="269">
        <v>0</v>
      </c>
      <c r="BS32" s="266">
        <v>0</v>
      </c>
      <c r="BT32" s="271">
        <v>0</v>
      </c>
      <c r="BU32" s="271">
        <v>0</v>
      </c>
      <c r="BV32" s="271">
        <v>0</v>
      </c>
      <c r="BW32" s="271">
        <v>0</v>
      </c>
      <c r="BX32" s="271">
        <v>0</v>
      </c>
      <c r="BY32" s="271">
        <v>0</v>
      </c>
      <c r="BZ32" s="271"/>
      <c r="CA32" s="271"/>
      <c r="CB32" s="271">
        <v>0</v>
      </c>
      <c r="CC32" s="271">
        <v>0</v>
      </c>
      <c r="CD32" s="266">
        <f t="shared" si="5"/>
        <v>0</v>
      </c>
      <c r="CE32" s="266">
        <f t="shared" si="5"/>
        <v>0</v>
      </c>
      <c r="CF32" s="267">
        <v>0</v>
      </c>
      <c r="CG32" s="273">
        <v>0</v>
      </c>
      <c r="CH32" s="275">
        <v>0</v>
      </c>
      <c r="CI32" s="276">
        <v>0</v>
      </c>
      <c r="CJ32" s="277" t="s">
        <v>4</v>
      </c>
      <c r="CK32" s="423" t="s">
        <v>4</v>
      </c>
      <c r="CL32" s="269">
        <f t="shared" si="6"/>
        <v>0</v>
      </c>
      <c r="CM32" s="266">
        <f t="shared" si="7"/>
        <v>0</v>
      </c>
      <c r="CN32" s="266">
        <v>0</v>
      </c>
      <c r="CO32" s="267">
        <v>0</v>
      </c>
      <c r="CP32" s="267">
        <v>0</v>
      </c>
      <c r="CQ32" s="278">
        <v>0</v>
      </c>
    </row>
    <row r="33" spans="1:95" ht="32.1" customHeight="1" x14ac:dyDescent="0.15">
      <c r="A33" s="253" t="s">
        <v>11</v>
      </c>
      <c r="B33" s="155">
        <v>11192400</v>
      </c>
      <c r="C33" s="155">
        <v>3109</v>
      </c>
      <c r="D33" s="254">
        <v>100.4</v>
      </c>
      <c r="E33" s="255">
        <v>100.4</v>
      </c>
      <c r="F33" s="256">
        <v>0</v>
      </c>
      <c r="G33" s="257">
        <v>0</v>
      </c>
      <c r="H33" s="258">
        <v>0</v>
      </c>
      <c r="I33" s="258">
        <v>0</v>
      </c>
      <c r="J33" s="258">
        <v>13800</v>
      </c>
      <c r="K33" s="258">
        <v>3</v>
      </c>
      <c r="L33" s="258">
        <v>0</v>
      </c>
      <c r="M33" s="258">
        <v>0</v>
      </c>
      <c r="N33" s="258">
        <v>0</v>
      </c>
      <c r="O33" s="258">
        <v>0</v>
      </c>
      <c r="P33" s="258">
        <v>0</v>
      </c>
      <c r="Q33" s="258">
        <v>0</v>
      </c>
      <c r="R33" s="155">
        <f t="shared" si="0"/>
        <v>13800</v>
      </c>
      <c r="S33" s="155">
        <f t="shared" si="0"/>
        <v>3</v>
      </c>
      <c r="T33" s="299">
        <v>150</v>
      </c>
      <c r="U33" s="300">
        <v>150</v>
      </c>
      <c r="V33" s="256">
        <v>16500</v>
      </c>
      <c r="W33" s="155">
        <v>3</v>
      </c>
      <c r="X33" s="258">
        <v>6900</v>
      </c>
      <c r="Y33" s="258">
        <v>1</v>
      </c>
      <c r="Z33" s="258">
        <v>0</v>
      </c>
      <c r="AA33" s="258">
        <v>0</v>
      </c>
      <c r="AB33" s="258"/>
      <c r="AC33" s="258"/>
      <c r="AD33" s="258"/>
      <c r="AE33" s="258"/>
      <c r="AF33" s="258"/>
      <c r="AG33" s="258"/>
      <c r="AH33" s="155">
        <f t="shared" si="1"/>
        <v>23400</v>
      </c>
      <c r="AI33" s="155">
        <f>SUM(AG33,AE33,AC33,AA33,Y33,W33)</f>
        <v>4</v>
      </c>
      <c r="AJ33" s="259">
        <v>100</v>
      </c>
      <c r="AK33" s="260">
        <v>100</v>
      </c>
      <c r="AL33" s="256">
        <v>29491200</v>
      </c>
      <c r="AM33" s="155">
        <v>4096</v>
      </c>
      <c r="AN33" s="258">
        <v>47520000</v>
      </c>
      <c r="AO33" s="258">
        <v>4400</v>
      </c>
      <c r="AP33" s="258">
        <v>30908400</v>
      </c>
      <c r="AQ33" s="258">
        <v>2396</v>
      </c>
      <c r="AR33" s="258"/>
      <c r="AS33" s="258"/>
      <c r="AT33" s="258">
        <v>594000</v>
      </c>
      <c r="AU33" s="258">
        <v>110</v>
      </c>
      <c r="AV33" s="258">
        <v>3693600</v>
      </c>
      <c r="AW33" s="258">
        <v>456</v>
      </c>
      <c r="AX33" s="155">
        <f t="shared" si="2"/>
        <v>112207200</v>
      </c>
      <c r="AY33" s="155">
        <f t="shared" si="2"/>
        <v>11458</v>
      </c>
      <c r="AZ33" s="259">
        <v>106.3</v>
      </c>
      <c r="BA33" s="261">
        <v>103.5</v>
      </c>
      <c r="BB33" s="256">
        <v>600000</v>
      </c>
      <c r="BC33" s="155">
        <v>200</v>
      </c>
      <c r="BD33" s="258">
        <v>991800</v>
      </c>
      <c r="BE33" s="258">
        <v>261</v>
      </c>
      <c r="BF33" s="258">
        <v>504000</v>
      </c>
      <c r="BG33" s="258">
        <v>112</v>
      </c>
      <c r="BH33" s="258">
        <v>0</v>
      </c>
      <c r="BI33" s="258">
        <v>0</v>
      </c>
      <c r="BJ33" s="258"/>
      <c r="BK33" s="258"/>
      <c r="BL33" s="258">
        <v>37700</v>
      </c>
      <c r="BM33" s="258">
        <v>13</v>
      </c>
      <c r="BN33" s="155">
        <f t="shared" si="3"/>
        <v>2133500</v>
      </c>
      <c r="BO33" s="155">
        <f t="shared" si="4"/>
        <v>586</v>
      </c>
      <c r="BP33" s="254">
        <v>123.3</v>
      </c>
      <c r="BQ33" s="260">
        <v>121.1</v>
      </c>
      <c r="BR33" s="256">
        <v>4660000</v>
      </c>
      <c r="BS33" s="155">
        <v>1165</v>
      </c>
      <c r="BT33" s="258">
        <v>7155000</v>
      </c>
      <c r="BU33" s="258">
        <v>1431</v>
      </c>
      <c r="BV33" s="258">
        <v>6234000</v>
      </c>
      <c r="BW33" s="258">
        <v>1039</v>
      </c>
      <c r="BX33" s="258">
        <v>0</v>
      </c>
      <c r="BY33" s="258">
        <v>0</v>
      </c>
      <c r="BZ33" s="258"/>
      <c r="CA33" s="258"/>
      <c r="CB33" s="258">
        <v>190000</v>
      </c>
      <c r="CC33" s="258">
        <v>50</v>
      </c>
      <c r="CD33" s="155">
        <f t="shared" si="5"/>
        <v>18239000</v>
      </c>
      <c r="CE33" s="155">
        <f t="shared" si="5"/>
        <v>3685</v>
      </c>
      <c r="CF33" s="254">
        <v>101.5</v>
      </c>
      <c r="CG33" s="260">
        <v>99.9</v>
      </c>
      <c r="CH33" s="262">
        <v>0</v>
      </c>
      <c r="CI33" s="263">
        <v>0</v>
      </c>
      <c r="CJ33" s="264" t="s">
        <v>4</v>
      </c>
      <c r="CK33" s="422" t="s">
        <v>4</v>
      </c>
      <c r="CL33" s="256">
        <f>SUM(CD33,CH33,BN33,AX33,AH33,R33,B33)</f>
        <v>143809300</v>
      </c>
      <c r="CM33" s="155">
        <f>SUM(C33,S33,AI33,AY33,BO33,CE33,CI33)</f>
        <v>18845</v>
      </c>
      <c r="CN33" s="155">
        <v>14395</v>
      </c>
      <c r="CO33" s="254">
        <v>105.4</v>
      </c>
      <c r="CP33" s="254">
        <v>102.7</v>
      </c>
      <c r="CQ33" s="265">
        <v>102</v>
      </c>
    </row>
    <row r="34" spans="1:95" ht="32.1" customHeight="1" x14ac:dyDescent="0.15">
      <c r="A34" s="248"/>
      <c r="B34" s="266">
        <v>0</v>
      </c>
      <c r="C34" s="266">
        <v>0</v>
      </c>
      <c r="D34" s="267">
        <v>0</v>
      </c>
      <c r="E34" s="268">
        <v>0</v>
      </c>
      <c r="F34" s="269">
        <v>0</v>
      </c>
      <c r="G34" s="270">
        <v>0</v>
      </c>
      <c r="H34" s="271">
        <v>0</v>
      </c>
      <c r="I34" s="271">
        <v>0</v>
      </c>
      <c r="J34" s="271">
        <v>0</v>
      </c>
      <c r="K34" s="271">
        <v>0</v>
      </c>
      <c r="L34" s="271">
        <v>0</v>
      </c>
      <c r="M34" s="271">
        <v>0</v>
      </c>
      <c r="N34" s="271">
        <v>0</v>
      </c>
      <c r="O34" s="271">
        <v>0</v>
      </c>
      <c r="P34" s="271">
        <v>0</v>
      </c>
      <c r="Q34" s="271">
        <v>0</v>
      </c>
      <c r="R34" s="266">
        <f t="shared" si="0"/>
        <v>0</v>
      </c>
      <c r="S34" s="266">
        <f t="shared" si="0"/>
        <v>0</v>
      </c>
      <c r="T34" s="297">
        <v>0</v>
      </c>
      <c r="U34" s="298">
        <v>0</v>
      </c>
      <c r="V34" s="269">
        <v>0</v>
      </c>
      <c r="W34" s="266">
        <v>0</v>
      </c>
      <c r="X34" s="271">
        <v>0</v>
      </c>
      <c r="Y34" s="271">
        <v>0</v>
      </c>
      <c r="Z34" s="271">
        <v>0</v>
      </c>
      <c r="AA34" s="271">
        <v>0</v>
      </c>
      <c r="AB34" s="271"/>
      <c r="AC34" s="271"/>
      <c r="AD34" s="271"/>
      <c r="AE34" s="271"/>
      <c r="AF34" s="271"/>
      <c r="AG34" s="271"/>
      <c r="AH34" s="266">
        <f t="shared" si="1"/>
        <v>0</v>
      </c>
      <c r="AI34" s="266">
        <f t="shared" si="1"/>
        <v>0</v>
      </c>
      <c r="AJ34" s="272">
        <v>0</v>
      </c>
      <c r="AK34" s="273">
        <v>0</v>
      </c>
      <c r="AL34" s="269">
        <v>0</v>
      </c>
      <c r="AM34" s="266">
        <v>0</v>
      </c>
      <c r="AN34" s="271">
        <v>0</v>
      </c>
      <c r="AO34" s="271">
        <v>0</v>
      </c>
      <c r="AP34" s="271">
        <v>0</v>
      </c>
      <c r="AQ34" s="271">
        <v>0</v>
      </c>
      <c r="AR34" s="271"/>
      <c r="AS34" s="271"/>
      <c r="AT34" s="271">
        <v>0</v>
      </c>
      <c r="AU34" s="271">
        <v>0</v>
      </c>
      <c r="AV34" s="271">
        <v>0</v>
      </c>
      <c r="AW34" s="271">
        <v>0</v>
      </c>
      <c r="AX34" s="266">
        <f t="shared" si="2"/>
        <v>0</v>
      </c>
      <c r="AY34" s="266">
        <f t="shared" si="2"/>
        <v>0</v>
      </c>
      <c r="AZ34" s="272">
        <v>0</v>
      </c>
      <c r="BA34" s="274">
        <v>0</v>
      </c>
      <c r="BB34" s="269">
        <v>0</v>
      </c>
      <c r="BC34" s="266">
        <v>0</v>
      </c>
      <c r="BD34" s="271">
        <v>0</v>
      </c>
      <c r="BE34" s="271">
        <v>0</v>
      </c>
      <c r="BF34" s="271">
        <v>0</v>
      </c>
      <c r="BG34" s="271">
        <v>0</v>
      </c>
      <c r="BH34" s="271">
        <v>0</v>
      </c>
      <c r="BI34" s="271">
        <v>0</v>
      </c>
      <c r="BJ34" s="271"/>
      <c r="BK34" s="271"/>
      <c r="BL34" s="271">
        <v>0</v>
      </c>
      <c r="BM34" s="271">
        <v>0</v>
      </c>
      <c r="BN34" s="266">
        <f t="shared" si="3"/>
        <v>0</v>
      </c>
      <c r="BO34" s="266">
        <f t="shared" si="4"/>
        <v>0</v>
      </c>
      <c r="BP34" s="267">
        <v>0</v>
      </c>
      <c r="BQ34" s="273">
        <v>0</v>
      </c>
      <c r="BR34" s="269">
        <v>0</v>
      </c>
      <c r="BS34" s="266">
        <v>0</v>
      </c>
      <c r="BT34" s="271">
        <v>0</v>
      </c>
      <c r="BU34" s="271">
        <v>0</v>
      </c>
      <c r="BV34" s="271">
        <v>0</v>
      </c>
      <c r="BW34" s="271">
        <v>0</v>
      </c>
      <c r="BX34" s="271">
        <v>0</v>
      </c>
      <c r="BY34" s="271">
        <v>0</v>
      </c>
      <c r="BZ34" s="271"/>
      <c r="CA34" s="271"/>
      <c r="CB34" s="271">
        <v>0</v>
      </c>
      <c r="CC34" s="271">
        <v>0</v>
      </c>
      <c r="CD34" s="266">
        <f t="shared" si="5"/>
        <v>0</v>
      </c>
      <c r="CE34" s="266">
        <f t="shared" si="5"/>
        <v>0</v>
      </c>
      <c r="CF34" s="267">
        <v>0</v>
      </c>
      <c r="CG34" s="273">
        <v>0</v>
      </c>
      <c r="CH34" s="275">
        <v>0</v>
      </c>
      <c r="CI34" s="276">
        <v>0</v>
      </c>
      <c r="CJ34" s="277" t="s">
        <v>4</v>
      </c>
      <c r="CK34" s="423" t="s">
        <v>4</v>
      </c>
      <c r="CL34" s="269">
        <f t="shared" si="6"/>
        <v>0</v>
      </c>
      <c r="CM34" s="266">
        <f t="shared" si="7"/>
        <v>0</v>
      </c>
      <c r="CN34" s="266">
        <v>0</v>
      </c>
      <c r="CO34" s="267">
        <v>0</v>
      </c>
      <c r="CP34" s="267">
        <v>0</v>
      </c>
      <c r="CQ34" s="278">
        <v>0</v>
      </c>
    </row>
    <row r="35" spans="1:95" ht="32.1" customHeight="1" x14ac:dyDescent="0.15">
      <c r="A35" s="253" t="s">
        <v>12</v>
      </c>
      <c r="B35" s="155">
        <v>9799200</v>
      </c>
      <c r="C35" s="155">
        <v>2722</v>
      </c>
      <c r="D35" s="254">
        <v>103.1</v>
      </c>
      <c r="E35" s="255">
        <v>103.1</v>
      </c>
      <c r="F35" s="256">
        <v>3100</v>
      </c>
      <c r="G35" s="257">
        <v>1</v>
      </c>
      <c r="H35" s="258">
        <v>0</v>
      </c>
      <c r="I35" s="258">
        <v>0</v>
      </c>
      <c r="J35" s="258">
        <v>4600</v>
      </c>
      <c r="K35" s="258">
        <v>1</v>
      </c>
      <c r="L35" s="258">
        <v>0</v>
      </c>
      <c r="M35" s="258">
        <v>0</v>
      </c>
      <c r="N35" s="258">
        <v>0</v>
      </c>
      <c r="O35" s="258">
        <v>0</v>
      </c>
      <c r="P35" s="258">
        <v>0</v>
      </c>
      <c r="Q35" s="258">
        <v>0</v>
      </c>
      <c r="R35" s="155">
        <f t="shared" si="0"/>
        <v>7700</v>
      </c>
      <c r="S35" s="155">
        <f t="shared" si="0"/>
        <v>2</v>
      </c>
      <c r="T35" s="299">
        <v>100</v>
      </c>
      <c r="U35" s="300">
        <v>100</v>
      </c>
      <c r="V35" s="256">
        <v>0</v>
      </c>
      <c r="W35" s="155">
        <v>0</v>
      </c>
      <c r="X35" s="258">
        <v>6900</v>
      </c>
      <c r="Y35" s="258">
        <v>1</v>
      </c>
      <c r="Z35" s="258">
        <v>0</v>
      </c>
      <c r="AA35" s="258">
        <v>0</v>
      </c>
      <c r="AB35" s="258"/>
      <c r="AC35" s="258"/>
      <c r="AD35" s="258"/>
      <c r="AE35" s="258"/>
      <c r="AF35" s="258"/>
      <c r="AG35" s="258"/>
      <c r="AH35" s="155">
        <f t="shared" si="1"/>
        <v>6900</v>
      </c>
      <c r="AI35" s="155">
        <f>SUM(AG35,AE35,AC35,AA35,Y35,W35)</f>
        <v>1</v>
      </c>
      <c r="AJ35" s="259">
        <v>100</v>
      </c>
      <c r="AK35" s="260">
        <v>100</v>
      </c>
      <c r="AL35" s="256">
        <v>27136800</v>
      </c>
      <c r="AM35" s="155">
        <v>3769</v>
      </c>
      <c r="AN35" s="258">
        <v>49204800</v>
      </c>
      <c r="AO35" s="258">
        <v>4556</v>
      </c>
      <c r="AP35" s="258">
        <v>32353200</v>
      </c>
      <c r="AQ35" s="258">
        <v>2508</v>
      </c>
      <c r="AR35" s="258"/>
      <c r="AS35" s="258"/>
      <c r="AT35" s="258">
        <v>918000</v>
      </c>
      <c r="AU35" s="258">
        <v>170</v>
      </c>
      <c r="AV35" s="258">
        <v>3685500</v>
      </c>
      <c r="AW35" s="258">
        <v>455</v>
      </c>
      <c r="AX35" s="155">
        <f t="shared" si="2"/>
        <v>113298300</v>
      </c>
      <c r="AY35" s="155">
        <f>SUM(AW35,AU35,AS35,AQ35,AO35,AM35)</f>
        <v>11458</v>
      </c>
      <c r="AZ35" s="259">
        <v>106.5</v>
      </c>
      <c r="BA35" s="261">
        <v>103.4</v>
      </c>
      <c r="BB35" s="256">
        <v>864000</v>
      </c>
      <c r="BC35" s="155">
        <v>288</v>
      </c>
      <c r="BD35" s="258">
        <v>1276800</v>
      </c>
      <c r="BE35" s="258">
        <v>336</v>
      </c>
      <c r="BF35" s="258">
        <v>490500</v>
      </c>
      <c r="BG35" s="258">
        <v>109</v>
      </c>
      <c r="BH35" s="258">
        <v>4000</v>
      </c>
      <c r="BI35" s="258">
        <v>4</v>
      </c>
      <c r="BJ35" s="258"/>
      <c r="BK35" s="258"/>
      <c r="BL35" s="258">
        <v>29000</v>
      </c>
      <c r="BM35" s="258">
        <v>10</v>
      </c>
      <c r="BN35" s="155">
        <f t="shared" si="3"/>
        <v>2664300</v>
      </c>
      <c r="BO35" s="155">
        <f t="shared" si="4"/>
        <v>747</v>
      </c>
      <c r="BP35" s="254">
        <v>121</v>
      </c>
      <c r="BQ35" s="260">
        <v>118.6</v>
      </c>
      <c r="BR35" s="256">
        <v>6628000</v>
      </c>
      <c r="BS35" s="155">
        <v>1657</v>
      </c>
      <c r="BT35" s="258">
        <v>11640000</v>
      </c>
      <c r="BU35" s="258">
        <v>2328</v>
      </c>
      <c r="BV35" s="258">
        <v>6900000</v>
      </c>
      <c r="BW35" s="258">
        <v>1150</v>
      </c>
      <c r="BX35" s="258">
        <v>1300</v>
      </c>
      <c r="BY35" s="258">
        <v>1</v>
      </c>
      <c r="BZ35" s="258"/>
      <c r="CA35" s="258"/>
      <c r="CB35" s="258">
        <v>247000</v>
      </c>
      <c r="CC35" s="258">
        <v>65</v>
      </c>
      <c r="CD35" s="155">
        <f t="shared" si="5"/>
        <v>25416300</v>
      </c>
      <c r="CE35" s="155">
        <f t="shared" si="5"/>
        <v>5201</v>
      </c>
      <c r="CF35" s="254">
        <v>102.3</v>
      </c>
      <c r="CG35" s="260">
        <v>100.6</v>
      </c>
      <c r="CH35" s="262">
        <v>0</v>
      </c>
      <c r="CI35" s="263">
        <v>0</v>
      </c>
      <c r="CJ35" s="264" t="s">
        <v>4</v>
      </c>
      <c r="CK35" s="422" t="s">
        <v>4</v>
      </c>
      <c r="CL35" s="256">
        <f>SUM(CD35,CH35,BN35,AX35,AH35,R35,B35)</f>
        <v>151192700</v>
      </c>
      <c r="CM35" s="155">
        <f>SUM(C35,S35,AI35,AY35,BO35,CE35,CI35)</f>
        <v>20131</v>
      </c>
      <c r="CN35" s="155">
        <v>13524</v>
      </c>
      <c r="CO35" s="254">
        <v>105.8</v>
      </c>
      <c r="CP35" s="254">
        <v>103.1</v>
      </c>
      <c r="CQ35" s="265">
        <v>102.4</v>
      </c>
    </row>
    <row r="36" spans="1:95" ht="32.1" customHeight="1" x14ac:dyDescent="0.15">
      <c r="A36" s="248"/>
      <c r="B36" s="266">
        <v>0</v>
      </c>
      <c r="C36" s="266">
        <v>0</v>
      </c>
      <c r="D36" s="267">
        <v>0</v>
      </c>
      <c r="E36" s="268">
        <v>0</v>
      </c>
      <c r="F36" s="269">
        <v>0</v>
      </c>
      <c r="G36" s="270">
        <v>0</v>
      </c>
      <c r="H36" s="271">
        <v>0</v>
      </c>
      <c r="I36" s="271">
        <v>0</v>
      </c>
      <c r="J36" s="271">
        <v>0</v>
      </c>
      <c r="K36" s="271">
        <v>0</v>
      </c>
      <c r="L36" s="271">
        <v>0</v>
      </c>
      <c r="M36" s="271">
        <v>0</v>
      </c>
      <c r="N36" s="271">
        <v>0</v>
      </c>
      <c r="O36" s="271">
        <v>0</v>
      </c>
      <c r="P36" s="271">
        <v>0</v>
      </c>
      <c r="Q36" s="271">
        <v>0</v>
      </c>
      <c r="R36" s="266">
        <f t="shared" si="0"/>
        <v>0</v>
      </c>
      <c r="S36" s="266">
        <f t="shared" si="0"/>
        <v>0</v>
      </c>
      <c r="T36" s="297">
        <v>0</v>
      </c>
      <c r="U36" s="298">
        <v>0</v>
      </c>
      <c r="V36" s="269">
        <v>0</v>
      </c>
      <c r="W36" s="266">
        <v>0</v>
      </c>
      <c r="X36" s="271">
        <v>0</v>
      </c>
      <c r="Y36" s="271">
        <v>0</v>
      </c>
      <c r="Z36" s="271">
        <v>0</v>
      </c>
      <c r="AA36" s="271">
        <v>0</v>
      </c>
      <c r="AB36" s="271"/>
      <c r="AC36" s="271"/>
      <c r="AD36" s="271"/>
      <c r="AE36" s="271"/>
      <c r="AF36" s="271"/>
      <c r="AG36" s="271"/>
      <c r="AH36" s="266">
        <f t="shared" si="1"/>
        <v>0</v>
      </c>
      <c r="AI36" s="266">
        <f t="shared" si="1"/>
        <v>0</v>
      </c>
      <c r="AJ36" s="272">
        <v>0</v>
      </c>
      <c r="AK36" s="273">
        <v>0</v>
      </c>
      <c r="AL36" s="269">
        <v>0</v>
      </c>
      <c r="AM36" s="266">
        <v>0</v>
      </c>
      <c r="AN36" s="271">
        <v>0</v>
      </c>
      <c r="AO36" s="271">
        <v>0</v>
      </c>
      <c r="AP36" s="271">
        <v>0</v>
      </c>
      <c r="AQ36" s="271">
        <v>0</v>
      </c>
      <c r="AR36" s="271"/>
      <c r="AS36" s="271"/>
      <c r="AT36" s="271">
        <v>0</v>
      </c>
      <c r="AU36" s="271">
        <v>0</v>
      </c>
      <c r="AV36" s="271">
        <v>0</v>
      </c>
      <c r="AW36" s="271">
        <v>0</v>
      </c>
      <c r="AX36" s="266">
        <f t="shared" si="2"/>
        <v>0</v>
      </c>
      <c r="AY36" s="266">
        <f t="shared" si="2"/>
        <v>0</v>
      </c>
      <c r="AZ36" s="272">
        <v>0</v>
      </c>
      <c r="BA36" s="274">
        <v>0</v>
      </c>
      <c r="BB36" s="269">
        <v>0</v>
      </c>
      <c r="BC36" s="266">
        <v>0</v>
      </c>
      <c r="BD36" s="271">
        <v>0</v>
      </c>
      <c r="BE36" s="271">
        <v>0</v>
      </c>
      <c r="BF36" s="271">
        <v>0</v>
      </c>
      <c r="BG36" s="271">
        <v>0</v>
      </c>
      <c r="BH36" s="271">
        <v>0</v>
      </c>
      <c r="BI36" s="271">
        <v>0</v>
      </c>
      <c r="BJ36" s="271"/>
      <c r="BK36" s="271"/>
      <c r="BL36" s="271">
        <v>0</v>
      </c>
      <c r="BM36" s="271">
        <v>0</v>
      </c>
      <c r="BN36" s="266">
        <f t="shared" si="3"/>
        <v>0</v>
      </c>
      <c r="BO36" s="266">
        <f t="shared" si="4"/>
        <v>0</v>
      </c>
      <c r="BP36" s="267">
        <v>0</v>
      </c>
      <c r="BQ36" s="273">
        <v>0</v>
      </c>
      <c r="BR36" s="269">
        <v>0</v>
      </c>
      <c r="BS36" s="266">
        <v>0</v>
      </c>
      <c r="BT36" s="271">
        <v>0</v>
      </c>
      <c r="BU36" s="271">
        <v>0</v>
      </c>
      <c r="BV36" s="271">
        <v>0</v>
      </c>
      <c r="BW36" s="271">
        <v>0</v>
      </c>
      <c r="BX36" s="271">
        <v>0</v>
      </c>
      <c r="BY36" s="271">
        <v>0</v>
      </c>
      <c r="BZ36" s="271"/>
      <c r="CA36" s="271"/>
      <c r="CB36" s="271">
        <v>0</v>
      </c>
      <c r="CC36" s="271">
        <v>0</v>
      </c>
      <c r="CD36" s="266">
        <f t="shared" si="5"/>
        <v>0</v>
      </c>
      <c r="CE36" s="266">
        <f t="shared" si="5"/>
        <v>0</v>
      </c>
      <c r="CF36" s="267">
        <v>0</v>
      </c>
      <c r="CG36" s="273">
        <v>0</v>
      </c>
      <c r="CH36" s="275">
        <v>0</v>
      </c>
      <c r="CI36" s="276">
        <v>0</v>
      </c>
      <c r="CJ36" s="277" t="s">
        <v>4</v>
      </c>
      <c r="CK36" s="423" t="s">
        <v>4</v>
      </c>
      <c r="CL36" s="269">
        <f t="shared" si="6"/>
        <v>0</v>
      </c>
      <c r="CM36" s="266">
        <f t="shared" si="7"/>
        <v>0</v>
      </c>
      <c r="CN36" s="266">
        <v>0</v>
      </c>
      <c r="CO36" s="267">
        <v>0</v>
      </c>
      <c r="CP36" s="267">
        <v>0</v>
      </c>
      <c r="CQ36" s="278">
        <v>0</v>
      </c>
    </row>
    <row r="37" spans="1:95" ht="32.1" customHeight="1" x14ac:dyDescent="0.15">
      <c r="A37" s="253" t="s">
        <v>190</v>
      </c>
      <c r="B37" s="155">
        <v>15210000</v>
      </c>
      <c r="C37" s="155">
        <v>4225</v>
      </c>
      <c r="D37" s="254">
        <v>99.2</v>
      </c>
      <c r="E37" s="255">
        <v>99.2</v>
      </c>
      <c r="F37" s="256">
        <v>0</v>
      </c>
      <c r="G37" s="257">
        <v>0</v>
      </c>
      <c r="H37" s="258">
        <v>0</v>
      </c>
      <c r="I37" s="258">
        <v>0</v>
      </c>
      <c r="J37" s="258">
        <v>13800</v>
      </c>
      <c r="K37" s="258">
        <v>3</v>
      </c>
      <c r="L37" s="258">
        <v>0</v>
      </c>
      <c r="M37" s="258">
        <v>0</v>
      </c>
      <c r="N37" s="258">
        <v>0</v>
      </c>
      <c r="O37" s="258">
        <v>0</v>
      </c>
      <c r="P37" s="258">
        <v>0</v>
      </c>
      <c r="Q37" s="258">
        <v>0</v>
      </c>
      <c r="R37" s="155">
        <f t="shared" si="0"/>
        <v>13800</v>
      </c>
      <c r="S37" s="155">
        <f t="shared" si="0"/>
        <v>3</v>
      </c>
      <c r="T37" s="299">
        <v>100</v>
      </c>
      <c r="U37" s="300">
        <v>100</v>
      </c>
      <c r="V37" s="256">
        <v>33000</v>
      </c>
      <c r="W37" s="155">
        <v>6</v>
      </c>
      <c r="X37" s="258">
        <v>13800</v>
      </c>
      <c r="Y37" s="258">
        <v>2</v>
      </c>
      <c r="Z37" s="258">
        <v>8200</v>
      </c>
      <c r="AA37" s="258">
        <v>1</v>
      </c>
      <c r="AB37" s="258"/>
      <c r="AC37" s="258"/>
      <c r="AD37" s="258"/>
      <c r="AE37" s="258"/>
      <c r="AF37" s="258"/>
      <c r="AG37" s="258"/>
      <c r="AH37" s="155">
        <f t="shared" si="1"/>
        <v>55000</v>
      </c>
      <c r="AI37" s="155">
        <f>SUM(AG37,AE37,AC37,AA37,Y37,W37)</f>
        <v>9</v>
      </c>
      <c r="AJ37" s="259">
        <v>114.3</v>
      </c>
      <c r="AK37" s="260">
        <v>112.5</v>
      </c>
      <c r="AL37" s="256">
        <v>42501600</v>
      </c>
      <c r="AM37" s="155">
        <v>5903</v>
      </c>
      <c r="AN37" s="258">
        <v>69789600</v>
      </c>
      <c r="AO37" s="258">
        <v>6462</v>
      </c>
      <c r="AP37" s="258">
        <v>44014800</v>
      </c>
      <c r="AQ37" s="258">
        <v>3412</v>
      </c>
      <c r="AR37" s="258"/>
      <c r="AS37" s="258"/>
      <c r="AT37" s="258">
        <v>540000</v>
      </c>
      <c r="AU37" s="258">
        <v>100</v>
      </c>
      <c r="AV37" s="258">
        <v>5265000</v>
      </c>
      <c r="AW37" s="258">
        <v>650</v>
      </c>
      <c r="AX37" s="155">
        <f t="shared" si="2"/>
        <v>162111000</v>
      </c>
      <c r="AY37" s="155">
        <f>SUM(AW37,AU37,AS37,AQ37,AO37,AM37)</f>
        <v>16527</v>
      </c>
      <c r="AZ37" s="259">
        <v>105.7</v>
      </c>
      <c r="BA37" s="261">
        <v>102.6</v>
      </c>
      <c r="BB37" s="256">
        <v>606000</v>
      </c>
      <c r="BC37" s="155">
        <v>202</v>
      </c>
      <c r="BD37" s="258">
        <v>1079200</v>
      </c>
      <c r="BE37" s="258">
        <v>284</v>
      </c>
      <c r="BF37" s="258">
        <v>360000</v>
      </c>
      <c r="BG37" s="258">
        <v>80</v>
      </c>
      <c r="BH37" s="258">
        <v>0</v>
      </c>
      <c r="BI37" s="258">
        <v>0</v>
      </c>
      <c r="BJ37" s="258"/>
      <c r="BK37" s="258"/>
      <c r="BL37" s="258">
        <v>5800</v>
      </c>
      <c r="BM37" s="258">
        <v>2</v>
      </c>
      <c r="BN37" s="155">
        <f t="shared" si="3"/>
        <v>2051000</v>
      </c>
      <c r="BO37" s="155">
        <f t="shared" si="4"/>
        <v>568</v>
      </c>
      <c r="BP37" s="254">
        <v>100.8</v>
      </c>
      <c r="BQ37" s="260">
        <v>99.1</v>
      </c>
      <c r="BR37" s="256">
        <v>6140000</v>
      </c>
      <c r="BS37" s="155">
        <v>1535</v>
      </c>
      <c r="BT37" s="258">
        <v>10305000</v>
      </c>
      <c r="BU37" s="258">
        <v>2061</v>
      </c>
      <c r="BV37" s="258">
        <v>7620000</v>
      </c>
      <c r="BW37" s="258">
        <v>1270</v>
      </c>
      <c r="BX37" s="258">
        <v>0</v>
      </c>
      <c r="BY37" s="258">
        <v>0</v>
      </c>
      <c r="BZ37" s="258"/>
      <c r="CA37" s="258"/>
      <c r="CB37" s="258">
        <v>174800</v>
      </c>
      <c r="CC37" s="258">
        <v>46</v>
      </c>
      <c r="CD37" s="155">
        <f t="shared" si="5"/>
        <v>24239800</v>
      </c>
      <c r="CE37" s="155">
        <f t="shared" si="5"/>
        <v>4912</v>
      </c>
      <c r="CF37" s="254">
        <v>102.5</v>
      </c>
      <c r="CG37" s="260">
        <v>100.6</v>
      </c>
      <c r="CH37" s="262">
        <v>0</v>
      </c>
      <c r="CI37" s="263">
        <v>0</v>
      </c>
      <c r="CJ37" s="264" t="s">
        <v>4</v>
      </c>
      <c r="CK37" s="422" t="s">
        <v>4</v>
      </c>
      <c r="CL37" s="256">
        <f>SUM(CD37,CH37,BN37,AX37,AH37,R37,B37)</f>
        <v>203680600</v>
      </c>
      <c r="CM37" s="155">
        <f>SUM(C37,S37,AI37,AY37,BO37,CE37,CI37)</f>
        <v>26244</v>
      </c>
      <c r="CN37" s="155">
        <v>20077</v>
      </c>
      <c r="CO37" s="254">
        <v>104.7</v>
      </c>
      <c r="CP37" s="254">
        <v>101.6</v>
      </c>
      <c r="CQ37" s="265">
        <v>101.5</v>
      </c>
    </row>
    <row r="38" spans="1:95" ht="32.1" customHeight="1" x14ac:dyDescent="0.15">
      <c r="A38" s="248"/>
      <c r="B38" s="266">
        <v>0</v>
      </c>
      <c r="C38" s="266">
        <v>0</v>
      </c>
      <c r="D38" s="267">
        <v>0</v>
      </c>
      <c r="E38" s="268">
        <v>0</v>
      </c>
      <c r="F38" s="269">
        <v>0</v>
      </c>
      <c r="G38" s="270">
        <v>0</v>
      </c>
      <c r="H38" s="271">
        <v>0</v>
      </c>
      <c r="I38" s="271">
        <v>0</v>
      </c>
      <c r="J38" s="271">
        <v>0</v>
      </c>
      <c r="K38" s="271">
        <v>0</v>
      </c>
      <c r="L38" s="271">
        <v>0</v>
      </c>
      <c r="M38" s="271">
        <v>0</v>
      </c>
      <c r="N38" s="271">
        <v>0</v>
      </c>
      <c r="O38" s="271">
        <v>0</v>
      </c>
      <c r="P38" s="271">
        <v>0</v>
      </c>
      <c r="Q38" s="271">
        <v>0</v>
      </c>
      <c r="R38" s="266">
        <f t="shared" si="0"/>
        <v>0</v>
      </c>
      <c r="S38" s="266">
        <f t="shared" si="0"/>
        <v>0</v>
      </c>
      <c r="T38" s="297">
        <v>0</v>
      </c>
      <c r="U38" s="298">
        <v>0</v>
      </c>
      <c r="V38" s="269">
        <v>0</v>
      </c>
      <c r="W38" s="266">
        <v>0</v>
      </c>
      <c r="X38" s="271">
        <v>0</v>
      </c>
      <c r="Y38" s="271">
        <v>0</v>
      </c>
      <c r="Z38" s="271">
        <v>0</v>
      </c>
      <c r="AA38" s="271">
        <v>0</v>
      </c>
      <c r="AB38" s="271"/>
      <c r="AC38" s="271"/>
      <c r="AD38" s="271"/>
      <c r="AE38" s="271"/>
      <c r="AF38" s="271"/>
      <c r="AG38" s="271"/>
      <c r="AH38" s="266">
        <f t="shared" si="1"/>
        <v>0</v>
      </c>
      <c r="AI38" s="266">
        <f t="shared" si="1"/>
        <v>0</v>
      </c>
      <c r="AJ38" s="272">
        <v>0</v>
      </c>
      <c r="AK38" s="273">
        <v>0</v>
      </c>
      <c r="AL38" s="269">
        <v>0</v>
      </c>
      <c r="AM38" s="266">
        <v>0</v>
      </c>
      <c r="AN38" s="271">
        <v>0</v>
      </c>
      <c r="AO38" s="271">
        <v>0</v>
      </c>
      <c r="AP38" s="271">
        <v>0</v>
      </c>
      <c r="AQ38" s="271">
        <v>0</v>
      </c>
      <c r="AR38" s="271"/>
      <c r="AS38" s="271"/>
      <c r="AT38" s="271">
        <v>0</v>
      </c>
      <c r="AU38" s="271">
        <v>0</v>
      </c>
      <c r="AV38" s="271">
        <v>0</v>
      </c>
      <c r="AW38" s="271">
        <v>0</v>
      </c>
      <c r="AX38" s="266">
        <f t="shared" si="2"/>
        <v>0</v>
      </c>
      <c r="AY38" s="266">
        <f t="shared" si="2"/>
        <v>0</v>
      </c>
      <c r="AZ38" s="272">
        <v>0</v>
      </c>
      <c r="BA38" s="274">
        <v>0</v>
      </c>
      <c r="BB38" s="269">
        <v>0</v>
      </c>
      <c r="BC38" s="266">
        <v>0</v>
      </c>
      <c r="BD38" s="271">
        <v>0</v>
      </c>
      <c r="BE38" s="271">
        <v>0</v>
      </c>
      <c r="BF38" s="271">
        <v>0</v>
      </c>
      <c r="BG38" s="271">
        <v>0</v>
      </c>
      <c r="BH38" s="271">
        <v>0</v>
      </c>
      <c r="BI38" s="271">
        <v>0</v>
      </c>
      <c r="BJ38" s="271"/>
      <c r="BK38" s="271"/>
      <c r="BL38" s="271">
        <v>0</v>
      </c>
      <c r="BM38" s="271">
        <v>0</v>
      </c>
      <c r="BN38" s="266">
        <f t="shared" si="3"/>
        <v>0</v>
      </c>
      <c r="BO38" s="266">
        <f t="shared" si="4"/>
        <v>0</v>
      </c>
      <c r="BP38" s="267">
        <v>0</v>
      </c>
      <c r="BQ38" s="273">
        <v>0</v>
      </c>
      <c r="BR38" s="269">
        <v>0</v>
      </c>
      <c r="BS38" s="266">
        <v>0</v>
      </c>
      <c r="BT38" s="271">
        <v>0</v>
      </c>
      <c r="BU38" s="271">
        <v>0</v>
      </c>
      <c r="BV38" s="271">
        <v>0</v>
      </c>
      <c r="BW38" s="271">
        <v>0</v>
      </c>
      <c r="BX38" s="271">
        <v>0</v>
      </c>
      <c r="BY38" s="271">
        <v>0</v>
      </c>
      <c r="BZ38" s="271"/>
      <c r="CA38" s="271"/>
      <c r="CB38" s="271">
        <v>0</v>
      </c>
      <c r="CC38" s="271">
        <v>0</v>
      </c>
      <c r="CD38" s="266">
        <f t="shared" si="5"/>
        <v>0</v>
      </c>
      <c r="CE38" s="266">
        <f t="shared" si="5"/>
        <v>0</v>
      </c>
      <c r="CF38" s="267">
        <v>0</v>
      </c>
      <c r="CG38" s="273">
        <v>0</v>
      </c>
      <c r="CH38" s="275">
        <v>0</v>
      </c>
      <c r="CI38" s="276">
        <v>0</v>
      </c>
      <c r="CJ38" s="277" t="s">
        <v>4</v>
      </c>
      <c r="CK38" s="423" t="s">
        <v>4</v>
      </c>
      <c r="CL38" s="269">
        <f t="shared" si="6"/>
        <v>0</v>
      </c>
      <c r="CM38" s="266">
        <f t="shared" si="7"/>
        <v>0</v>
      </c>
      <c r="CN38" s="266">
        <v>0</v>
      </c>
      <c r="CO38" s="267">
        <v>0</v>
      </c>
      <c r="CP38" s="267">
        <v>0</v>
      </c>
      <c r="CQ38" s="278">
        <v>0</v>
      </c>
    </row>
    <row r="39" spans="1:95" ht="32.1" customHeight="1" x14ac:dyDescent="0.15">
      <c r="A39" s="253" t="s">
        <v>13</v>
      </c>
      <c r="B39" s="155">
        <v>6609600</v>
      </c>
      <c r="C39" s="155">
        <v>1836</v>
      </c>
      <c r="D39" s="254">
        <v>99.4</v>
      </c>
      <c r="E39" s="255">
        <v>99.4</v>
      </c>
      <c r="F39" s="256">
        <v>0</v>
      </c>
      <c r="G39" s="257">
        <v>0</v>
      </c>
      <c r="H39" s="258">
        <v>0</v>
      </c>
      <c r="I39" s="258">
        <v>0</v>
      </c>
      <c r="J39" s="258">
        <v>0</v>
      </c>
      <c r="K39" s="258">
        <v>0</v>
      </c>
      <c r="L39" s="258">
        <v>0</v>
      </c>
      <c r="M39" s="258">
        <v>0</v>
      </c>
      <c r="N39" s="258">
        <v>0</v>
      </c>
      <c r="O39" s="258">
        <v>0</v>
      </c>
      <c r="P39" s="258">
        <v>0</v>
      </c>
      <c r="Q39" s="258">
        <v>0</v>
      </c>
      <c r="R39" s="155">
        <f t="shared" si="0"/>
        <v>0</v>
      </c>
      <c r="S39" s="155">
        <f t="shared" si="0"/>
        <v>0</v>
      </c>
      <c r="T39" s="299"/>
      <c r="U39" s="300"/>
      <c r="V39" s="256">
        <v>5500</v>
      </c>
      <c r="W39" s="155">
        <v>1</v>
      </c>
      <c r="X39" s="258">
        <v>6900</v>
      </c>
      <c r="Y39" s="258">
        <v>1</v>
      </c>
      <c r="Z39" s="258">
        <v>0</v>
      </c>
      <c r="AA39" s="258">
        <v>0</v>
      </c>
      <c r="AB39" s="258"/>
      <c r="AC39" s="258"/>
      <c r="AD39" s="258"/>
      <c r="AE39" s="258"/>
      <c r="AF39" s="258"/>
      <c r="AG39" s="258"/>
      <c r="AH39" s="155">
        <f t="shared" si="1"/>
        <v>12400</v>
      </c>
      <c r="AI39" s="155">
        <f>SUM(AG39,AE39,AC39,AA39,Y39,W39)</f>
        <v>2</v>
      </c>
      <c r="AJ39" s="259">
        <v>100</v>
      </c>
      <c r="AK39" s="260">
        <v>100</v>
      </c>
      <c r="AL39" s="256">
        <v>18302400</v>
      </c>
      <c r="AM39" s="155">
        <v>2542</v>
      </c>
      <c r="AN39" s="258">
        <v>27259200</v>
      </c>
      <c r="AO39" s="258">
        <v>2524</v>
      </c>
      <c r="AP39" s="258">
        <v>17453700</v>
      </c>
      <c r="AQ39" s="258">
        <v>1353</v>
      </c>
      <c r="AR39" s="258"/>
      <c r="AS39" s="258"/>
      <c r="AT39" s="258">
        <v>172800</v>
      </c>
      <c r="AU39" s="258">
        <v>32</v>
      </c>
      <c r="AV39" s="258">
        <v>1765800</v>
      </c>
      <c r="AW39" s="258">
        <v>218</v>
      </c>
      <c r="AX39" s="155">
        <f t="shared" si="2"/>
        <v>64953900</v>
      </c>
      <c r="AY39" s="155">
        <f>SUM(AW39,AU39,AS39,AQ39,AO39,AM39)</f>
        <v>6669</v>
      </c>
      <c r="AZ39" s="259">
        <v>105.4</v>
      </c>
      <c r="BA39" s="261">
        <v>102.6</v>
      </c>
      <c r="BB39" s="256">
        <v>222000</v>
      </c>
      <c r="BC39" s="155">
        <v>74</v>
      </c>
      <c r="BD39" s="258">
        <v>463600</v>
      </c>
      <c r="BE39" s="258">
        <v>122</v>
      </c>
      <c r="BF39" s="258">
        <v>256500</v>
      </c>
      <c r="BG39" s="258">
        <v>57</v>
      </c>
      <c r="BH39" s="258">
        <v>0</v>
      </c>
      <c r="BI39" s="258">
        <v>0</v>
      </c>
      <c r="BJ39" s="258"/>
      <c r="BK39" s="258"/>
      <c r="BL39" s="258">
        <v>5800</v>
      </c>
      <c r="BM39" s="258">
        <v>2</v>
      </c>
      <c r="BN39" s="155">
        <f t="shared" si="3"/>
        <v>947900</v>
      </c>
      <c r="BO39" s="155">
        <f t="shared" si="4"/>
        <v>255</v>
      </c>
      <c r="BP39" s="254">
        <v>133</v>
      </c>
      <c r="BQ39" s="260">
        <v>133.5</v>
      </c>
      <c r="BR39" s="256">
        <v>2448000</v>
      </c>
      <c r="BS39" s="155">
        <v>612</v>
      </c>
      <c r="BT39" s="258">
        <v>3475000</v>
      </c>
      <c r="BU39" s="258">
        <v>695</v>
      </c>
      <c r="BV39" s="258">
        <v>2958000</v>
      </c>
      <c r="BW39" s="258">
        <v>493</v>
      </c>
      <c r="BX39" s="258">
        <v>2600</v>
      </c>
      <c r="BY39" s="258">
        <v>2</v>
      </c>
      <c r="BZ39" s="258"/>
      <c r="CA39" s="258"/>
      <c r="CB39" s="258">
        <v>64600</v>
      </c>
      <c r="CC39" s="258">
        <v>17</v>
      </c>
      <c r="CD39" s="155">
        <f t="shared" si="5"/>
        <v>8948200</v>
      </c>
      <c r="CE39" s="155">
        <f t="shared" si="5"/>
        <v>1819</v>
      </c>
      <c r="CF39" s="254">
        <v>100.6</v>
      </c>
      <c r="CG39" s="260">
        <v>98.6</v>
      </c>
      <c r="CH39" s="262">
        <v>0</v>
      </c>
      <c r="CI39" s="263">
        <v>0</v>
      </c>
      <c r="CJ39" s="264" t="s">
        <v>4</v>
      </c>
      <c r="CK39" s="422" t="s">
        <v>4</v>
      </c>
      <c r="CL39" s="256">
        <f>SUM(CD39,CH39,BN39,AX39,AH39,R39,B39)</f>
        <v>81472000</v>
      </c>
      <c r="CM39" s="155">
        <f>SUM(C39,S39,AI39,AY39,BO39,CE39,CI39)</f>
        <v>10581</v>
      </c>
      <c r="CN39" s="155">
        <v>8704</v>
      </c>
      <c r="CO39" s="254">
        <v>104.6</v>
      </c>
      <c r="CP39" s="254">
        <v>101.9</v>
      </c>
      <c r="CQ39" s="265">
        <v>101</v>
      </c>
    </row>
    <row r="40" spans="1:95" ht="32.1" customHeight="1" x14ac:dyDescent="0.15">
      <c r="A40" s="248"/>
      <c r="B40" s="266">
        <v>0</v>
      </c>
      <c r="C40" s="266">
        <v>0</v>
      </c>
      <c r="D40" s="267">
        <v>0</v>
      </c>
      <c r="E40" s="268">
        <v>0</v>
      </c>
      <c r="F40" s="269">
        <v>0</v>
      </c>
      <c r="G40" s="270">
        <v>0</v>
      </c>
      <c r="H40" s="271">
        <v>0</v>
      </c>
      <c r="I40" s="271">
        <v>0</v>
      </c>
      <c r="J40" s="271">
        <v>0</v>
      </c>
      <c r="K40" s="271">
        <v>0</v>
      </c>
      <c r="L40" s="271">
        <v>0</v>
      </c>
      <c r="M40" s="271">
        <v>0</v>
      </c>
      <c r="N40" s="271">
        <v>0</v>
      </c>
      <c r="O40" s="271">
        <v>0</v>
      </c>
      <c r="P40" s="271">
        <v>0</v>
      </c>
      <c r="Q40" s="271">
        <v>0</v>
      </c>
      <c r="R40" s="266">
        <f t="shared" si="0"/>
        <v>0</v>
      </c>
      <c r="S40" s="266">
        <f t="shared" si="0"/>
        <v>0</v>
      </c>
      <c r="T40" s="297">
        <v>0</v>
      </c>
      <c r="U40" s="298">
        <v>0</v>
      </c>
      <c r="V40" s="269">
        <v>0</v>
      </c>
      <c r="W40" s="266">
        <v>0</v>
      </c>
      <c r="X40" s="271">
        <v>0</v>
      </c>
      <c r="Y40" s="271">
        <v>0</v>
      </c>
      <c r="Z40" s="271">
        <v>0</v>
      </c>
      <c r="AA40" s="271">
        <v>0</v>
      </c>
      <c r="AB40" s="271"/>
      <c r="AC40" s="271"/>
      <c r="AD40" s="271"/>
      <c r="AE40" s="271"/>
      <c r="AF40" s="271"/>
      <c r="AG40" s="271"/>
      <c r="AH40" s="266">
        <f t="shared" si="1"/>
        <v>0</v>
      </c>
      <c r="AI40" s="266">
        <f t="shared" si="1"/>
        <v>0</v>
      </c>
      <c r="AJ40" s="272">
        <v>0</v>
      </c>
      <c r="AK40" s="273">
        <v>0</v>
      </c>
      <c r="AL40" s="269">
        <v>0</v>
      </c>
      <c r="AM40" s="266">
        <v>0</v>
      </c>
      <c r="AN40" s="271">
        <v>0</v>
      </c>
      <c r="AO40" s="271">
        <v>0</v>
      </c>
      <c r="AP40" s="271">
        <v>0</v>
      </c>
      <c r="AQ40" s="271">
        <v>0</v>
      </c>
      <c r="AR40" s="271"/>
      <c r="AS40" s="271"/>
      <c r="AT40" s="271">
        <v>0</v>
      </c>
      <c r="AU40" s="271">
        <v>0</v>
      </c>
      <c r="AV40" s="271">
        <v>0</v>
      </c>
      <c r="AW40" s="271">
        <v>0</v>
      </c>
      <c r="AX40" s="266">
        <f t="shared" si="2"/>
        <v>0</v>
      </c>
      <c r="AY40" s="266">
        <f t="shared" si="2"/>
        <v>0</v>
      </c>
      <c r="AZ40" s="272">
        <v>0</v>
      </c>
      <c r="BA40" s="274">
        <v>0</v>
      </c>
      <c r="BB40" s="269">
        <v>0</v>
      </c>
      <c r="BC40" s="266">
        <v>0</v>
      </c>
      <c r="BD40" s="271">
        <v>0</v>
      </c>
      <c r="BE40" s="271">
        <v>0</v>
      </c>
      <c r="BF40" s="271">
        <v>0</v>
      </c>
      <c r="BG40" s="271">
        <v>0</v>
      </c>
      <c r="BH40" s="271">
        <v>0</v>
      </c>
      <c r="BI40" s="271">
        <v>0</v>
      </c>
      <c r="BJ40" s="271"/>
      <c r="BK40" s="271"/>
      <c r="BL40" s="271">
        <v>0</v>
      </c>
      <c r="BM40" s="271">
        <v>0</v>
      </c>
      <c r="BN40" s="266">
        <f t="shared" si="3"/>
        <v>0</v>
      </c>
      <c r="BO40" s="266">
        <f t="shared" si="4"/>
        <v>0</v>
      </c>
      <c r="BP40" s="267">
        <v>0</v>
      </c>
      <c r="BQ40" s="273">
        <v>0</v>
      </c>
      <c r="BR40" s="269">
        <v>0</v>
      </c>
      <c r="BS40" s="266">
        <v>0</v>
      </c>
      <c r="BT40" s="271">
        <v>0</v>
      </c>
      <c r="BU40" s="271">
        <v>0</v>
      </c>
      <c r="BV40" s="271">
        <v>0</v>
      </c>
      <c r="BW40" s="271">
        <v>0</v>
      </c>
      <c r="BX40" s="271">
        <v>0</v>
      </c>
      <c r="BY40" s="271">
        <v>0</v>
      </c>
      <c r="BZ40" s="271"/>
      <c r="CA40" s="271"/>
      <c r="CB40" s="271">
        <v>0</v>
      </c>
      <c r="CC40" s="271">
        <v>0</v>
      </c>
      <c r="CD40" s="266">
        <f t="shared" si="5"/>
        <v>0</v>
      </c>
      <c r="CE40" s="266">
        <f t="shared" si="5"/>
        <v>0</v>
      </c>
      <c r="CF40" s="267">
        <v>0</v>
      </c>
      <c r="CG40" s="273">
        <v>0</v>
      </c>
      <c r="CH40" s="275">
        <v>0</v>
      </c>
      <c r="CI40" s="276">
        <v>0</v>
      </c>
      <c r="CJ40" s="277" t="s">
        <v>4</v>
      </c>
      <c r="CK40" s="423" t="s">
        <v>4</v>
      </c>
      <c r="CL40" s="303">
        <f t="shared" si="6"/>
        <v>0</v>
      </c>
      <c r="CM40" s="304">
        <f t="shared" si="7"/>
        <v>0</v>
      </c>
      <c r="CN40" s="266">
        <v>0</v>
      </c>
      <c r="CO40" s="267">
        <v>0</v>
      </c>
      <c r="CP40" s="267">
        <v>0</v>
      </c>
      <c r="CQ40" s="278">
        <v>0</v>
      </c>
    </row>
    <row r="41" spans="1:95" ht="32.1" customHeight="1" x14ac:dyDescent="0.15">
      <c r="A41" s="253" t="s">
        <v>36</v>
      </c>
      <c r="B41" s="155">
        <v>7833600</v>
      </c>
      <c r="C41" s="155">
        <v>2176</v>
      </c>
      <c r="D41" s="254">
        <v>102</v>
      </c>
      <c r="E41" s="255">
        <v>102</v>
      </c>
      <c r="F41" s="256">
        <v>0</v>
      </c>
      <c r="G41" s="257">
        <v>0</v>
      </c>
      <c r="H41" s="258">
        <v>0</v>
      </c>
      <c r="I41" s="258">
        <v>0</v>
      </c>
      <c r="J41" s="258">
        <v>4600</v>
      </c>
      <c r="K41" s="258">
        <v>1</v>
      </c>
      <c r="L41" s="258">
        <v>0</v>
      </c>
      <c r="M41" s="258">
        <v>0</v>
      </c>
      <c r="N41" s="258">
        <v>0</v>
      </c>
      <c r="O41" s="258">
        <v>0</v>
      </c>
      <c r="P41" s="258">
        <v>0</v>
      </c>
      <c r="Q41" s="258">
        <v>0</v>
      </c>
      <c r="R41" s="155">
        <f t="shared" si="0"/>
        <v>4600</v>
      </c>
      <c r="S41" s="155">
        <f t="shared" si="0"/>
        <v>1</v>
      </c>
      <c r="T41" s="299">
        <v>100</v>
      </c>
      <c r="U41" s="300">
        <v>100</v>
      </c>
      <c r="V41" s="256">
        <v>5500</v>
      </c>
      <c r="W41" s="155">
        <v>1</v>
      </c>
      <c r="X41" s="258">
        <v>6900</v>
      </c>
      <c r="Y41" s="258">
        <v>1</v>
      </c>
      <c r="Z41" s="258">
        <v>0</v>
      </c>
      <c r="AA41" s="258">
        <v>0</v>
      </c>
      <c r="AB41" s="258"/>
      <c r="AC41" s="258"/>
      <c r="AD41" s="258"/>
      <c r="AE41" s="258"/>
      <c r="AF41" s="258"/>
      <c r="AG41" s="258"/>
      <c r="AH41" s="155">
        <f t="shared" si="1"/>
        <v>12400</v>
      </c>
      <c r="AI41" s="155">
        <f>SUM(AG41,AE41,AC41,AA41,Y41,W41)</f>
        <v>2</v>
      </c>
      <c r="AJ41" s="259">
        <v>69.3</v>
      </c>
      <c r="AK41" s="260">
        <v>66.7</v>
      </c>
      <c r="AL41" s="256">
        <v>32932800</v>
      </c>
      <c r="AM41" s="155">
        <v>4574</v>
      </c>
      <c r="AN41" s="258">
        <v>48060000</v>
      </c>
      <c r="AO41" s="258">
        <v>4450</v>
      </c>
      <c r="AP41" s="258">
        <v>30456900</v>
      </c>
      <c r="AQ41" s="258">
        <v>2361</v>
      </c>
      <c r="AR41" s="258"/>
      <c r="AS41" s="258"/>
      <c r="AT41" s="258">
        <v>356400</v>
      </c>
      <c r="AU41" s="258">
        <v>66</v>
      </c>
      <c r="AV41" s="258">
        <v>2729700</v>
      </c>
      <c r="AW41" s="258">
        <v>337</v>
      </c>
      <c r="AX41" s="155">
        <f t="shared" si="2"/>
        <v>114535800</v>
      </c>
      <c r="AY41" s="155">
        <f>SUM(AW41,AU41,AS41,AQ41,AO41,AM41)</f>
        <v>11788</v>
      </c>
      <c r="AZ41" s="259">
        <v>105.4</v>
      </c>
      <c r="BA41" s="261">
        <v>102.1</v>
      </c>
      <c r="BB41" s="256">
        <v>510000</v>
      </c>
      <c r="BC41" s="155">
        <v>170</v>
      </c>
      <c r="BD41" s="258">
        <v>448400</v>
      </c>
      <c r="BE41" s="258">
        <v>118</v>
      </c>
      <c r="BF41" s="258">
        <v>396000</v>
      </c>
      <c r="BG41" s="258">
        <v>88</v>
      </c>
      <c r="BH41" s="258">
        <v>0</v>
      </c>
      <c r="BI41" s="258">
        <v>0</v>
      </c>
      <c r="BJ41" s="258"/>
      <c r="BK41" s="258"/>
      <c r="BL41" s="258">
        <v>5800</v>
      </c>
      <c r="BM41" s="258">
        <v>2</v>
      </c>
      <c r="BN41" s="155">
        <f>SUM(BB41,BD41,BF41,BH41,BJ41,BL41)</f>
        <v>1360200</v>
      </c>
      <c r="BO41" s="155">
        <f t="shared" si="4"/>
        <v>378</v>
      </c>
      <c r="BP41" s="254">
        <v>124.1</v>
      </c>
      <c r="BQ41" s="260">
        <v>121.9</v>
      </c>
      <c r="BR41" s="256">
        <v>5108000</v>
      </c>
      <c r="BS41" s="155">
        <v>1277</v>
      </c>
      <c r="BT41" s="258">
        <v>7545000</v>
      </c>
      <c r="BU41" s="258">
        <v>1509</v>
      </c>
      <c r="BV41" s="258">
        <v>5838000</v>
      </c>
      <c r="BW41" s="258">
        <v>973</v>
      </c>
      <c r="BX41" s="258">
        <v>0</v>
      </c>
      <c r="BY41" s="258">
        <v>0</v>
      </c>
      <c r="BZ41" s="258"/>
      <c r="CA41" s="258"/>
      <c r="CB41" s="258">
        <v>140600</v>
      </c>
      <c r="CC41" s="258">
        <v>37</v>
      </c>
      <c r="CD41" s="155">
        <f t="shared" si="5"/>
        <v>18631600</v>
      </c>
      <c r="CE41" s="155">
        <f t="shared" si="5"/>
        <v>3796</v>
      </c>
      <c r="CF41" s="254">
        <v>101.2</v>
      </c>
      <c r="CG41" s="260">
        <v>99.8</v>
      </c>
      <c r="CH41" s="262">
        <v>0</v>
      </c>
      <c r="CI41" s="263">
        <v>0</v>
      </c>
      <c r="CJ41" s="264" t="s">
        <v>4</v>
      </c>
      <c r="CK41" s="422" t="s">
        <v>4</v>
      </c>
      <c r="CL41" s="256">
        <f>SUM(CD41,CH41,BN41,AX41,AH41,R41,B41)</f>
        <v>142378200</v>
      </c>
      <c r="CM41" s="155">
        <f>SUM(C41,S41,AI41,AY41,BO41,CE41,CI41)</f>
        <v>18141</v>
      </c>
      <c r="CN41" s="155">
        <v>14281</v>
      </c>
      <c r="CO41" s="254">
        <v>104.8</v>
      </c>
      <c r="CP41" s="254">
        <v>101.9</v>
      </c>
      <c r="CQ41" s="265">
        <v>101.2</v>
      </c>
    </row>
    <row r="42" spans="1:95" ht="32.1" customHeight="1" x14ac:dyDescent="0.15">
      <c r="A42" s="248"/>
      <c r="B42" s="266">
        <v>0</v>
      </c>
      <c r="C42" s="266">
        <v>0</v>
      </c>
      <c r="D42" s="267">
        <v>0</v>
      </c>
      <c r="E42" s="268">
        <v>0</v>
      </c>
      <c r="F42" s="269">
        <v>0</v>
      </c>
      <c r="G42" s="270">
        <v>0</v>
      </c>
      <c r="H42" s="271">
        <v>0</v>
      </c>
      <c r="I42" s="271">
        <v>0</v>
      </c>
      <c r="J42" s="271">
        <v>0</v>
      </c>
      <c r="K42" s="271">
        <v>0</v>
      </c>
      <c r="L42" s="271">
        <v>0</v>
      </c>
      <c r="M42" s="271">
        <v>0</v>
      </c>
      <c r="N42" s="271">
        <v>0</v>
      </c>
      <c r="O42" s="271">
        <v>0</v>
      </c>
      <c r="P42" s="271">
        <v>0</v>
      </c>
      <c r="Q42" s="271">
        <v>0</v>
      </c>
      <c r="R42" s="266">
        <f t="shared" si="0"/>
        <v>0</v>
      </c>
      <c r="S42" s="266">
        <f t="shared" si="0"/>
        <v>0</v>
      </c>
      <c r="T42" s="297">
        <v>0</v>
      </c>
      <c r="U42" s="298">
        <v>0</v>
      </c>
      <c r="V42" s="269">
        <v>0</v>
      </c>
      <c r="W42" s="266">
        <v>0</v>
      </c>
      <c r="X42" s="271">
        <v>0</v>
      </c>
      <c r="Y42" s="271">
        <v>0</v>
      </c>
      <c r="Z42" s="271">
        <v>0</v>
      </c>
      <c r="AA42" s="271">
        <v>0</v>
      </c>
      <c r="AB42" s="271"/>
      <c r="AC42" s="271"/>
      <c r="AD42" s="271"/>
      <c r="AE42" s="271"/>
      <c r="AF42" s="271"/>
      <c r="AG42" s="271"/>
      <c r="AH42" s="266">
        <f t="shared" si="1"/>
        <v>0</v>
      </c>
      <c r="AI42" s="266">
        <f t="shared" si="1"/>
        <v>0</v>
      </c>
      <c r="AJ42" s="272">
        <v>0</v>
      </c>
      <c r="AK42" s="273">
        <v>0</v>
      </c>
      <c r="AL42" s="269">
        <v>0</v>
      </c>
      <c r="AM42" s="266">
        <v>0</v>
      </c>
      <c r="AN42" s="271">
        <v>0</v>
      </c>
      <c r="AO42" s="271">
        <v>0</v>
      </c>
      <c r="AP42" s="271">
        <v>0</v>
      </c>
      <c r="AQ42" s="271">
        <v>0</v>
      </c>
      <c r="AR42" s="271"/>
      <c r="AS42" s="271"/>
      <c r="AT42" s="271">
        <v>0</v>
      </c>
      <c r="AU42" s="271">
        <v>0</v>
      </c>
      <c r="AV42" s="271">
        <v>0</v>
      </c>
      <c r="AW42" s="271">
        <v>0</v>
      </c>
      <c r="AX42" s="266">
        <f t="shared" si="2"/>
        <v>0</v>
      </c>
      <c r="AY42" s="266">
        <f t="shared" si="2"/>
        <v>0</v>
      </c>
      <c r="AZ42" s="272">
        <v>0</v>
      </c>
      <c r="BA42" s="274">
        <v>0</v>
      </c>
      <c r="BB42" s="269">
        <v>0</v>
      </c>
      <c r="BC42" s="266">
        <v>0</v>
      </c>
      <c r="BD42" s="271">
        <v>0</v>
      </c>
      <c r="BE42" s="271">
        <v>0</v>
      </c>
      <c r="BF42" s="271">
        <v>0</v>
      </c>
      <c r="BG42" s="271">
        <v>0</v>
      </c>
      <c r="BH42" s="271">
        <v>0</v>
      </c>
      <c r="BI42" s="271">
        <v>0</v>
      </c>
      <c r="BJ42" s="271"/>
      <c r="BK42" s="271"/>
      <c r="BL42" s="271">
        <v>0</v>
      </c>
      <c r="BM42" s="271">
        <v>0</v>
      </c>
      <c r="BN42" s="266">
        <f t="shared" si="3"/>
        <v>0</v>
      </c>
      <c r="BO42" s="266">
        <f t="shared" si="4"/>
        <v>0</v>
      </c>
      <c r="BP42" s="267">
        <v>0</v>
      </c>
      <c r="BQ42" s="273">
        <v>0</v>
      </c>
      <c r="BR42" s="269">
        <v>0</v>
      </c>
      <c r="BS42" s="266">
        <v>0</v>
      </c>
      <c r="BT42" s="271">
        <v>0</v>
      </c>
      <c r="BU42" s="271">
        <v>0</v>
      </c>
      <c r="BV42" s="271">
        <v>0</v>
      </c>
      <c r="BW42" s="271">
        <v>0</v>
      </c>
      <c r="BX42" s="271">
        <v>0</v>
      </c>
      <c r="BY42" s="271">
        <v>0</v>
      </c>
      <c r="BZ42" s="271"/>
      <c r="CA42" s="271"/>
      <c r="CB42" s="271">
        <v>0</v>
      </c>
      <c r="CC42" s="271">
        <v>0</v>
      </c>
      <c r="CD42" s="266">
        <f t="shared" si="5"/>
        <v>0</v>
      </c>
      <c r="CE42" s="266">
        <f t="shared" si="5"/>
        <v>0</v>
      </c>
      <c r="CF42" s="267">
        <v>0</v>
      </c>
      <c r="CG42" s="273">
        <v>0</v>
      </c>
      <c r="CH42" s="275">
        <v>0</v>
      </c>
      <c r="CI42" s="276">
        <v>0</v>
      </c>
      <c r="CJ42" s="277" t="s">
        <v>4</v>
      </c>
      <c r="CK42" s="423" t="s">
        <v>4</v>
      </c>
      <c r="CL42" s="269">
        <f t="shared" si="6"/>
        <v>0</v>
      </c>
      <c r="CM42" s="266">
        <f t="shared" si="7"/>
        <v>0</v>
      </c>
      <c r="CN42" s="266">
        <v>0</v>
      </c>
      <c r="CO42" s="267">
        <v>0</v>
      </c>
      <c r="CP42" s="267">
        <v>0</v>
      </c>
      <c r="CQ42" s="278">
        <v>0</v>
      </c>
    </row>
    <row r="43" spans="1:95" ht="32.1" customHeight="1" x14ac:dyDescent="0.15">
      <c r="A43" s="253" t="s">
        <v>14</v>
      </c>
      <c r="B43" s="155">
        <v>7642800</v>
      </c>
      <c r="C43" s="155">
        <v>2123</v>
      </c>
      <c r="D43" s="254">
        <v>99.4</v>
      </c>
      <c r="E43" s="255">
        <v>99.4</v>
      </c>
      <c r="F43" s="256">
        <v>0</v>
      </c>
      <c r="G43" s="257">
        <v>0</v>
      </c>
      <c r="H43" s="258">
        <v>0</v>
      </c>
      <c r="I43" s="258">
        <v>0</v>
      </c>
      <c r="J43" s="258">
        <v>0</v>
      </c>
      <c r="K43" s="258">
        <v>0</v>
      </c>
      <c r="L43" s="258">
        <v>0</v>
      </c>
      <c r="M43" s="258">
        <v>0</v>
      </c>
      <c r="N43" s="258">
        <v>0</v>
      </c>
      <c r="O43" s="258">
        <v>0</v>
      </c>
      <c r="P43" s="258">
        <v>0</v>
      </c>
      <c r="Q43" s="258">
        <v>0</v>
      </c>
      <c r="R43" s="155">
        <f t="shared" si="0"/>
        <v>0</v>
      </c>
      <c r="S43" s="155">
        <f t="shared" si="0"/>
        <v>0</v>
      </c>
      <c r="T43" s="299"/>
      <c r="U43" s="300"/>
      <c r="V43" s="256">
        <v>16500</v>
      </c>
      <c r="W43" s="155">
        <v>3</v>
      </c>
      <c r="X43" s="258">
        <v>0</v>
      </c>
      <c r="Y43" s="258">
        <v>0</v>
      </c>
      <c r="Z43" s="258">
        <v>41000</v>
      </c>
      <c r="AA43" s="258">
        <v>5</v>
      </c>
      <c r="AB43" s="258"/>
      <c r="AC43" s="258"/>
      <c r="AD43" s="258"/>
      <c r="AE43" s="258"/>
      <c r="AF43" s="258"/>
      <c r="AG43" s="258"/>
      <c r="AH43" s="155">
        <f t="shared" si="1"/>
        <v>57500</v>
      </c>
      <c r="AI43" s="155">
        <f>SUM(AG43,AE43,AC43,AA43,Y43,W43)</f>
        <v>8</v>
      </c>
      <c r="AJ43" s="259">
        <v>123.4</v>
      </c>
      <c r="AK43" s="260">
        <v>114.3</v>
      </c>
      <c r="AL43" s="256">
        <v>29239200</v>
      </c>
      <c r="AM43" s="155">
        <v>4061</v>
      </c>
      <c r="AN43" s="258">
        <v>42454800</v>
      </c>
      <c r="AO43" s="258">
        <v>3931</v>
      </c>
      <c r="AP43" s="258">
        <v>28625100</v>
      </c>
      <c r="AQ43" s="258">
        <v>2219</v>
      </c>
      <c r="AR43" s="258"/>
      <c r="AS43" s="258"/>
      <c r="AT43" s="258">
        <v>264600</v>
      </c>
      <c r="AU43" s="258">
        <v>49</v>
      </c>
      <c r="AV43" s="258">
        <v>2681100</v>
      </c>
      <c r="AW43" s="258">
        <v>331</v>
      </c>
      <c r="AX43" s="155">
        <f t="shared" si="2"/>
        <v>103264800</v>
      </c>
      <c r="AY43" s="155">
        <f>SUM(AW43,AU43,AS43,AQ43,AO43,AM43)</f>
        <v>10591</v>
      </c>
      <c r="AZ43" s="259">
        <v>104.7</v>
      </c>
      <c r="BA43" s="261">
        <v>101.3</v>
      </c>
      <c r="BB43" s="256">
        <v>402000</v>
      </c>
      <c r="BC43" s="155">
        <v>134</v>
      </c>
      <c r="BD43" s="258">
        <v>855000</v>
      </c>
      <c r="BE43" s="258">
        <v>225</v>
      </c>
      <c r="BF43" s="258">
        <v>283500</v>
      </c>
      <c r="BG43" s="258">
        <v>63</v>
      </c>
      <c r="BH43" s="258">
        <v>0</v>
      </c>
      <c r="BI43" s="258">
        <v>0</v>
      </c>
      <c r="BJ43" s="258"/>
      <c r="BK43" s="258"/>
      <c r="BL43" s="258">
        <v>5800</v>
      </c>
      <c r="BM43" s="258">
        <v>2</v>
      </c>
      <c r="BN43" s="155">
        <f>SUM(BB43,BD43,BF43,BH43,BJ43,BL43)</f>
        <v>1546300</v>
      </c>
      <c r="BO43" s="155">
        <f t="shared" si="4"/>
        <v>424</v>
      </c>
      <c r="BP43" s="254">
        <v>120.9</v>
      </c>
      <c r="BQ43" s="260">
        <v>120.5</v>
      </c>
      <c r="BR43" s="256">
        <v>3716000</v>
      </c>
      <c r="BS43" s="155">
        <v>929</v>
      </c>
      <c r="BT43" s="258">
        <v>5385000</v>
      </c>
      <c r="BU43" s="258">
        <v>1077</v>
      </c>
      <c r="BV43" s="258">
        <v>4746000</v>
      </c>
      <c r="BW43" s="258">
        <v>791</v>
      </c>
      <c r="BX43" s="258">
        <v>0</v>
      </c>
      <c r="BY43" s="258">
        <v>0</v>
      </c>
      <c r="BZ43" s="258"/>
      <c r="CA43" s="258"/>
      <c r="CB43" s="258">
        <v>125400</v>
      </c>
      <c r="CC43" s="258">
        <v>33</v>
      </c>
      <c r="CD43" s="155">
        <f t="shared" si="5"/>
        <v>13972400</v>
      </c>
      <c r="CE43" s="155">
        <f t="shared" si="5"/>
        <v>2830</v>
      </c>
      <c r="CF43" s="254">
        <v>102</v>
      </c>
      <c r="CG43" s="260">
        <v>101</v>
      </c>
      <c r="CH43" s="262">
        <v>0</v>
      </c>
      <c r="CI43" s="263">
        <v>0</v>
      </c>
      <c r="CJ43" s="264" t="s">
        <v>4</v>
      </c>
      <c r="CK43" s="422" t="s">
        <v>4</v>
      </c>
      <c r="CL43" s="256">
        <f>SUM(CD43,CH43,BN43,AX43,AH43,R43,B43)</f>
        <v>126483800</v>
      </c>
      <c r="CM43" s="155">
        <f>SUM(C43,S43,AI43,AY43,BO43,CE43,CI43)</f>
        <v>15976</v>
      </c>
      <c r="CN43" s="155">
        <v>12772</v>
      </c>
      <c r="CO43" s="254">
        <v>104.3</v>
      </c>
      <c r="CP43" s="254">
        <v>101.4</v>
      </c>
      <c r="CQ43" s="265">
        <v>100.2</v>
      </c>
    </row>
    <row r="44" spans="1:95" ht="32.1" customHeight="1" x14ac:dyDescent="0.15">
      <c r="A44" s="248"/>
      <c r="B44" s="266">
        <v>3000</v>
      </c>
      <c r="C44" s="266">
        <v>3</v>
      </c>
      <c r="D44" s="267">
        <v>100</v>
      </c>
      <c r="E44" s="268">
        <v>100</v>
      </c>
      <c r="F44" s="269"/>
      <c r="G44" s="270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66"/>
      <c r="S44" s="266"/>
      <c r="T44" s="297">
        <v>0</v>
      </c>
      <c r="U44" s="298">
        <v>0</v>
      </c>
      <c r="V44" s="269"/>
      <c r="W44" s="266"/>
      <c r="X44" s="271"/>
      <c r="Y44" s="271"/>
      <c r="Z44" s="271"/>
      <c r="AA44" s="271"/>
      <c r="AB44" s="271"/>
      <c r="AC44" s="271"/>
      <c r="AD44" s="271"/>
      <c r="AE44" s="271"/>
      <c r="AF44" s="271"/>
      <c r="AG44" s="271"/>
      <c r="AH44" s="266"/>
      <c r="AI44" s="266"/>
      <c r="AJ44" s="272">
        <v>0</v>
      </c>
      <c r="AK44" s="273">
        <v>0</v>
      </c>
      <c r="AL44" s="269"/>
      <c r="AM44" s="266"/>
      <c r="AN44" s="271"/>
      <c r="AO44" s="271"/>
      <c r="AP44" s="271"/>
      <c r="AQ44" s="271"/>
      <c r="AR44" s="271"/>
      <c r="AS44" s="271"/>
      <c r="AT44" s="271"/>
      <c r="AU44" s="271"/>
      <c r="AV44" s="271"/>
      <c r="AW44" s="271"/>
      <c r="AX44" s="266">
        <v>33000</v>
      </c>
      <c r="AY44" s="266">
        <v>11</v>
      </c>
      <c r="AZ44" s="272">
        <v>366.7</v>
      </c>
      <c r="BA44" s="274">
        <v>366.7</v>
      </c>
      <c r="BB44" s="269"/>
      <c r="BC44" s="266"/>
      <c r="BD44" s="271"/>
      <c r="BE44" s="271"/>
      <c r="BF44" s="271"/>
      <c r="BG44" s="271"/>
      <c r="BH44" s="271"/>
      <c r="BI44" s="271"/>
      <c r="BJ44" s="271"/>
      <c r="BK44" s="271"/>
      <c r="BL44" s="271"/>
      <c r="BM44" s="271"/>
      <c r="BN44" s="266"/>
      <c r="BO44" s="266"/>
      <c r="BP44" s="267">
        <v>0</v>
      </c>
      <c r="BQ44" s="273">
        <v>0</v>
      </c>
      <c r="BR44" s="269"/>
      <c r="BS44" s="266"/>
      <c r="BT44" s="271"/>
      <c r="BU44" s="271"/>
      <c r="BV44" s="271"/>
      <c r="BW44" s="271"/>
      <c r="BX44" s="271"/>
      <c r="BY44" s="271"/>
      <c r="BZ44" s="271"/>
      <c r="CA44" s="271"/>
      <c r="CB44" s="271"/>
      <c r="CC44" s="271"/>
      <c r="CD44" s="266">
        <v>3000</v>
      </c>
      <c r="CE44" s="266">
        <v>1</v>
      </c>
      <c r="CF44" s="267">
        <v>0</v>
      </c>
      <c r="CG44" s="273">
        <v>0</v>
      </c>
      <c r="CH44" s="275">
        <v>0</v>
      </c>
      <c r="CI44" s="276">
        <v>0</v>
      </c>
      <c r="CJ44" s="277"/>
      <c r="CK44" s="423" t="s">
        <v>4</v>
      </c>
      <c r="CL44" s="269">
        <f>CL14</f>
        <v>39000</v>
      </c>
      <c r="CM44" s="266">
        <f>CM14</f>
        <v>15</v>
      </c>
      <c r="CN44" s="266"/>
      <c r="CO44" s="267">
        <v>325</v>
      </c>
      <c r="CP44" s="267">
        <v>250</v>
      </c>
      <c r="CQ44" s="278">
        <v>0</v>
      </c>
    </row>
    <row r="45" spans="1:95" ht="32.1" customHeight="1" x14ac:dyDescent="0.15">
      <c r="A45" s="253" t="s">
        <v>37</v>
      </c>
      <c r="B45" s="155">
        <f>SUM(B9,B11,B13,B15,B17,B19,B21,B23,B25,B27,B29,B31,B33,B35,B37,B39,B41,B43)</f>
        <v>192261600</v>
      </c>
      <c r="C45" s="155">
        <f>SUM(C9,C11,C13,C15,C17,C19,C21,C23,C25,C27,C29,C31,C33,C35,C37,C39,C41,C43,)</f>
        <v>53406</v>
      </c>
      <c r="D45" s="254">
        <v>100.9</v>
      </c>
      <c r="E45" s="255">
        <v>100.9</v>
      </c>
      <c r="F45" s="256">
        <f>SUM(F8:F44)</f>
        <v>6200</v>
      </c>
      <c r="G45" s="257">
        <f t="shared" ref="G45:S45" si="8">SUM(G8:G43)</f>
        <v>2</v>
      </c>
      <c r="H45" s="258">
        <f t="shared" si="8"/>
        <v>3900</v>
      </c>
      <c r="I45" s="258">
        <f t="shared" si="8"/>
        <v>1</v>
      </c>
      <c r="J45" s="258">
        <f t="shared" si="8"/>
        <v>110400</v>
      </c>
      <c r="K45" s="258">
        <f t="shared" si="8"/>
        <v>24</v>
      </c>
      <c r="L45" s="258">
        <f t="shared" si="8"/>
        <v>0</v>
      </c>
      <c r="M45" s="258">
        <f t="shared" si="8"/>
        <v>0</v>
      </c>
      <c r="N45" s="258">
        <f t="shared" si="8"/>
        <v>0</v>
      </c>
      <c r="O45" s="258">
        <f t="shared" si="8"/>
        <v>0</v>
      </c>
      <c r="P45" s="258">
        <f t="shared" si="8"/>
        <v>0</v>
      </c>
      <c r="Q45" s="258">
        <f t="shared" si="8"/>
        <v>0</v>
      </c>
      <c r="R45" s="155">
        <f t="shared" si="8"/>
        <v>120500</v>
      </c>
      <c r="S45" s="155">
        <f t="shared" si="8"/>
        <v>27</v>
      </c>
      <c r="T45" s="299">
        <v>100</v>
      </c>
      <c r="U45" s="300">
        <v>100</v>
      </c>
      <c r="V45" s="256">
        <f t="shared" ref="V45:AD45" si="9">SUM(V8:V43)</f>
        <v>214500</v>
      </c>
      <c r="W45" s="155">
        <f t="shared" si="9"/>
        <v>39</v>
      </c>
      <c r="X45" s="258">
        <f t="shared" si="9"/>
        <v>186300</v>
      </c>
      <c r="Y45" s="258">
        <f t="shared" si="9"/>
        <v>27</v>
      </c>
      <c r="Z45" s="258">
        <f t="shared" si="9"/>
        <v>147600</v>
      </c>
      <c r="AA45" s="258">
        <f t="shared" si="9"/>
        <v>18</v>
      </c>
      <c r="AB45" s="258">
        <f t="shared" si="9"/>
        <v>0</v>
      </c>
      <c r="AC45" s="258">
        <f t="shared" si="9"/>
        <v>0</v>
      </c>
      <c r="AD45" s="258">
        <f t="shared" si="9"/>
        <v>0</v>
      </c>
      <c r="AE45" s="258">
        <f t="shared" ref="AE45" si="10">SUM(AE8:AE43)</f>
        <v>0</v>
      </c>
      <c r="AF45" s="258">
        <f>SUM(AF8:AF43)</f>
        <v>0</v>
      </c>
      <c r="AG45" s="258">
        <f>SUM(AG8:AG43)</f>
        <v>0</v>
      </c>
      <c r="AH45" s="155">
        <f>SUM(AH8:AH43)</f>
        <v>548400</v>
      </c>
      <c r="AI45" s="155">
        <f>SUM(AI8:AI43)</f>
        <v>84</v>
      </c>
      <c r="AJ45" s="259">
        <v>96.4</v>
      </c>
      <c r="AK45" s="260">
        <v>93.3</v>
      </c>
      <c r="AL45" s="256">
        <f>SUM(AL9,AL11,AL13,AL15,AL17,AL19,AL21,AL23,AL27,AL29,AL25,AL31,AL33,AL35,AL37,AL39,AL41,AL43)</f>
        <v>474249600</v>
      </c>
      <c r="AM45" s="155">
        <f>SUM(AM9,AM11,AM13,AM15,AM17,AM19,AM21,AM23,AM25,AM27,AM29,AM31,AM33,AM35,AM37,AM39,AM41,AM43)</f>
        <v>65868</v>
      </c>
      <c r="AN45" s="258">
        <f t="shared" ref="AN45:AQ45" si="11">SUM(AN8:AN43)</f>
        <v>752101200</v>
      </c>
      <c r="AO45" s="258">
        <f t="shared" si="11"/>
        <v>69639</v>
      </c>
      <c r="AP45" s="258">
        <f t="shared" si="11"/>
        <v>504764100</v>
      </c>
      <c r="AQ45" s="258">
        <f t="shared" si="11"/>
        <v>39129</v>
      </c>
      <c r="AR45" s="258">
        <f t="shared" ref="AR45:AS45" si="12">SUM(AR8:AR43)</f>
        <v>0</v>
      </c>
      <c r="AS45" s="258">
        <f t="shared" si="12"/>
        <v>0</v>
      </c>
      <c r="AT45" s="258">
        <f t="shared" ref="AT45:AW45" si="13">SUM(AT8:AT43)</f>
        <v>9180000</v>
      </c>
      <c r="AU45" s="258">
        <f t="shared" si="13"/>
        <v>1700</v>
      </c>
      <c r="AV45" s="258">
        <f t="shared" si="13"/>
        <v>50025600</v>
      </c>
      <c r="AW45" s="258">
        <f t="shared" si="13"/>
        <v>6176</v>
      </c>
      <c r="AX45" s="155">
        <f>SUM(AX8:AX43)</f>
        <v>1790353500</v>
      </c>
      <c r="AY45" s="155">
        <f>SUM(AY9,AY11,AY13,AY15,AY17,AY19,AY21,AY23,AY25,AY27,AY29,AY31,AY33,AY35,AY37,AY39,AY41,AY43)</f>
        <v>182512</v>
      </c>
      <c r="AZ45" s="259">
        <v>105.6</v>
      </c>
      <c r="BA45" s="261">
        <v>102.6</v>
      </c>
      <c r="BB45" s="256">
        <f t="shared" ref="BB45:BE45" si="14">SUM(BB8:BB43)</f>
        <v>10548000</v>
      </c>
      <c r="BC45" s="155">
        <f t="shared" si="14"/>
        <v>3516</v>
      </c>
      <c r="BD45" s="258">
        <f t="shared" si="14"/>
        <v>17119000</v>
      </c>
      <c r="BE45" s="258">
        <f t="shared" si="14"/>
        <v>4505</v>
      </c>
      <c r="BF45" s="258">
        <f>SUM(BF8:BF43)</f>
        <v>6633000</v>
      </c>
      <c r="BG45" s="258">
        <f>SUM(BG8:BG43)</f>
        <v>1474</v>
      </c>
      <c r="BH45" s="258">
        <f t="shared" ref="BH45:BM45" si="15">SUM(BH8:BH43)</f>
        <v>53000</v>
      </c>
      <c r="BI45" s="258">
        <f t="shared" si="15"/>
        <v>53</v>
      </c>
      <c r="BJ45" s="258">
        <f t="shared" si="15"/>
        <v>0</v>
      </c>
      <c r="BK45" s="258">
        <f t="shared" si="15"/>
        <v>0</v>
      </c>
      <c r="BL45" s="258">
        <f>SUM(BL8:BL43)</f>
        <v>301600</v>
      </c>
      <c r="BM45" s="258">
        <f t="shared" si="15"/>
        <v>104</v>
      </c>
      <c r="BN45" s="155">
        <f>SUM(BB45,BD45,BF45,BH45,BJ45,BL45)</f>
        <v>34654600</v>
      </c>
      <c r="BO45" s="155">
        <f>SUM(BO9:BO43)</f>
        <v>9652</v>
      </c>
      <c r="BP45" s="254">
        <v>113.9</v>
      </c>
      <c r="BQ45" s="260">
        <v>112.7</v>
      </c>
      <c r="BR45" s="256">
        <f t="shared" ref="BR45:BY45" si="16">SUM(BR8:BR43)</f>
        <v>78692000</v>
      </c>
      <c r="BS45" s="155">
        <f t="shared" si="16"/>
        <v>19673</v>
      </c>
      <c r="BT45" s="258">
        <f t="shared" si="16"/>
        <v>130495000</v>
      </c>
      <c r="BU45" s="258">
        <f t="shared" si="16"/>
        <v>26099</v>
      </c>
      <c r="BV45" s="258">
        <f t="shared" si="16"/>
        <v>90120000</v>
      </c>
      <c r="BW45" s="258">
        <f t="shared" si="16"/>
        <v>15020</v>
      </c>
      <c r="BX45" s="258">
        <f t="shared" si="16"/>
        <v>9100</v>
      </c>
      <c r="BY45" s="258">
        <f t="shared" si="16"/>
        <v>7</v>
      </c>
      <c r="BZ45" s="258">
        <f t="shared" ref="BZ45" si="17">SUM(BZ8:BZ43)</f>
        <v>0</v>
      </c>
      <c r="CA45" s="258">
        <f>SUM(CA8:CA43)</f>
        <v>0</v>
      </c>
      <c r="CB45" s="258">
        <f>SUM(CB8:CB43)</f>
        <v>3518800</v>
      </c>
      <c r="CC45" s="258">
        <f>SUM(CC8:CC43)</f>
        <v>926</v>
      </c>
      <c r="CD45" s="155">
        <f>SUM(CD8:CD43)</f>
        <v>302837900</v>
      </c>
      <c r="CE45" s="155">
        <f>SUM(CE8:CE43)</f>
        <v>61726</v>
      </c>
      <c r="CF45" s="254">
        <v>101.2</v>
      </c>
      <c r="CG45" s="260">
        <v>99.5</v>
      </c>
      <c r="CH45" s="256">
        <f>SUM(CH8:CH43)</f>
        <v>3600</v>
      </c>
      <c r="CI45" s="258">
        <f>SUM(CI8:CI43)</f>
        <v>1</v>
      </c>
      <c r="CJ45" s="264">
        <v>100</v>
      </c>
      <c r="CK45" s="422">
        <v>100</v>
      </c>
      <c r="CL45" s="256">
        <f>SUM(CL9,CL11,CL13,CL15,CL17,CL19,CL21,CL23,CL25,CL27,CL29,CL31,CL33,CL35,CL37,CL39,CL41,CL43)</f>
        <v>2320744100</v>
      </c>
      <c r="CM45" s="155">
        <f>SUM(CM9,CM11,CM13,CM15,CM17,CM19,CM21,CM23,CM25,CM27,CM29,CM31,CM33,CM35,CM37,CM39,CM41,CM43)</f>
        <v>307407</v>
      </c>
      <c r="CN45" s="155">
        <f>SUM(CN8:CN44)</f>
        <v>234229</v>
      </c>
      <c r="CO45" s="254">
        <v>104.7</v>
      </c>
      <c r="CP45" s="254">
        <v>101.9</v>
      </c>
      <c r="CQ45" s="265">
        <v>101.5</v>
      </c>
    </row>
    <row r="46" spans="1:95" ht="32.1" customHeight="1" x14ac:dyDescent="0.15">
      <c r="A46" s="248"/>
      <c r="B46" s="266">
        <v>3000</v>
      </c>
      <c r="C46" s="266">
        <v>3</v>
      </c>
      <c r="D46" s="267">
        <v>100</v>
      </c>
      <c r="E46" s="268">
        <v>100</v>
      </c>
      <c r="F46" s="269"/>
      <c r="G46" s="270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66"/>
      <c r="S46" s="266"/>
      <c r="T46" s="267" t="s">
        <v>4</v>
      </c>
      <c r="U46" s="274" t="s">
        <v>4</v>
      </c>
      <c r="V46" s="269"/>
      <c r="W46" s="266"/>
      <c r="X46" s="271"/>
      <c r="Y46" s="271"/>
      <c r="Z46" s="271"/>
      <c r="AA46" s="271"/>
      <c r="AB46" s="271"/>
      <c r="AC46" s="271"/>
      <c r="AD46" s="271"/>
      <c r="AE46" s="271"/>
      <c r="AF46" s="271"/>
      <c r="AG46" s="271"/>
      <c r="AH46" s="266"/>
      <c r="AI46" s="266"/>
      <c r="AJ46" s="272" t="s">
        <v>4</v>
      </c>
      <c r="AK46" s="273" t="s">
        <v>4</v>
      </c>
      <c r="AL46" s="269"/>
      <c r="AM46" s="266"/>
      <c r="AN46" s="271"/>
      <c r="AO46" s="271"/>
      <c r="AP46" s="271"/>
      <c r="AQ46" s="271"/>
      <c r="AR46" s="271"/>
      <c r="AS46" s="271"/>
      <c r="AT46" s="271"/>
      <c r="AU46" s="271"/>
      <c r="AV46" s="271"/>
      <c r="AW46" s="271"/>
      <c r="AX46" s="266">
        <v>9000</v>
      </c>
      <c r="AY46" s="266">
        <v>3</v>
      </c>
      <c r="AZ46" s="267">
        <v>42.9</v>
      </c>
      <c r="BA46" s="274">
        <v>42.9</v>
      </c>
      <c r="BB46" s="269"/>
      <c r="BC46" s="266"/>
      <c r="BD46" s="271"/>
      <c r="BE46" s="271"/>
      <c r="BF46" s="271"/>
      <c r="BG46" s="271"/>
      <c r="BH46" s="271"/>
      <c r="BI46" s="271"/>
      <c r="BJ46" s="271"/>
      <c r="BK46" s="271"/>
      <c r="BL46" s="271"/>
      <c r="BM46" s="271"/>
      <c r="BN46" s="266"/>
      <c r="BO46" s="266"/>
      <c r="BP46" s="267" t="s">
        <v>4</v>
      </c>
      <c r="BQ46" s="273" t="s">
        <v>4</v>
      </c>
      <c r="BR46" s="269"/>
      <c r="BS46" s="266"/>
      <c r="BT46" s="271"/>
      <c r="BU46" s="271"/>
      <c r="BV46" s="271"/>
      <c r="BW46" s="271"/>
      <c r="BX46" s="271"/>
      <c r="BY46" s="271"/>
      <c r="BZ46" s="271"/>
      <c r="CA46" s="271"/>
      <c r="CB46" s="271"/>
      <c r="CC46" s="271"/>
      <c r="CD46" s="266"/>
      <c r="CE46" s="266"/>
      <c r="CF46" s="267" t="s">
        <v>4</v>
      </c>
      <c r="CG46" s="273" t="s">
        <v>4</v>
      </c>
      <c r="CH46" s="275">
        <v>0</v>
      </c>
      <c r="CI46" s="276">
        <v>0</v>
      </c>
      <c r="CJ46" s="277"/>
      <c r="CK46" s="423" t="s">
        <v>4</v>
      </c>
      <c r="CL46" s="269">
        <v>12000</v>
      </c>
      <c r="CM46" s="266">
        <v>6</v>
      </c>
      <c r="CN46" s="266"/>
      <c r="CO46" s="267">
        <v>50</v>
      </c>
      <c r="CP46" s="267">
        <v>60</v>
      </c>
      <c r="CQ46" s="278" t="s">
        <v>4</v>
      </c>
    </row>
    <row r="47" spans="1:95" ht="32.1" customHeight="1" thickBot="1" x14ac:dyDescent="0.2">
      <c r="A47" s="279" t="s">
        <v>196</v>
      </c>
      <c r="B47" s="280">
        <v>190501200</v>
      </c>
      <c r="C47" s="280">
        <v>52917</v>
      </c>
      <c r="D47" s="281">
        <v>99.979217049576789</v>
      </c>
      <c r="E47" s="282">
        <v>99.979217049576789</v>
      </c>
      <c r="F47" s="283">
        <v>6200</v>
      </c>
      <c r="G47" s="284">
        <v>2</v>
      </c>
      <c r="H47" s="285">
        <v>3900</v>
      </c>
      <c r="I47" s="285">
        <v>1</v>
      </c>
      <c r="J47" s="285">
        <v>110400</v>
      </c>
      <c r="K47" s="285">
        <v>24</v>
      </c>
      <c r="L47" s="285">
        <v>0</v>
      </c>
      <c r="M47" s="285">
        <v>0</v>
      </c>
      <c r="N47" s="285">
        <v>0</v>
      </c>
      <c r="O47" s="285">
        <v>0</v>
      </c>
      <c r="P47" s="285">
        <v>0</v>
      </c>
      <c r="Q47" s="285">
        <v>0</v>
      </c>
      <c r="R47" s="280">
        <v>120500</v>
      </c>
      <c r="S47" s="280">
        <v>27</v>
      </c>
      <c r="T47" s="281">
        <v>103.96893874029335</v>
      </c>
      <c r="U47" s="286">
        <v>103.84615384615385</v>
      </c>
      <c r="V47" s="283">
        <v>286000</v>
      </c>
      <c r="W47" s="280">
        <v>52</v>
      </c>
      <c r="X47" s="285">
        <v>151800</v>
      </c>
      <c r="Y47" s="285">
        <v>22</v>
      </c>
      <c r="Z47" s="285">
        <v>131200</v>
      </c>
      <c r="AA47" s="285">
        <v>16</v>
      </c>
      <c r="AB47" s="285">
        <v>0</v>
      </c>
      <c r="AC47" s="285">
        <v>0</v>
      </c>
      <c r="AD47" s="285">
        <v>0</v>
      </c>
      <c r="AE47" s="285">
        <v>0</v>
      </c>
      <c r="AF47" s="285">
        <v>0</v>
      </c>
      <c r="AG47" s="285">
        <v>0</v>
      </c>
      <c r="AH47" s="280">
        <v>569000</v>
      </c>
      <c r="AI47" s="280">
        <v>90</v>
      </c>
      <c r="AJ47" s="287">
        <v>97.985190287583947</v>
      </c>
      <c r="AK47" s="288">
        <v>96.774193548387103</v>
      </c>
      <c r="AL47" s="283">
        <v>547826400</v>
      </c>
      <c r="AM47" s="280">
        <v>76087</v>
      </c>
      <c r="AN47" s="285">
        <v>615200400</v>
      </c>
      <c r="AO47" s="285">
        <v>56963</v>
      </c>
      <c r="AP47" s="285">
        <v>472281900</v>
      </c>
      <c r="AQ47" s="285">
        <v>36611</v>
      </c>
      <c r="AR47" s="285">
        <v>0</v>
      </c>
      <c r="AS47" s="285">
        <v>0</v>
      </c>
      <c r="AT47" s="285">
        <v>13235400</v>
      </c>
      <c r="AU47" s="285">
        <v>2451</v>
      </c>
      <c r="AV47" s="285">
        <v>46664100</v>
      </c>
      <c r="AW47" s="285">
        <v>5761</v>
      </c>
      <c r="AX47" s="280">
        <v>1695217200</v>
      </c>
      <c r="AY47" s="280">
        <v>177873</v>
      </c>
      <c r="AZ47" s="281">
        <v>105.05698967072676</v>
      </c>
      <c r="BA47" s="286">
        <v>101.55524724663</v>
      </c>
      <c r="BB47" s="283">
        <v>10761000</v>
      </c>
      <c r="BC47" s="280">
        <v>3587</v>
      </c>
      <c r="BD47" s="285">
        <v>13623000</v>
      </c>
      <c r="BE47" s="285">
        <v>3585</v>
      </c>
      <c r="BF47" s="285">
        <v>5598000</v>
      </c>
      <c r="BG47" s="285">
        <v>1244</v>
      </c>
      <c r="BH47" s="285">
        <v>0</v>
      </c>
      <c r="BI47" s="285">
        <v>0</v>
      </c>
      <c r="BJ47" s="285">
        <v>0</v>
      </c>
      <c r="BK47" s="285">
        <v>0</v>
      </c>
      <c r="BL47" s="285">
        <v>432100</v>
      </c>
      <c r="BM47" s="285">
        <v>149</v>
      </c>
      <c r="BN47" s="280">
        <v>30414100</v>
      </c>
      <c r="BO47" s="280">
        <v>8565</v>
      </c>
      <c r="BP47" s="281">
        <v>106.62149039624474</v>
      </c>
      <c r="BQ47" s="288">
        <v>104.14640077821011</v>
      </c>
      <c r="BR47" s="283">
        <v>94780000</v>
      </c>
      <c r="BS47" s="280">
        <v>23695</v>
      </c>
      <c r="BT47" s="285">
        <v>109880000</v>
      </c>
      <c r="BU47" s="285">
        <v>21976</v>
      </c>
      <c r="BV47" s="285">
        <v>88680000</v>
      </c>
      <c r="BW47" s="285">
        <v>14780</v>
      </c>
      <c r="BX47" s="285">
        <v>27300</v>
      </c>
      <c r="BY47" s="285">
        <v>21</v>
      </c>
      <c r="BZ47" s="285">
        <v>0</v>
      </c>
      <c r="CA47" s="285">
        <v>0</v>
      </c>
      <c r="CB47" s="285">
        <v>5981200</v>
      </c>
      <c r="CC47" s="285">
        <v>1574</v>
      </c>
      <c r="CD47" s="280">
        <v>299348500</v>
      </c>
      <c r="CE47" s="280">
        <v>62046</v>
      </c>
      <c r="CF47" s="281">
        <v>102.05529866879131</v>
      </c>
      <c r="CG47" s="288">
        <v>100.17760268664429</v>
      </c>
      <c r="CH47" s="289">
        <v>3600</v>
      </c>
      <c r="CI47" s="290">
        <v>1</v>
      </c>
      <c r="CJ47" s="291">
        <v>100</v>
      </c>
      <c r="CK47" s="424">
        <v>100</v>
      </c>
      <c r="CL47" s="283">
        <v>2216165100</v>
      </c>
      <c r="CM47" s="280">
        <v>301519</v>
      </c>
      <c r="CN47" s="280">
        <v>230697</v>
      </c>
      <c r="CO47" s="281">
        <v>104.20806034438574</v>
      </c>
      <c r="CP47" s="281">
        <v>101.05980419430414</v>
      </c>
      <c r="CQ47" s="292">
        <v>100.57284105622475</v>
      </c>
    </row>
    <row r="48" spans="1:95" ht="14.25" customHeight="1" x14ac:dyDescent="0.15">
      <c r="A48" s="293"/>
      <c r="B48" s="293"/>
      <c r="C48" s="293"/>
      <c r="D48" s="293"/>
      <c r="E48" s="293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3"/>
      <c r="AB48" s="293"/>
      <c r="AC48" s="293"/>
      <c r="AD48" s="293"/>
      <c r="AE48" s="293"/>
      <c r="AF48" s="293"/>
      <c r="AG48" s="293"/>
      <c r="AH48" s="293"/>
      <c r="AI48" s="293"/>
      <c r="AJ48" s="293"/>
      <c r="AK48" s="293"/>
      <c r="AL48" s="293"/>
      <c r="AM48" s="293"/>
      <c r="AN48" s="293"/>
      <c r="AO48" s="293"/>
      <c r="AP48" s="293"/>
      <c r="AQ48" s="293"/>
      <c r="AR48" s="293"/>
      <c r="AS48" s="293"/>
      <c r="AT48" s="293"/>
      <c r="AU48" s="293"/>
      <c r="AV48" s="293"/>
      <c r="AW48" s="293"/>
      <c r="AX48" s="293"/>
      <c r="AY48" s="293"/>
      <c r="AZ48" s="293"/>
      <c r="BA48" s="293"/>
      <c r="BB48" s="293"/>
      <c r="BC48" s="293"/>
      <c r="BD48" s="293"/>
      <c r="BE48" s="293"/>
      <c r="BF48" s="293"/>
      <c r="BG48" s="293"/>
      <c r="BH48" s="293"/>
      <c r="BI48" s="293"/>
      <c r="BJ48" s="293"/>
      <c r="BK48" s="293"/>
      <c r="BL48" s="293"/>
      <c r="BM48" s="293"/>
      <c r="BN48" s="293"/>
      <c r="BO48" s="293"/>
      <c r="BP48" s="293"/>
      <c r="BQ48" s="293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  <c r="CL48" s="293"/>
      <c r="CM48" s="293"/>
      <c r="CN48" s="293"/>
      <c r="CO48" s="293"/>
      <c r="CP48" s="293"/>
      <c r="CQ48" s="293"/>
    </row>
    <row r="49" spans="1:95" x14ac:dyDescent="0.15">
      <c r="A49" s="293"/>
      <c r="B49" s="293"/>
      <c r="C49" s="293"/>
      <c r="D49" s="293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  <c r="AC49" s="293"/>
      <c r="AD49" s="293"/>
      <c r="AE49" s="293"/>
      <c r="AF49" s="293"/>
      <c r="AG49" s="293"/>
      <c r="AH49" s="293"/>
      <c r="AI49" s="293"/>
      <c r="AJ49" s="293"/>
      <c r="AK49" s="293"/>
      <c r="AL49" s="293"/>
      <c r="AM49" s="293"/>
      <c r="AN49" s="293"/>
      <c r="AO49" s="293"/>
      <c r="AP49" s="293"/>
      <c r="AQ49" s="293"/>
      <c r="AR49" s="293"/>
      <c r="AS49" s="293"/>
      <c r="AT49" s="293"/>
      <c r="AU49" s="293"/>
      <c r="AV49" s="293"/>
      <c r="AW49" s="293"/>
      <c r="AX49" s="293"/>
      <c r="AY49" s="293"/>
      <c r="AZ49" s="293"/>
      <c r="BA49" s="293"/>
      <c r="BB49" s="293"/>
      <c r="BC49" s="293"/>
      <c r="BD49" s="293"/>
      <c r="BE49" s="293"/>
      <c r="BF49" s="293"/>
      <c r="BG49" s="293"/>
      <c r="BH49" s="293"/>
      <c r="BI49" s="293"/>
      <c r="BJ49" s="293"/>
      <c r="BK49" s="293"/>
      <c r="BL49" s="293"/>
      <c r="BM49" s="293"/>
      <c r="BN49" s="293"/>
      <c r="BO49" s="293"/>
      <c r="BP49" s="293"/>
      <c r="BQ49" s="293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  <c r="CL49" s="293"/>
      <c r="CM49" s="293"/>
      <c r="CN49" s="293"/>
      <c r="CO49" s="293"/>
      <c r="CP49" s="293"/>
      <c r="CQ49" s="293"/>
    </row>
    <row r="50" spans="1:95" x14ac:dyDescent="0.15">
      <c r="A50" s="293"/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3"/>
      <c r="BA50" s="293"/>
      <c r="BB50" s="293"/>
      <c r="BC50" s="293"/>
      <c r="BD50" s="293"/>
      <c r="BE50" s="293"/>
      <c r="BF50" s="293"/>
      <c r="BG50" s="293"/>
      <c r="BH50" s="293"/>
      <c r="BI50" s="293"/>
      <c r="BJ50" s="293"/>
      <c r="BK50" s="293"/>
      <c r="BL50" s="293"/>
      <c r="BM50" s="293"/>
      <c r="BN50" s="293"/>
      <c r="BO50" s="293"/>
      <c r="BP50" s="293"/>
      <c r="BQ50" s="293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  <c r="CL50" s="293"/>
      <c r="CM50" s="293"/>
      <c r="CN50" s="293"/>
      <c r="CO50" s="293"/>
      <c r="CP50" s="293"/>
      <c r="CQ50" s="293"/>
    </row>
    <row r="51" spans="1:95" x14ac:dyDescent="0.15">
      <c r="A51" s="293"/>
      <c r="B51" s="293"/>
      <c r="C51" s="293"/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  <c r="AC51" s="293"/>
      <c r="AD51" s="293"/>
      <c r="AE51" s="293"/>
      <c r="AF51" s="293"/>
      <c r="AG51" s="293"/>
      <c r="AH51" s="293"/>
      <c r="AI51" s="293"/>
      <c r="AJ51" s="293"/>
      <c r="AK51" s="293"/>
      <c r="AL51" s="293"/>
      <c r="AM51" s="293"/>
      <c r="AN51" s="293"/>
      <c r="AO51" s="293"/>
      <c r="AP51" s="293"/>
      <c r="AQ51" s="293"/>
      <c r="AR51" s="293"/>
      <c r="AS51" s="293"/>
      <c r="AT51" s="293"/>
      <c r="AU51" s="293"/>
      <c r="AV51" s="293"/>
      <c r="AW51" s="293"/>
      <c r="AX51" s="293"/>
      <c r="AY51" s="293"/>
      <c r="AZ51" s="293"/>
      <c r="BA51" s="293"/>
      <c r="BB51" s="293"/>
      <c r="BC51" s="293"/>
      <c r="BD51" s="293"/>
      <c r="BE51" s="293"/>
      <c r="BF51" s="293"/>
      <c r="BG51" s="293"/>
      <c r="BH51" s="293"/>
      <c r="BI51" s="293"/>
      <c r="BJ51" s="293"/>
      <c r="BK51" s="293"/>
      <c r="BL51" s="293"/>
      <c r="BM51" s="293"/>
      <c r="BN51" s="293"/>
      <c r="BO51" s="293"/>
      <c r="BP51" s="293"/>
      <c r="BQ51" s="293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  <c r="CL51" s="293"/>
      <c r="CM51" s="293"/>
      <c r="CN51" s="293"/>
      <c r="CO51" s="293"/>
      <c r="CP51" s="293"/>
      <c r="CQ51" s="293"/>
    </row>
    <row r="52" spans="1:95" x14ac:dyDescent="0.15">
      <c r="A52" s="293"/>
      <c r="B52" s="293"/>
      <c r="C52" s="293"/>
      <c r="D52" s="293"/>
      <c r="E52" s="293"/>
      <c r="F52" s="293"/>
      <c r="G52" s="293"/>
      <c r="H52" s="293"/>
      <c r="I52" s="293"/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3"/>
      <c r="AH52" s="293"/>
      <c r="AI52" s="293"/>
      <c r="AJ52" s="293"/>
      <c r="AK52" s="293"/>
      <c r="AL52" s="293"/>
      <c r="AM52" s="293"/>
      <c r="AN52" s="293"/>
      <c r="AO52" s="293"/>
      <c r="AP52" s="293"/>
      <c r="AQ52" s="293"/>
      <c r="AR52" s="293"/>
      <c r="AS52" s="293"/>
      <c r="AT52" s="293"/>
      <c r="AU52" s="293"/>
      <c r="AV52" s="293"/>
      <c r="AW52" s="293"/>
      <c r="AX52" s="293"/>
      <c r="AY52" s="293"/>
      <c r="AZ52" s="293"/>
      <c r="BA52" s="293"/>
      <c r="BB52" s="293"/>
      <c r="BC52" s="293"/>
      <c r="BD52" s="293"/>
      <c r="BE52" s="293"/>
      <c r="BF52" s="293"/>
      <c r="BG52" s="293"/>
      <c r="BH52" s="293"/>
      <c r="BI52" s="293"/>
      <c r="BJ52" s="293"/>
      <c r="BK52" s="293"/>
      <c r="BL52" s="293"/>
      <c r="BM52" s="293"/>
      <c r="BN52" s="293"/>
      <c r="BO52" s="293"/>
      <c r="BP52" s="293"/>
      <c r="BQ52" s="293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  <c r="CL52" s="293"/>
      <c r="CM52" s="293"/>
      <c r="CN52" s="293"/>
      <c r="CO52" s="293"/>
      <c r="CP52" s="293"/>
      <c r="CQ52" s="293"/>
    </row>
    <row r="53" spans="1:95" s="294" customFormat="1" x14ac:dyDescent="0.15">
      <c r="A53" s="457" t="s">
        <v>191</v>
      </c>
      <c r="B53" s="457"/>
      <c r="C53" s="457"/>
      <c r="D53" s="457"/>
      <c r="E53" s="457"/>
      <c r="F53" s="457"/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57"/>
      <c r="R53" s="457"/>
      <c r="S53" s="457"/>
      <c r="T53" s="457"/>
      <c r="U53" s="457"/>
      <c r="V53" s="457" t="s">
        <v>192</v>
      </c>
      <c r="W53" s="457"/>
      <c r="X53" s="457"/>
      <c r="Y53" s="457"/>
      <c r="Z53" s="457"/>
      <c r="AA53" s="457"/>
      <c r="AB53" s="457"/>
      <c r="AC53" s="457"/>
      <c r="AD53" s="457"/>
      <c r="AE53" s="457"/>
      <c r="AF53" s="457"/>
      <c r="AG53" s="457"/>
      <c r="AH53" s="457"/>
      <c r="AI53" s="457"/>
      <c r="AJ53" s="457"/>
      <c r="AK53" s="457"/>
      <c r="AL53" s="457" t="s">
        <v>193</v>
      </c>
      <c r="AM53" s="457"/>
      <c r="AN53" s="457"/>
      <c r="AO53" s="457"/>
      <c r="AP53" s="457"/>
      <c r="AQ53" s="457"/>
      <c r="AR53" s="457"/>
      <c r="AS53" s="457"/>
      <c r="AT53" s="457"/>
      <c r="AU53" s="457"/>
      <c r="AV53" s="457"/>
      <c r="AW53" s="457"/>
      <c r="AX53" s="457"/>
      <c r="AY53" s="457"/>
      <c r="AZ53" s="457"/>
      <c r="BA53" s="457"/>
      <c r="BB53" s="457" t="s">
        <v>170</v>
      </c>
      <c r="BC53" s="457"/>
      <c r="BD53" s="457"/>
      <c r="BE53" s="457"/>
      <c r="BF53" s="457"/>
      <c r="BG53" s="457"/>
      <c r="BH53" s="457"/>
      <c r="BI53" s="457"/>
      <c r="BJ53" s="457"/>
      <c r="BK53" s="457"/>
      <c r="BL53" s="457"/>
      <c r="BM53" s="457"/>
      <c r="BN53" s="457"/>
      <c r="BO53" s="457"/>
      <c r="BP53" s="457"/>
      <c r="BQ53" s="457"/>
      <c r="BR53" s="457" t="s">
        <v>194</v>
      </c>
      <c r="BS53" s="457"/>
      <c r="BT53" s="457"/>
      <c r="BU53" s="457"/>
      <c r="BV53" s="457"/>
      <c r="BW53" s="457"/>
      <c r="BX53" s="457"/>
      <c r="BY53" s="457"/>
      <c r="BZ53" s="457"/>
      <c r="CA53" s="457"/>
      <c r="CB53" s="457"/>
      <c r="CC53" s="457"/>
      <c r="CD53" s="457"/>
      <c r="CE53" s="457"/>
      <c r="CF53" s="457"/>
      <c r="CG53" s="457"/>
      <c r="CH53" s="457" t="s">
        <v>195</v>
      </c>
      <c r="CI53" s="457"/>
      <c r="CJ53" s="457"/>
      <c r="CK53" s="457"/>
      <c r="CL53" s="457"/>
      <c r="CM53" s="457"/>
      <c r="CN53" s="457"/>
      <c r="CO53" s="457"/>
      <c r="CP53" s="457"/>
      <c r="CQ53" s="457"/>
    </row>
    <row r="54" spans="1:95" x14ac:dyDescent="0.15">
      <c r="A54" s="293"/>
      <c r="B54" s="293"/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293"/>
      <c r="AI54" s="293"/>
      <c r="AJ54" s="293"/>
      <c r="AK54" s="293"/>
      <c r="AL54" s="293"/>
      <c r="AM54" s="293"/>
      <c r="AN54" s="293"/>
      <c r="AO54" s="293"/>
      <c r="AP54" s="293"/>
      <c r="AQ54" s="293"/>
      <c r="AR54" s="293"/>
      <c r="AS54" s="293"/>
      <c r="AT54" s="293"/>
      <c r="AU54" s="293"/>
      <c r="AV54" s="293"/>
      <c r="AW54" s="293"/>
      <c r="AX54" s="293"/>
      <c r="AY54" s="293"/>
      <c r="AZ54" s="293"/>
      <c r="BA54" s="293"/>
      <c r="BB54" s="293"/>
      <c r="BC54" s="293"/>
      <c r="BD54" s="293"/>
      <c r="BE54" s="293"/>
      <c r="BF54" s="293"/>
      <c r="BG54" s="293"/>
      <c r="BH54" s="293"/>
      <c r="BI54" s="293"/>
      <c r="BJ54" s="293"/>
      <c r="BK54" s="293"/>
      <c r="BL54" s="293"/>
      <c r="BM54" s="293"/>
      <c r="BN54" s="293"/>
      <c r="BO54" s="293"/>
      <c r="BP54" s="293"/>
      <c r="BQ54" s="293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  <c r="CI54" s="293"/>
      <c r="CJ54" s="293"/>
      <c r="CK54" s="293"/>
      <c r="CL54" s="293"/>
      <c r="CM54" s="293"/>
      <c r="CN54" s="293"/>
      <c r="CO54" s="293"/>
      <c r="CP54" s="293"/>
      <c r="CQ54" s="293"/>
    </row>
    <row r="55" spans="1:95" x14ac:dyDescent="0.15">
      <c r="A55" s="293"/>
      <c r="B55" s="293"/>
      <c r="C55" s="293"/>
      <c r="D55" s="293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  <c r="AC55" s="293"/>
      <c r="AD55" s="293"/>
      <c r="AE55" s="293"/>
      <c r="AF55" s="293"/>
      <c r="AG55" s="293"/>
      <c r="AH55" s="293"/>
      <c r="AI55" s="293"/>
      <c r="AJ55" s="293"/>
      <c r="AK55" s="293"/>
      <c r="AL55" s="293"/>
      <c r="AM55" s="293"/>
      <c r="AN55" s="293"/>
      <c r="AO55" s="293"/>
      <c r="AP55" s="293"/>
      <c r="AQ55" s="293"/>
      <c r="AR55" s="293"/>
      <c r="AS55" s="293"/>
      <c r="AT55" s="293"/>
      <c r="AU55" s="293"/>
      <c r="AV55" s="293"/>
      <c r="AW55" s="293"/>
      <c r="AX55" s="293"/>
      <c r="AY55" s="293"/>
      <c r="AZ55" s="293"/>
      <c r="BA55" s="293"/>
      <c r="BB55" s="293"/>
      <c r="BC55" s="293"/>
      <c r="BD55" s="293"/>
      <c r="BE55" s="293"/>
      <c r="BF55" s="293"/>
      <c r="BG55" s="293"/>
      <c r="BH55" s="293"/>
      <c r="BI55" s="293"/>
      <c r="BJ55" s="293"/>
      <c r="BK55" s="293"/>
      <c r="BL55" s="293"/>
      <c r="BM55" s="293"/>
      <c r="BN55" s="293"/>
      <c r="BO55" s="293"/>
      <c r="BP55" s="293"/>
      <c r="BQ55" s="293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  <c r="CL55" s="293"/>
      <c r="CM55" s="293"/>
      <c r="CN55" s="293"/>
      <c r="CO55" s="293"/>
      <c r="CP55" s="293"/>
      <c r="CQ55" s="293"/>
    </row>
    <row r="56" spans="1:95" x14ac:dyDescent="0.15">
      <c r="A56" s="293"/>
      <c r="B56" s="293"/>
      <c r="C56" s="293"/>
      <c r="D56" s="293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  <c r="X56" s="293"/>
      <c r="Y56" s="293"/>
      <c r="Z56" s="293"/>
      <c r="AA56" s="293"/>
      <c r="AB56" s="293"/>
      <c r="AC56" s="293"/>
      <c r="AD56" s="293"/>
      <c r="AE56" s="293"/>
      <c r="AF56" s="293"/>
      <c r="AG56" s="293"/>
      <c r="AH56" s="293"/>
      <c r="AI56" s="293"/>
      <c r="AJ56" s="293"/>
      <c r="AK56" s="293"/>
      <c r="AL56" s="293"/>
      <c r="AM56" s="293"/>
      <c r="AN56" s="293"/>
      <c r="AO56" s="293"/>
      <c r="AP56" s="293"/>
      <c r="AQ56" s="293"/>
      <c r="AR56" s="293"/>
      <c r="AS56" s="293"/>
      <c r="AT56" s="293"/>
      <c r="AU56" s="293"/>
      <c r="AV56" s="293"/>
      <c r="AW56" s="293"/>
      <c r="AX56" s="293"/>
      <c r="AY56" s="293"/>
      <c r="AZ56" s="293"/>
      <c r="BA56" s="293"/>
      <c r="BB56" s="293"/>
      <c r="BC56" s="293"/>
      <c r="BD56" s="293"/>
      <c r="BE56" s="293"/>
      <c r="BF56" s="293"/>
      <c r="BG56" s="293"/>
      <c r="BH56" s="293"/>
      <c r="BI56" s="293"/>
      <c r="BJ56" s="293"/>
      <c r="BK56" s="293"/>
      <c r="BL56" s="293"/>
      <c r="BM56" s="293"/>
      <c r="BN56" s="293"/>
      <c r="BO56" s="293"/>
      <c r="BP56" s="293"/>
      <c r="BQ56" s="293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  <c r="CL56" s="293"/>
      <c r="CM56" s="293"/>
      <c r="CN56" s="293"/>
      <c r="CO56" s="293"/>
      <c r="CP56" s="293"/>
      <c r="CQ56" s="293"/>
    </row>
    <row r="57" spans="1:95" x14ac:dyDescent="0.15">
      <c r="A57" s="293"/>
      <c r="B57" s="293"/>
      <c r="C57" s="293"/>
      <c r="D57" s="293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  <c r="S57" s="293"/>
      <c r="T57" s="293"/>
      <c r="U57" s="293"/>
      <c r="V57" s="293"/>
      <c r="W57" s="293"/>
      <c r="X57" s="293"/>
      <c r="Y57" s="293"/>
      <c r="Z57" s="293"/>
      <c r="AA57" s="293"/>
      <c r="AB57" s="293"/>
      <c r="AC57" s="293"/>
      <c r="AD57" s="293"/>
      <c r="AE57" s="293"/>
      <c r="AF57" s="293"/>
      <c r="AG57" s="293"/>
      <c r="AH57" s="293"/>
      <c r="AI57" s="293"/>
      <c r="AJ57" s="293"/>
      <c r="AK57" s="293"/>
      <c r="AL57" s="293"/>
      <c r="AM57" s="293"/>
      <c r="AN57" s="293"/>
      <c r="AO57" s="293"/>
      <c r="AP57" s="293"/>
      <c r="AQ57" s="293"/>
      <c r="AR57" s="293"/>
      <c r="AS57" s="293"/>
      <c r="AT57" s="293"/>
      <c r="AU57" s="293"/>
      <c r="AV57" s="293"/>
      <c r="AW57" s="293"/>
      <c r="AX57" s="293"/>
      <c r="AY57" s="293"/>
      <c r="AZ57" s="293"/>
      <c r="BA57" s="293"/>
      <c r="BB57" s="293"/>
      <c r="BC57" s="293"/>
      <c r="BD57" s="293"/>
      <c r="BE57" s="293"/>
      <c r="BF57" s="293"/>
      <c r="BG57" s="293"/>
      <c r="BH57" s="293"/>
      <c r="BI57" s="293"/>
      <c r="BJ57" s="293"/>
      <c r="BK57" s="293"/>
      <c r="BL57" s="293"/>
      <c r="BM57" s="293"/>
      <c r="BN57" s="293"/>
      <c r="BO57" s="293"/>
      <c r="BP57" s="293"/>
      <c r="BQ57" s="293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  <c r="CL57" s="293"/>
      <c r="CM57" s="293"/>
      <c r="CN57" s="293"/>
      <c r="CO57" s="293"/>
      <c r="CP57" s="293"/>
      <c r="CQ57" s="293"/>
    </row>
    <row r="58" spans="1:95" x14ac:dyDescent="0.15">
      <c r="A58" s="293"/>
      <c r="B58" s="293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  <c r="V58" s="293"/>
      <c r="W58" s="293"/>
      <c r="X58" s="293"/>
      <c r="Y58" s="293"/>
      <c r="Z58" s="293"/>
      <c r="AA58" s="293"/>
      <c r="AB58" s="293"/>
      <c r="AC58" s="293"/>
      <c r="AD58" s="293"/>
      <c r="AE58" s="293"/>
      <c r="AF58" s="293"/>
      <c r="AG58" s="293"/>
      <c r="AH58" s="293"/>
      <c r="AI58" s="293"/>
      <c r="AJ58" s="293"/>
      <c r="AK58" s="293"/>
      <c r="AL58" s="293"/>
      <c r="AM58" s="293"/>
      <c r="AN58" s="293"/>
      <c r="AO58" s="293"/>
      <c r="AP58" s="293"/>
      <c r="AQ58" s="293"/>
      <c r="AR58" s="293"/>
      <c r="AS58" s="293"/>
      <c r="AT58" s="293"/>
      <c r="AU58" s="293"/>
      <c r="AV58" s="293"/>
      <c r="AW58" s="293"/>
      <c r="AX58" s="293"/>
      <c r="AY58" s="293"/>
      <c r="AZ58" s="293"/>
      <c r="BA58" s="293"/>
      <c r="BB58" s="293"/>
      <c r="BC58" s="293"/>
      <c r="BD58" s="293"/>
      <c r="BE58" s="293"/>
      <c r="BF58" s="293"/>
      <c r="BG58" s="293"/>
      <c r="BH58" s="293"/>
      <c r="BI58" s="293"/>
      <c r="BJ58" s="293"/>
      <c r="BK58" s="293"/>
      <c r="BL58" s="293"/>
      <c r="BM58" s="293"/>
      <c r="BN58" s="293"/>
      <c r="BO58" s="293"/>
      <c r="BP58" s="293"/>
      <c r="BQ58" s="293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  <c r="CI58" s="293"/>
      <c r="CJ58" s="293"/>
      <c r="CK58" s="293"/>
      <c r="CL58" s="293"/>
      <c r="CM58" s="293"/>
      <c r="CN58" s="293"/>
      <c r="CO58" s="293"/>
      <c r="CP58" s="293"/>
      <c r="CQ58" s="293"/>
    </row>
    <row r="59" spans="1:95" x14ac:dyDescent="0.15">
      <c r="A59" s="293"/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3"/>
      <c r="AA59" s="293"/>
      <c r="AB59" s="293"/>
      <c r="AC59" s="293"/>
      <c r="AD59" s="293"/>
      <c r="AE59" s="293"/>
      <c r="AF59" s="293"/>
      <c r="AG59" s="293"/>
      <c r="AH59" s="293"/>
      <c r="AI59" s="293"/>
      <c r="AJ59" s="293"/>
      <c r="AK59" s="293"/>
      <c r="AL59" s="293"/>
      <c r="AM59" s="293"/>
      <c r="AN59" s="293"/>
      <c r="AO59" s="293"/>
      <c r="AP59" s="293"/>
      <c r="AQ59" s="293"/>
      <c r="AR59" s="293"/>
      <c r="AS59" s="293"/>
      <c r="AT59" s="293"/>
      <c r="AU59" s="293"/>
      <c r="AV59" s="293"/>
      <c r="AW59" s="293"/>
      <c r="AX59" s="293"/>
      <c r="AY59" s="293"/>
      <c r="AZ59" s="293"/>
      <c r="BA59" s="293"/>
      <c r="BB59" s="293"/>
      <c r="BC59" s="293"/>
      <c r="BD59" s="293"/>
      <c r="BE59" s="293"/>
      <c r="BF59" s="293"/>
      <c r="BG59" s="293"/>
      <c r="BH59" s="293"/>
      <c r="BI59" s="293"/>
      <c r="BJ59" s="293"/>
      <c r="BK59" s="293"/>
      <c r="BL59" s="293"/>
      <c r="BM59" s="293"/>
      <c r="BN59" s="293"/>
      <c r="BO59" s="293"/>
      <c r="BP59" s="293"/>
      <c r="BQ59" s="293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  <c r="CI59" s="293"/>
      <c r="CJ59" s="293"/>
      <c r="CK59" s="293"/>
      <c r="CL59" s="293"/>
      <c r="CM59" s="293"/>
      <c r="CN59" s="293"/>
      <c r="CO59" s="293"/>
      <c r="CP59" s="293"/>
      <c r="CQ59" s="293"/>
    </row>
    <row r="60" spans="1:95" x14ac:dyDescent="0.15">
      <c r="A60" s="293"/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  <c r="X60" s="293"/>
      <c r="Y60" s="293"/>
      <c r="Z60" s="293"/>
      <c r="AA60" s="293"/>
      <c r="AB60" s="293"/>
      <c r="AC60" s="293"/>
      <c r="AD60" s="293"/>
      <c r="AE60" s="293"/>
      <c r="AF60" s="293"/>
      <c r="AG60" s="293"/>
      <c r="AH60" s="293"/>
      <c r="AI60" s="293"/>
      <c r="AJ60" s="293"/>
      <c r="AK60" s="293"/>
      <c r="AL60" s="293"/>
      <c r="AM60" s="293"/>
      <c r="AN60" s="293"/>
      <c r="AO60" s="293"/>
      <c r="AP60" s="293"/>
      <c r="AQ60" s="293"/>
      <c r="AR60" s="293"/>
      <c r="AS60" s="293"/>
      <c r="AT60" s="293"/>
      <c r="AU60" s="293"/>
      <c r="AV60" s="293"/>
      <c r="AW60" s="293"/>
      <c r="AX60" s="293"/>
      <c r="AY60" s="293"/>
      <c r="AZ60" s="293"/>
      <c r="BA60" s="293"/>
      <c r="BB60" s="293"/>
      <c r="BC60" s="293"/>
      <c r="BD60" s="293"/>
      <c r="BE60" s="293"/>
      <c r="BF60" s="293"/>
      <c r="BG60" s="293"/>
      <c r="BH60" s="293"/>
      <c r="BI60" s="293"/>
      <c r="BJ60" s="293"/>
      <c r="BK60" s="293"/>
      <c r="BL60" s="293"/>
      <c r="BM60" s="293"/>
      <c r="BN60" s="293"/>
      <c r="BO60" s="293"/>
      <c r="BP60" s="293"/>
      <c r="BQ60" s="293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  <c r="CI60" s="293"/>
      <c r="CJ60" s="293"/>
      <c r="CK60" s="293"/>
      <c r="CL60" s="293"/>
      <c r="CM60" s="293"/>
      <c r="CN60" s="293"/>
      <c r="CO60" s="293"/>
      <c r="CP60" s="293"/>
      <c r="CQ60" s="293"/>
    </row>
    <row r="61" spans="1:95" x14ac:dyDescent="0.15">
      <c r="A61" s="293"/>
      <c r="B61" s="293"/>
      <c r="C61" s="293"/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5"/>
      <c r="T61" s="293"/>
      <c r="U61" s="293"/>
      <c r="V61" s="293"/>
      <c r="W61" s="293"/>
      <c r="X61" s="293"/>
      <c r="Y61" s="293"/>
      <c r="Z61" s="293"/>
      <c r="AA61" s="293"/>
      <c r="AB61" s="293"/>
      <c r="AC61" s="293"/>
      <c r="AD61" s="293"/>
      <c r="AE61" s="293"/>
      <c r="AF61" s="293"/>
      <c r="AG61" s="293"/>
      <c r="AH61" s="293"/>
      <c r="AI61" s="293"/>
      <c r="AJ61" s="293"/>
      <c r="AK61" s="293"/>
      <c r="AL61" s="293"/>
      <c r="AM61" s="293"/>
      <c r="AN61" s="293"/>
      <c r="AO61" s="293"/>
      <c r="AP61" s="293"/>
      <c r="AQ61" s="293"/>
      <c r="AR61" s="293"/>
      <c r="AS61" s="293"/>
      <c r="AT61" s="293"/>
      <c r="AU61" s="293"/>
      <c r="AV61" s="293"/>
      <c r="AW61" s="293"/>
      <c r="AX61" s="293"/>
      <c r="AY61" s="293"/>
      <c r="AZ61" s="293"/>
      <c r="BA61" s="293"/>
      <c r="BB61" s="293"/>
      <c r="BC61" s="293"/>
      <c r="BD61" s="293"/>
      <c r="BE61" s="293"/>
      <c r="BF61" s="293"/>
      <c r="BG61" s="293"/>
      <c r="BH61" s="293"/>
      <c r="BI61" s="293"/>
      <c r="BJ61" s="293"/>
      <c r="BK61" s="293"/>
      <c r="BL61" s="293"/>
      <c r="BM61" s="293"/>
      <c r="BN61" s="293"/>
      <c r="BO61" s="293"/>
      <c r="BP61" s="293"/>
      <c r="BQ61" s="293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  <c r="CI61" s="293"/>
      <c r="CJ61" s="293"/>
      <c r="CK61" s="293"/>
      <c r="CL61" s="293"/>
      <c r="CM61" s="293"/>
      <c r="CN61" s="293"/>
      <c r="CO61" s="293"/>
      <c r="CP61" s="293"/>
      <c r="CQ61" s="293"/>
    </row>
    <row r="62" spans="1:95" x14ac:dyDescent="0.15">
      <c r="A62" s="293"/>
      <c r="B62" s="293"/>
      <c r="C62" s="293"/>
      <c r="D62" s="293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3"/>
      <c r="U62" s="293"/>
      <c r="V62" s="293"/>
      <c r="W62" s="293"/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  <c r="AH62" s="293"/>
      <c r="AI62" s="293"/>
      <c r="AJ62" s="293"/>
      <c r="AK62" s="293"/>
      <c r="AL62" s="293"/>
      <c r="AM62" s="293"/>
      <c r="AN62" s="293"/>
      <c r="AO62" s="293"/>
      <c r="AP62" s="293"/>
      <c r="AQ62" s="293"/>
      <c r="AR62" s="293"/>
      <c r="AS62" s="293"/>
      <c r="AT62" s="293"/>
      <c r="AU62" s="293"/>
      <c r="AV62" s="293"/>
      <c r="AW62" s="293"/>
      <c r="AX62" s="293"/>
      <c r="AY62" s="293"/>
      <c r="AZ62" s="293"/>
      <c r="BA62" s="293"/>
      <c r="BB62" s="293"/>
      <c r="BC62" s="293"/>
      <c r="BD62" s="293"/>
      <c r="BE62" s="293"/>
      <c r="BF62" s="293"/>
      <c r="BG62" s="293"/>
      <c r="BH62" s="293"/>
      <c r="BI62" s="293"/>
      <c r="BJ62" s="293"/>
      <c r="BK62" s="293"/>
      <c r="BL62" s="293"/>
      <c r="BM62" s="293"/>
      <c r="BN62" s="293"/>
      <c r="BO62" s="293"/>
      <c r="BP62" s="293"/>
      <c r="BQ62" s="293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  <c r="CI62" s="293"/>
      <c r="CJ62" s="293"/>
      <c r="CK62" s="293"/>
      <c r="CL62" s="293"/>
      <c r="CM62" s="293"/>
      <c r="CN62" s="293"/>
      <c r="CO62" s="293"/>
      <c r="CP62" s="293"/>
      <c r="CQ62" s="293"/>
    </row>
    <row r="63" spans="1:95" x14ac:dyDescent="0.15">
      <c r="A63" s="293"/>
      <c r="B63" s="293"/>
      <c r="C63" s="293"/>
      <c r="D63" s="293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  <c r="X63" s="293"/>
      <c r="Y63" s="293"/>
      <c r="Z63" s="293"/>
      <c r="AA63" s="293"/>
      <c r="AB63" s="293"/>
      <c r="AC63" s="293"/>
      <c r="AD63" s="293"/>
      <c r="AE63" s="293"/>
      <c r="AF63" s="293"/>
      <c r="AG63" s="293"/>
      <c r="AH63" s="293"/>
      <c r="AI63" s="293"/>
      <c r="AJ63" s="293"/>
      <c r="AK63" s="293"/>
      <c r="AL63" s="293"/>
      <c r="AM63" s="293"/>
      <c r="AN63" s="293"/>
      <c r="AO63" s="293"/>
      <c r="AP63" s="293"/>
      <c r="AQ63" s="293"/>
      <c r="AR63" s="293"/>
      <c r="AS63" s="293"/>
      <c r="AT63" s="293"/>
      <c r="AU63" s="293"/>
      <c r="AV63" s="293"/>
      <c r="AW63" s="293"/>
      <c r="AX63" s="293"/>
      <c r="AY63" s="293"/>
      <c r="AZ63" s="293"/>
      <c r="BA63" s="293"/>
      <c r="BB63" s="293"/>
      <c r="BC63" s="293"/>
      <c r="BD63" s="293"/>
      <c r="BE63" s="293"/>
      <c r="BF63" s="293"/>
      <c r="BG63" s="293"/>
      <c r="BH63" s="293"/>
      <c r="BI63" s="293"/>
      <c r="BJ63" s="293"/>
      <c r="BK63" s="293"/>
      <c r="BL63" s="293"/>
      <c r="BM63" s="293"/>
      <c r="BN63" s="293"/>
      <c r="BO63" s="293"/>
      <c r="BP63" s="293"/>
      <c r="BQ63" s="293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  <c r="CL63" s="293"/>
      <c r="CM63" s="293"/>
      <c r="CN63" s="293"/>
      <c r="CO63" s="293"/>
      <c r="CP63" s="293"/>
      <c r="CQ63" s="293"/>
    </row>
    <row r="64" spans="1:95" x14ac:dyDescent="0.15">
      <c r="A64" s="293"/>
      <c r="B64" s="293"/>
      <c r="C64" s="293"/>
      <c r="D64" s="293"/>
      <c r="E64" s="293"/>
      <c r="F64" s="293"/>
      <c r="G64" s="293"/>
      <c r="H64" s="293"/>
      <c r="I64" s="293"/>
      <c r="J64" s="293"/>
      <c r="K64" s="293"/>
      <c r="L64" s="293"/>
      <c r="M64" s="293"/>
      <c r="N64" s="293"/>
      <c r="O64" s="293"/>
      <c r="P64" s="293"/>
      <c r="Q64" s="293"/>
      <c r="R64" s="293"/>
      <c r="S64" s="293"/>
      <c r="T64" s="293"/>
      <c r="U64" s="293"/>
      <c r="V64" s="293"/>
      <c r="W64" s="293"/>
      <c r="X64" s="293"/>
      <c r="Y64" s="293"/>
      <c r="Z64" s="293"/>
      <c r="AA64" s="293"/>
      <c r="AB64" s="293"/>
      <c r="AC64" s="293"/>
      <c r="AD64" s="293"/>
      <c r="AE64" s="293"/>
      <c r="AF64" s="293"/>
      <c r="AG64" s="293"/>
      <c r="AH64" s="293"/>
      <c r="AI64" s="293"/>
      <c r="AJ64" s="293"/>
      <c r="AK64" s="293"/>
      <c r="AL64" s="293"/>
      <c r="AM64" s="293"/>
      <c r="AN64" s="293"/>
      <c r="AO64" s="293"/>
      <c r="AP64" s="293"/>
      <c r="AQ64" s="293"/>
      <c r="AR64" s="293"/>
      <c r="AS64" s="293"/>
      <c r="AT64" s="293"/>
      <c r="AU64" s="293"/>
      <c r="AV64" s="293"/>
      <c r="AW64" s="293"/>
      <c r="AX64" s="293"/>
      <c r="AY64" s="293"/>
      <c r="AZ64" s="293"/>
      <c r="BA64" s="293"/>
      <c r="BB64" s="293"/>
      <c r="BC64" s="293"/>
      <c r="BD64" s="293"/>
      <c r="BE64" s="293"/>
      <c r="BF64" s="293"/>
      <c r="BG64" s="293"/>
      <c r="BH64" s="293"/>
      <c r="BI64" s="293"/>
      <c r="BJ64" s="293"/>
      <c r="BK64" s="293"/>
      <c r="BL64" s="293"/>
      <c r="BM64" s="293"/>
      <c r="BN64" s="293"/>
      <c r="BO64" s="293"/>
      <c r="BP64" s="293"/>
      <c r="BQ64" s="293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  <c r="CI64" s="293"/>
      <c r="CJ64" s="293"/>
      <c r="CK64" s="293"/>
      <c r="CL64" s="293"/>
      <c r="CM64" s="293"/>
      <c r="CN64" s="293"/>
      <c r="CO64" s="293"/>
      <c r="CP64" s="293"/>
      <c r="CQ64" s="293"/>
    </row>
    <row r="65" spans="1:113" x14ac:dyDescent="0.15">
      <c r="A65" s="293"/>
      <c r="B65" s="293"/>
      <c r="C65" s="293"/>
      <c r="D65" s="293"/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  <c r="R65" s="293"/>
      <c r="S65" s="293"/>
      <c r="T65" s="293"/>
      <c r="U65" s="293"/>
      <c r="V65" s="293"/>
      <c r="W65" s="293"/>
      <c r="X65" s="293"/>
      <c r="Y65" s="293"/>
      <c r="Z65" s="293"/>
      <c r="AA65" s="293"/>
      <c r="AB65" s="293"/>
      <c r="AC65" s="293"/>
      <c r="AD65" s="293"/>
      <c r="AE65" s="293"/>
      <c r="AF65" s="293"/>
      <c r="AG65" s="293"/>
      <c r="AH65" s="293"/>
      <c r="AI65" s="293"/>
      <c r="AJ65" s="293"/>
      <c r="AK65" s="293"/>
      <c r="AL65" s="293"/>
      <c r="AM65" s="293"/>
      <c r="AN65" s="293"/>
      <c r="AO65" s="293"/>
      <c r="AP65" s="293"/>
      <c r="AQ65" s="293"/>
      <c r="AR65" s="293"/>
      <c r="AS65" s="293"/>
      <c r="AT65" s="293"/>
      <c r="AU65" s="293"/>
      <c r="AV65" s="293"/>
      <c r="AW65" s="293"/>
      <c r="AX65" s="293"/>
      <c r="AY65" s="293"/>
      <c r="AZ65" s="293"/>
      <c r="BA65" s="293"/>
      <c r="BB65" s="293"/>
      <c r="BC65" s="293"/>
      <c r="BD65" s="293"/>
      <c r="BE65" s="293"/>
      <c r="BF65" s="293"/>
      <c r="BG65" s="293"/>
      <c r="BH65" s="293"/>
      <c r="BI65" s="293"/>
      <c r="BJ65" s="293"/>
      <c r="BK65" s="293"/>
      <c r="BL65" s="293"/>
      <c r="BM65" s="293"/>
      <c r="BN65" s="293"/>
      <c r="BO65" s="293"/>
      <c r="BP65" s="293"/>
      <c r="BQ65" s="293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  <c r="CL65" s="293"/>
      <c r="CM65" s="293"/>
      <c r="CN65" s="293"/>
      <c r="CO65" s="293"/>
      <c r="CP65" s="293"/>
      <c r="CQ65" s="293"/>
      <c r="CR65" s="293"/>
      <c r="CS65" s="293"/>
      <c r="CT65" s="293"/>
      <c r="CU65" s="293"/>
      <c r="CV65" s="293"/>
      <c r="CW65" s="293"/>
      <c r="CX65" s="293"/>
      <c r="CY65" s="293"/>
      <c r="CZ65" s="293"/>
      <c r="DA65" s="293"/>
      <c r="DB65" s="293"/>
      <c r="DC65" s="293"/>
      <c r="DD65" s="293"/>
      <c r="DE65" s="293"/>
      <c r="DF65" s="293"/>
      <c r="DG65" s="293"/>
      <c r="DH65" s="293"/>
      <c r="DI65" s="293"/>
    </row>
    <row r="66" spans="1:113" x14ac:dyDescent="0.15">
      <c r="A66" s="293"/>
      <c r="B66" s="293"/>
      <c r="C66" s="293"/>
      <c r="D66" s="293"/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293"/>
      <c r="U66" s="293"/>
      <c r="V66" s="293"/>
      <c r="W66" s="293"/>
      <c r="X66" s="293"/>
      <c r="Y66" s="293"/>
      <c r="Z66" s="293"/>
      <c r="AA66" s="293"/>
      <c r="AB66" s="293"/>
      <c r="AC66" s="293"/>
      <c r="AD66" s="293"/>
      <c r="AE66" s="293"/>
      <c r="AF66" s="293"/>
      <c r="AG66" s="293"/>
      <c r="AH66" s="293"/>
      <c r="AI66" s="293"/>
      <c r="AJ66" s="293"/>
      <c r="AK66" s="293"/>
      <c r="AL66" s="293"/>
      <c r="AM66" s="293"/>
      <c r="AN66" s="293"/>
      <c r="AO66" s="293"/>
      <c r="AP66" s="293"/>
      <c r="AQ66" s="293"/>
      <c r="AR66" s="293"/>
      <c r="AS66" s="293"/>
      <c r="AT66" s="293"/>
      <c r="AU66" s="293"/>
      <c r="AV66" s="293"/>
      <c r="AW66" s="293"/>
      <c r="AX66" s="293"/>
      <c r="AY66" s="293"/>
      <c r="AZ66" s="293"/>
      <c r="BA66" s="293"/>
      <c r="BB66" s="293"/>
      <c r="BC66" s="293"/>
      <c r="BD66" s="293"/>
      <c r="BE66" s="293"/>
      <c r="BF66" s="293"/>
      <c r="BG66" s="293"/>
      <c r="BH66" s="293"/>
      <c r="BI66" s="293"/>
      <c r="BJ66" s="293"/>
      <c r="BK66" s="293"/>
      <c r="BL66" s="293"/>
      <c r="BM66" s="293"/>
      <c r="BN66" s="293"/>
      <c r="BO66" s="293"/>
      <c r="BP66" s="293"/>
      <c r="BQ66" s="293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  <c r="CI66" s="293"/>
      <c r="CJ66" s="293"/>
      <c r="CK66" s="293"/>
      <c r="CL66" s="293"/>
      <c r="CM66" s="293"/>
      <c r="CN66" s="293"/>
      <c r="CO66" s="293"/>
      <c r="CP66" s="293"/>
      <c r="CQ66" s="293"/>
      <c r="CR66" s="293"/>
      <c r="CS66" s="293"/>
      <c r="CT66" s="293"/>
      <c r="CU66" s="293"/>
      <c r="CV66" s="293"/>
      <c r="CW66" s="293"/>
      <c r="CX66" s="293"/>
      <c r="CY66" s="293"/>
      <c r="CZ66" s="293"/>
      <c r="DA66" s="293"/>
      <c r="DB66" s="293"/>
      <c r="DC66" s="293"/>
      <c r="DD66" s="293"/>
      <c r="DE66" s="293"/>
      <c r="DF66" s="293"/>
      <c r="DG66" s="293"/>
      <c r="DH66" s="293"/>
      <c r="DI66" s="293"/>
    </row>
    <row r="67" spans="1:113" x14ac:dyDescent="0.15">
      <c r="A67" s="293"/>
      <c r="B67" s="293"/>
      <c r="C67" s="293"/>
      <c r="D67" s="293"/>
      <c r="E67" s="293"/>
      <c r="F67" s="293"/>
      <c r="G67" s="293"/>
      <c r="H67" s="293"/>
      <c r="I67" s="293"/>
      <c r="J67" s="293"/>
      <c r="K67" s="293"/>
      <c r="L67" s="293"/>
      <c r="M67" s="293"/>
      <c r="N67" s="293"/>
      <c r="O67" s="293"/>
      <c r="P67" s="293"/>
      <c r="Q67" s="293"/>
      <c r="R67" s="293"/>
      <c r="S67" s="293"/>
      <c r="T67" s="293"/>
      <c r="U67" s="293"/>
      <c r="V67" s="293"/>
      <c r="W67" s="293"/>
      <c r="X67" s="293"/>
      <c r="Y67" s="293"/>
      <c r="Z67" s="293"/>
      <c r="AA67" s="293"/>
      <c r="AB67" s="293"/>
      <c r="AC67" s="293"/>
      <c r="AD67" s="293"/>
      <c r="AE67" s="293"/>
      <c r="AF67" s="293"/>
      <c r="AG67" s="293"/>
      <c r="AH67" s="293"/>
      <c r="AI67" s="293"/>
      <c r="AJ67" s="293"/>
      <c r="AK67" s="293"/>
      <c r="AL67" s="293"/>
      <c r="AM67" s="293"/>
      <c r="AN67" s="293"/>
      <c r="AO67" s="293"/>
      <c r="AP67" s="293"/>
      <c r="AQ67" s="293"/>
      <c r="AR67" s="293"/>
      <c r="AS67" s="293"/>
      <c r="AT67" s="293"/>
      <c r="AU67" s="293"/>
      <c r="AV67" s="293"/>
      <c r="AW67" s="293"/>
      <c r="AX67" s="293"/>
      <c r="AY67" s="293"/>
      <c r="AZ67" s="293"/>
      <c r="BA67" s="293"/>
      <c r="BB67" s="293"/>
      <c r="BC67" s="293"/>
      <c r="BD67" s="293"/>
      <c r="BE67" s="293"/>
      <c r="BF67" s="293"/>
      <c r="BG67" s="293"/>
      <c r="BH67" s="293"/>
      <c r="BI67" s="293"/>
      <c r="BJ67" s="293"/>
      <c r="BK67" s="293"/>
      <c r="BL67" s="293"/>
      <c r="BM67" s="293"/>
      <c r="BN67" s="293"/>
      <c r="BO67" s="293"/>
      <c r="BP67" s="293"/>
      <c r="BQ67" s="293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  <c r="CL67" s="293"/>
      <c r="CM67" s="293"/>
      <c r="CN67" s="293"/>
      <c r="CO67" s="293"/>
      <c r="CP67" s="293"/>
      <c r="CQ67" s="293"/>
      <c r="CR67" s="293"/>
      <c r="CS67" s="293"/>
      <c r="CT67" s="293"/>
      <c r="CU67" s="293"/>
      <c r="CV67" s="293"/>
      <c r="CW67" s="293"/>
      <c r="CX67" s="293"/>
      <c r="CY67" s="293"/>
      <c r="CZ67" s="293"/>
      <c r="DA67" s="293"/>
      <c r="DB67" s="293"/>
      <c r="DC67" s="293"/>
      <c r="DD67" s="293"/>
      <c r="DE67" s="293"/>
      <c r="DF67" s="293"/>
      <c r="DG67" s="293"/>
      <c r="DH67" s="293"/>
      <c r="DI67" s="293"/>
    </row>
    <row r="68" spans="1:113" s="293" customFormat="1" ht="14.25" customHeight="1" x14ac:dyDescent="0.15">
      <c r="A68" s="456"/>
      <c r="B68" s="456"/>
      <c r="C68" s="456"/>
      <c r="D68" s="456"/>
      <c r="E68" s="456"/>
      <c r="F68" s="456"/>
      <c r="G68" s="456"/>
      <c r="H68" s="456"/>
      <c r="I68" s="456"/>
      <c r="J68" s="456"/>
      <c r="K68" s="456"/>
      <c r="L68" s="456"/>
      <c r="M68" s="456"/>
      <c r="N68" s="456"/>
      <c r="O68" s="456"/>
      <c r="P68" s="456"/>
      <c r="Q68" s="456"/>
      <c r="R68" s="456"/>
      <c r="S68" s="456"/>
      <c r="T68" s="456"/>
      <c r="U68" s="456"/>
      <c r="V68" s="456"/>
      <c r="W68" s="456"/>
      <c r="X68" s="456"/>
      <c r="Y68" s="456"/>
      <c r="Z68" s="456"/>
      <c r="AA68" s="456"/>
      <c r="AB68" s="456"/>
      <c r="AC68" s="456"/>
      <c r="AD68" s="456"/>
      <c r="AE68" s="456"/>
      <c r="AF68" s="456"/>
      <c r="AG68" s="456"/>
      <c r="AH68" s="456"/>
      <c r="AI68" s="456"/>
      <c r="AJ68" s="456"/>
      <c r="AK68" s="456"/>
      <c r="AL68" s="456"/>
      <c r="AM68" s="456"/>
      <c r="AN68" s="456"/>
      <c r="AO68" s="456"/>
      <c r="AP68" s="456"/>
      <c r="AQ68" s="456"/>
      <c r="AR68" s="456"/>
      <c r="AS68" s="456"/>
      <c r="AT68" s="456"/>
      <c r="AU68" s="456"/>
      <c r="AV68" s="456"/>
      <c r="AW68" s="456"/>
      <c r="AX68" s="456"/>
      <c r="AY68" s="456"/>
      <c r="AZ68" s="456"/>
      <c r="BA68" s="456"/>
      <c r="BB68" s="456"/>
      <c r="BC68" s="456"/>
      <c r="BD68" s="456"/>
      <c r="BE68" s="456"/>
      <c r="BF68" s="456"/>
      <c r="BG68" s="456"/>
      <c r="BH68" s="456"/>
      <c r="BI68" s="456"/>
      <c r="BJ68" s="456"/>
      <c r="BK68" s="456"/>
      <c r="BL68" s="456"/>
      <c r="BM68" s="456"/>
      <c r="BN68" s="456"/>
      <c r="BO68" s="456"/>
      <c r="BP68" s="456"/>
      <c r="BQ68" s="456"/>
      <c r="BR68" s="456"/>
      <c r="BS68" s="456"/>
      <c r="BT68" s="456"/>
      <c r="BU68" s="456"/>
      <c r="BV68" s="456"/>
      <c r="BW68" s="456"/>
      <c r="BX68" s="456"/>
      <c r="BY68" s="456"/>
      <c r="BZ68" s="456"/>
      <c r="CA68" s="456"/>
      <c r="CB68" s="456"/>
      <c r="CC68" s="456"/>
      <c r="CD68" s="456"/>
      <c r="CE68" s="456"/>
      <c r="CF68" s="456"/>
      <c r="CG68" s="456"/>
      <c r="CH68" s="456"/>
      <c r="CI68" s="456"/>
      <c r="CJ68" s="456"/>
      <c r="CK68" s="456"/>
      <c r="CL68" s="456"/>
      <c r="CM68" s="456"/>
      <c r="CN68" s="456"/>
      <c r="CO68" s="456"/>
      <c r="CP68" s="456"/>
      <c r="CQ68" s="456"/>
      <c r="CR68" s="456"/>
      <c r="CS68" s="456"/>
      <c r="CT68" s="456"/>
      <c r="CU68" s="456"/>
      <c r="CV68" s="456"/>
      <c r="CW68" s="456"/>
      <c r="CX68" s="456"/>
      <c r="CY68" s="456"/>
      <c r="CZ68" s="456"/>
      <c r="DA68" s="456"/>
      <c r="DB68" s="456"/>
      <c r="DC68" s="456"/>
      <c r="DD68" s="456"/>
      <c r="DE68" s="456"/>
      <c r="DF68" s="456"/>
      <c r="DG68" s="456"/>
      <c r="DH68" s="456"/>
      <c r="DI68" s="456"/>
    </row>
    <row r="69" spans="1:113" s="296" customFormat="1" ht="14.25" customHeight="1" x14ac:dyDescent="0.15">
      <c r="A69" s="456"/>
      <c r="B69" s="456"/>
      <c r="C69" s="456"/>
      <c r="D69" s="456"/>
      <c r="E69" s="456"/>
      <c r="F69" s="456"/>
      <c r="G69" s="456"/>
      <c r="H69" s="456"/>
      <c r="I69" s="456"/>
      <c r="J69" s="456"/>
      <c r="K69" s="456"/>
      <c r="L69" s="456"/>
      <c r="M69" s="456"/>
      <c r="N69" s="456"/>
      <c r="O69" s="456"/>
      <c r="P69" s="456"/>
      <c r="Q69" s="456"/>
      <c r="R69" s="456"/>
      <c r="S69" s="456"/>
      <c r="T69" s="456"/>
      <c r="U69" s="456"/>
      <c r="V69" s="456"/>
      <c r="W69" s="456"/>
      <c r="X69" s="456"/>
      <c r="Y69" s="456"/>
      <c r="Z69" s="456"/>
      <c r="AA69" s="456"/>
      <c r="AB69" s="456"/>
      <c r="AC69" s="456"/>
      <c r="AD69" s="456"/>
      <c r="AE69" s="456"/>
      <c r="AF69" s="456"/>
      <c r="AG69" s="456"/>
      <c r="AH69" s="456"/>
      <c r="AI69" s="456"/>
      <c r="AJ69" s="456"/>
      <c r="AK69" s="456"/>
      <c r="AL69" s="456"/>
      <c r="AM69" s="456"/>
      <c r="AN69" s="456"/>
      <c r="AO69" s="456"/>
      <c r="AP69" s="456"/>
      <c r="AQ69" s="456"/>
      <c r="AR69" s="456"/>
      <c r="AS69" s="456"/>
      <c r="AT69" s="456"/>
      <c r="AU69" s="456"/>
      <c r="AV69" s="456"/>
      <c r="AW69" s="456"/>
      <c r="AX69" s="456"/>
      <c r="AY69" s="456"/>
      <c r="AZ69" s="456"/>
      <c r="BA69" s="456"/>
      <c r="BB69" s="456"/>
      <c r="BC69" s="456"/>
      <c r="BD69" s="456"/>
      <c r="BE69" s="456"/>
      <c r="BF69" s="456"/>
      <c r="BG69" s="456"/>
      <c r="BH69" s="456"/>
      <c r="BI69" s="456"/>
      <c r="BJ69" s="456"/>
      <c r="BK69" s="456"/>
      <c r="BL69" s="456"/>
      <c r="BM69" s="456"/>
      <c r="BN69" s="456"/>
      <c r="BO69" s="456"/>
      <c r="BP69" s="456"/>
      <c r="BQ69" s="456"/>
      <c r="BR69" s="456"/>
      <c r="BS69" s="456"/>
      <c r="BT69" s="456"/>
      <c r="BU69" s="456"/>
      <c r="BV69" s="456"/>
      <c r="BW69" s="456"/>
      <c r="BX69" s="456"/>
      <c r="BY69" s="456"/>
      <c r="BZ69" s="456"/>
      <c r="CA69" s="456"/>
      <c r="CB69" s="456"/>
      <c r="CC69" s="456"/>
      <c r="CD69" s="456"/>
      <c r="CE69" s="456"/>
      <c r="CF69" s="456"/>
      <c r="CG69" s="456"/>
      <c r="CH69" s="456"/>
      <c r="CI69" s="456"/>
      <c r="CJ69" s="456"/>
      <c r="CK69" s="456"/>
      <c r="CL69" s="456"/>
      <c r="CM69" s="456"/>
      <c r="CN69" s="456"/>
      <c r="CO69" s="456"/>
      <c r="CP69" s="456"/>
      <c r="CQ69" s="456"/>
      <c r="CR69" s="456"/>
      <c r="CS69" s="456"/>
      <c r="CT69" s="456"/>
      <c r="CU69" s="456"/>
      <c r="CV69" s="456"/>
      <c r="CW69" s="456"/>
      <c r="CX69" s="456"/>
      <c r="CY69" s="456"/>
      <c r="CZ69" s="456"/>
      <c r="DA69" s="456"/>
      <c r="DB69" s="456"/>
      <c r="DC69" s="456"/>
      <c r="DD69" s="456"/>
      <c r="DE69" s="456"/>
      <c r="DF69" s="456"/>
      <c r="DG69" s="456"/>
      <c r="DH69" s="456"/>
      <c r="DI69" s="456"/>
    </row>
  </sheetData>
  <mergeCells count="88">
    <mergeCell ref="CR68:DI69"/>
    <mergeCell ref="A53:U53"/>
    <mergeCell ref="V53:AK53"/>
    <mergeCell ref="AL53:BA53"/>
    <mergeCell ref="BB53:BQ53"/>
    <mergeCell ref="BR53:CG53"/>
    <mergeCell ref="CH53:CQ53"/>
    <mergeCell ref="A68:U69"/>
    <mergeCell ref="V68:AQ69"/>
    <mergeCell ref="AR68:BI69"/>
    <mergeCell ref="BJ68:BY69"/>
    <mergeCell ref="BZ68:CQ69"/>
    <mergeCell ref="CD4:CE5"/>
    <mergeCell ref="AV5:AW5"/>
    <mergeCell ref="F5:G5"/>
    <mergeCell ref="H5:I5"/>
    <mergeCell ref="J5:K5"/>
    <mergeCell ref="L5:M5"/>
    <mergeCell ref="N5:O5"/>
    <mergeCell ref="P5:Q5"/>
    <mergeCell ref="AL5:AM5"/>
    <mergeCell ref="AN5:AO5"/>
    <mergeCell ref="AP5:AQ5"/>
    <mergeCell ref="AR5:AS5"/>
    <mergeCell ref="AT5:AU5"/>
    <mergeCell ref="BV5:BW5"/>
    <mergeCell ref="BX5:BY5"/>
    <mergeCell ref="BZ5:CA5"/>
    <mergeCell ref="CB5:CC5"/>
    <mergeCell ref="BV4:BW4"/>
    <mergeCell ref="BX4:BY4"/>
    <mergeCell ref="BZ4:CA4"/>
    <mergeCell ref="CB4:CC4"/>
    <mergeCell ref="BJ5:BK5"/>
    <mergeCell ref="BL5:BM5"/>
    <mergeCell ref="BR5:BS5"/>
    <mergeCell ref="BT5:BU5"/>
    <mergeCell ref="BJ4:BK4"/>
    <mergeCell ref="BL4:BM4"/>
    <mergeCell ref="BN4:BO5"/>
    <mergeCell ref="BP4:BQ5"/>
    <mergeCell ref="BR4:BS4"/>
    <mergeCell ref="BB5:BC5"/>
    <mergeCell ref="BD5:BE5"/>
    <mergeCell ref="BF5:BG5"/>
    <mergeCell ref="BH5:BI5"/>
    <mergeCell ref="AX4:AY5"/>
    <mergeCell ref="AZ4:BA5"/>
    <mergeCell ref="BB4:BC4"/>
    <mergeCell ref="BD4:BE4"/>
    <mergeCell ref="BF4:BG4"/>
    <mergeCell ref="AB5:AC5"/>
    <mergeCell ref="AD5:AE5"/>
    <mergeCell ref="AF5:AG5"/>
    <mergeCell ref="AL4:AM4"/>
    <mergeCell ref="AN4:AO4"/>
    <mergeCell ref="V5:W5"/>
    <mergeCell ref="X5:Y5"/>
    <mergeCell ref="F3:U3"/>
    <mergeCell ref="V3:AK3"/>
    <mergeCell ref="N4:O4"/>
    <mergeCell ref="P4:Q4"/>
    <mergeCell ref="R4:S5"/>
    <mergeCell ref="T4:U5"/>
    <mergeCell ref="V4:W4"/>
    <mergeCell ref="Z4:AA4"/>
    <mergeCell ref="AB4:AC4"/>
    <mergeCell ref="AD4:AE4"/>
    <mergeCell ref="AF4:AG4"/>
    <mergeCell ref="AH4:AI5"/>
    <mergeCell ref="AJ4:AK5"/>
    <mergeCell ref="Z5:AA5"/>
    <mergeCell ref="AL3:BA3"/>
    <mergeCell ref="BB3:BQ3"/>
    <mergeCell ref="BR3:CG3"/>
    <mergeCell ref="CH3:CK4"/>
    <mergeCell ref="F4:G4"/>
    <mergeCell ref="H4:I4"/>
    <mergeCell ref="J4:K4"/>
    <mergeCell ref="L4:M4"/>
    <mergeCell ref="X4:Y4"/>
    <mergeCell ref="AV4:AW4"/>
    <mergeCell ref="AP4:AQ4"/>
    <mergeCell ref="AR4:AS4"/>
    <mergeCell ref="AT4:AU4"/>
    <mergeCell ref="BH4:BI4"/>
    <mergeCell ref="BT4:BU4"/>
    <mergeCell ref="CF4:CG5"/>
  </mergeCells>
  <phoneticPr fontId="2"/>
  <printOptions horizontalCentered="1"/>
  <pageMargins left="0" right="0" top="0.78740157480314965" bottom="0" header="0.51181102362204722" footer="0.51181102362204722"/>
  <pageSetup paperSize="9" scale="48" fitToWidth="0" fitToHeight="0" orientation="portrait" r:id="rId1"/>
  <headerFooter alignWithMargins="0"/>
  <colBreaks count="5" manualBreakCount="5">
    <brk id="21" max="1048575" man="1"/>
    <brk id="37" max="1048575" man="1"/>
    <brk id="53" max="1048575" man="1"/>
    <brk id="69" max="1048575" man="1"/>
    <brk id="8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BE63"/>
  <sheetViews>
    <sheetView view="pageBreakPreview" zoomScale="75" zoomScaleNormal="75" zoomScaleSheetLayoutView="75" workbookViewId="0">
      <selection activeCell="V9" sqref="V9"/>
    </sheetView>
  </sheetViews>
  <sheetFormatPr defaultRowHeight="14.25" x14ac:dyDescent="0.15"/>
  <cols>
    <col min="1" max="2" width="12.75" style="1" customWidth="1"/>
    <col min="3" max="3" width="8.625" style="1" customWidth="1"/>
    <col min="4" max="5" width="7.375" style="1" customWidth="1"/>
    <col min="6" max="6" width="12.75" style="1" customWidth="1"/>
    <col min="7" max="7" width="8.625" style="1" customWidth="1"/>
    <col min="8" max="9" width="7.375" style="1" customWidth="1"/>
    <col min="10" max="10" width="12.75" style="1" customWidth="1"/>
    <col min="11" max="12" width="8.625" style="1" customWidth="1"/>
    <col min="13" max="14" width="7.375" style="1" customWidth="1"/>
    <col min="15" max="15" width="7.75" style="1" customWidth="1"/>
    <col min="16" max="16" width="9" style="1"/>
    <col min="17" max="17" width="12.75" style="1" customWidth="1"/>
    <col min="18" max="18" width="13.375" style="1" customWidth="1"/>
    <col min="19" max="20" width="8.625" style="1" customWidth="1"/>
    <col min="21" max="22" width="7.375" style="1" customWidth="1"/>
    <col min="23" max="23" width="12.375" style="1" customWidth="1"/>
    <col min="24" max="16384" width="9" style="1"/>
  </cols>
  <sheetData>
    <row r="1" spans="1:23" s="82" customFormat="1" ht="24.75" customHeight="1" thickBot="1" x14ac:dyDescent="0.2"/>
    <row r="2" spans="1:23" s="82" customFormat="1" ht="18" customHeight="1" x14ac:dyDescent="0.15">
      <c r="A2" s="178"/>
      <c r="B2" s="464" t="s">
        <v>81</v>
      </c>
      <c r="C2" s="465"/>
      <c r="D2" s="465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80"/>
      <c r="P2" s="181"/>
      <c r="Q2" s="178"/>
      <c r="R2" s="461" t="s">
        <v>94</v>
      </c>
      <c r="S2" s="462"/>
      <c r="T2" s="462"/>
      <c r="U2" s="462"/>
      <c r="V2" s="181"/>
      <c r="W2" s="182"/>
    </row>
    <row r="3" spans="1:23" s="82" customFormat="1" ht="18" customHeight="1" x14ac:dyDescent="0.15">
      <c r="A3" s="183"/>
      <c r="B3" s="184"/>
      <c r="C3" s="184"/>
      <c r="D3" s="184"/>
      <c r="E3" s="184"/>
      <c r="F3" s="185"/>
      <c r="G3" s="184"/>
      <c r="H3" s="184"/>
      <c r="I3" s="184"/>
      <c r="J3" s="185"/>
      <c r="K3" s="184"/>
      <c r="L3" s="184"/>
      <c r="M3" s="184"/>
      <c r="N3" s="184"/>
      <c r="O3" s="186"/>
      <c r="P3" s="184"/>
      <c r="Q3" s="183"/>
      <c r="R3" s="184"/>
      <c r="S3" s="184"/>
      <c r="T3" s="184"/>
      <c r="U3" s="184"/>
      <c r="V3" s="184"/>
      <c r="W3" s="186"/>
    </row>
    <row r="4" spans="1:23" s="82" customFormat="1" ht="18" customHeight="1" x14ac:dyDescent="0.15">
      <c r="A4" s="183"/>
      <c r="B4" s="187" t="s">
        <v>98</v>
      </c>
      <c r="C4" s="187"/>
      <c r="D4" s="187"/>
      <c r="E4" s="187"/>
      <c r="F4" s="188" t="s">
        <v>92</v>
      </c>
      <c r="G4" s="187"/>
      <c r="H4" s="187"/>
      <c r="I4" s="187"/>
      <c r="J4" s="188" t="s">
        <v>88</v>
      </c>
      <c r="K4" s="187"/>
      <c r="L4" s="187"/>
      <c r="M4" s="187"/>
      <c r="N4" s="187"/>
      <c r="O4" s="189"/>
      <c r="P4" s="184"/>
      <c r="Q4" s="183"/>
      <c r="R4" s="187"/>
      <c r="S4" s="187"/>
      <c r="T4" s="187"/>
      <c r="U4" s="187"/>
      <c r="V4" s="187"/>
      <c r="W4" s="189"/>
    </row>
    <row r="5" spans="1:23" s="82" customFormat="1" ht="18" customHeight="1" x14ac:dyDescent="0.15">
      <c r="A5" s="190" t="s">
        <v>99</v>
      </c>
      <c r="B5" s="191"/>
      <c r="C5" s="191"/>
      <c r="D5" s="458" t="s">
        <v>100</v>
      </c>
      <c r="E5" s="463"/>
      <c r="F5" s="192"/>
      <c r="G5" s="184"/>
      <c r="H5" s="458" t="s">
        <v>100</v>
      </c>
      <c r="I5" s="463"/>
      <c r="J5" s="192"/>
      <c r="K5" s="191"/>
      <c r="L5" s="193"/>
      <c r="M5" s="458" t="s">
        <v>100</v>
      </c>
      <c r="N5" s="459"/>
      <c r="O5" s="460"/>
      <c r="P5" s="184"/>
      <c r="Q5" s="190" t="s">
        <v>99</v>
      </c>
      <c r="R5" s="191"/>
      <c r="S5" s="191"/>
      <c r="T5" s="191"/>
      <c r="U5" s="458" t="s">
        <v>100</v>
      </c>
      <c r="V5" s="459"/>
      <c r="W5" s="460"/>
    </row>
    <row r="6" spans="1:23" s="82" customFormat="1" ht="30" customHeight="1" x14ac:dyDescent="0.15">
      <c r="A6" s="183"/>
      <c r="B6" s="194" t="s">
        <v>101</v>
      </c>
      <c r="C6" s="194" t="s">
        <v>102</v>
      </c>
      <c r="D6" s="191" t="s">
        <v>101</v>
      </c>
      <c r="E6" s="184" t="s">
        <v>102</v>
      </c>
      <c r="F6" s="195" t="s">
        <v>101</v>
      </c>
      <c r="G6" s="194" t="s">
        <v>102</v>
      </c>
      <c r="H6" s="194" t="s">
        <v>101</v>
      </c>
      <c r="I6" s="184" t="s">
        <v>102</v>
      </c>
      <c r="J6" s="195" t="s">
        <v>101</v>
      </c>
      <c r="K6" s="194" t="s">
        <v>102</v>
      </c>
      <c r="L6" s="196" t="s">
        <v>114</v>
      </c>
      <c r="M6" s="194" t="s">
        <v>101</v>
      </c>
      <c r="N6" s="191" t="s">
        <v>102</v>
      </c>
      <c r="O6" s="396" t="s">
        <v>114</v>
      </c>
      <c r="P6" s="184"/>
      <c r="Q6" s="183"/>
      <c r="R6" s="194" t="s">
        <v>101</v>
      </c>
      <c r="S6" s="194" t="s">
        <v>102</v>
      </c>
      <c r="T6" s="197" t="s">
        <v>114</v>
      </c>
      <c r="U6" s="191" t="s">
        <v>101</v>
      </c>
      <c r="V6" s="191" t="s">
        <v>102</v>
      </c>
      <c r="W6" s="396" t="s">
        <v>114</v>
      </c>
    </row>
    <row r="7" spans="1:23" s="82" customFormat="1" ht="18" customHeight="1" x14ac:dyDescent="0.15">
      <c r="A7" s="198"/>
      <c r="B7" s="199" t="s">
        <v>103</v>
      </c>
      <c r="C7" s="384" t="s">
        <v>93</v>
      </c>
      <c r="D7" s="384" t="s">
        <v>3</v>
      </c>
      <c r="E7" s="387" t="s">
        <v>3</v>
      </c>
      <c r="F7" s="382" t="s">
        <v>103</v>
      </c>
      <c r="G7" s="383" t="s">
        <v>93</v>
      </c>
      <c r="H7" s="384" t="s">
        <v>3</v>
      </c>
      <c r="I7" s="387" t="s">
        <v>3</v>
      </c>
      <c r="J7" s="382" t="s">
        <v>103</v>
      </c>
      <c r="K7" s="382" t="s">
        <v>93</v>
      </c>
      <c r="L7" s="388" t="s">
        <v>105</v>
      </c>
      <c r="M7" s="384" t="s">
        <v>3</v>
      </c>
      <c r="N7" s="382" t="s">
        <v>3</v>
      </c>
      <c r="O7" s="397" t="s">
        <v>3</v>
      </c>
      <c r="P7" s="184"/>
      <c r="Q7" s="198"/>
      <c r="R7" s="199" t="s">
        <v>103</v>
      </c>
      <c r="S7" s="199" t="s">
        <v>93</v>
      </c>
      <c r="T7" s="199" t="s">
        <v>105</v>
      </c>
      <c r="U7" s="383" t="s">
        <v>3</v>
      </c>
      <c r="V7" s="384" t="s">
        <v>3</v>
      </c>
      <c r="W7" s="397" t="s">
        <v>3</v>
      </c>
    </row>
    <row r="8" spans="1:23" s="82" customFormat="1" ht="18" customHeight="1" x14ac:dyDescent="0.15">
      <c r="A8" s="200"/>
      <c r="B8" s="201">
        <v>0</v>
      </c>
      <c r="C8" s="389">
        <v>0</v>
      </c>
      <c r="D8" s="301"/>
      <c r="E8" s="252"/>
      <c r="F8" s="306">
        <v>0</v>
      </c>
      <c r="G8" s="390">
        <v>0</v>
      </c>
      <c r="H8" s="301"/>
      <c r="I8" s="252"/>
      <c r="J8" s="306"/>
      <c r="K8" s="306"/>
      <c r="L8" s="391">
        <v>0</v>
      </c>
      <c r="M8" s="344"/>
      <c r="N8" s="301"/>
      <c r="O8" s="398"/>
      <c r="P8" s="184"/>
      <c r="Q8" s="200"/>
      <c r="R8" s="201">
        <v>0</v>
      </c>
      <c r="S8" s="201">
        <v>0</v>
      </c>
      <c r="T8" s="391">
        <v>0</v>
      </c>
      <c r="U8" s="344"/>
      <c r="V8" s="301"/>
      <c r="W8" s="398"/>
    </row>
    <row r="9" spans="1:23" s="82" customFormat="1" ht="18" customHeight="1" x14ac:dyDescent="0.15">
      <c r="A9" s="205" t="s">
        <v>107</v>
      </c>
      <c r="B9" s="156">
        <v>21600</v>
      </c>
      <c r="C9" s="161">
        <v>9</v>
      </c>
      <c r="D9" s="386">
        <v>90</v>
      </c>
      <c r="E9" s="320">
        <v>90</v>
      </c>
      <c r="F9" s="156">
        <v>2082700</v>
      </c>
      <c r="G9" s="330">
        <v>353</v>
      </c>
      <c r="H9" s="386">
        <v>97.5</v>
      </c>
      <c r="I9" s="320">
        <v>97.5</v>
      </c>
      <c r="J9" s="407">
        <f>SUM(F9,B9)</f>
        <v>2104300</v>
      </c>
      <c r="K9" s="156">
        <f>SUM(C9,G9)</f>
        <v>362</v>
      </c>
      <c r="L9" s="340">
        <v>188</v>
      </c>
      <c r="M9" s="345">
        <v>97.4</v>
      </c>
      <c r="N9" s="386">
        <v>97.3</v>
      </c>
      <c r="O9" s="399">
        <v>97.9</v>
      </c>
      <c r="P9" s="184"/>
      <c r="Q9" s="205" t="s">
        <v>178</v>
      </c>
      <c r="R9" s="156">
        <v>21930000</v>
      </c>
      <c r="S9" s="156">
        <v>3655</v>
      </c>
      <c r="T9" s="340">
        <v>3261</v>
      </c>
      <c r="U9" s="345">
        <v>102.3</v>
      </c>
      <c r="V9" s="386">
        <v>102.3</v>
      </c>
      <c r="W9" s="399">
        <v>102.1</v>
      </c>
    </row>
    <row r="10" spans="1:23" s="82" customFormat="1" ht="18" customHeight="1" x14ac:dyDescent="0.15">
      <c r="A10" s="200"/>
      <c r="B10" s="392">
        <v>0</v>
      </c>
      <c r="C10" s="392">
        <v>0</v>
      </c>
      <c r="D10" s="393">
        <v>0</v>
      </c>
      <c r="E10" s="370">
        <v>0</v>
      </c>
      <c r="F10" s="394">
        <v>0</v>
      </c>
      <c r="G10" s="372">
        <v>0</v>
      </c>
      <c r="H10" s="393">
        <v>0</v>
      </c>
      <c r="I10" s="370">
        <v>0</v>
      </c>
      <c r="J10" s="394"/>
      <c r="K10" s="394"/>
      <c r="L10" s="395">
        <v>0</v>
      </c>
      <c r="M10" s="369">
        <v>0</v>
      </c>
      <c r="N10" s="393">
        <v>0</v>
      </c>
      <c r="O10" s="401">
        <v>0</v>
      </c>
      <c r="P10" s="184"/>
      <c r="Q10" s="200"/>
      <c r="R10" s="157">
        <v>0</v>
      </c>
      <c r="S10" s="157">
        <v>0</v>
      </c>
      <c r="T10" s="331">
        <v>0</v>
      </c>
      <c r="U10" s="346">
        <v>0</v>
      </c>
      <c r="V10" s="385">
        <v>0</v>
      </c>
      <c r="W10" s="400">
        <v>0</v>
      </c>
    </row>
    <row r="11" spans="1:23" s="82" customFormat="1" ht="18" customHeight="1" x14ac:dyDescent="0.15">
      <c r="A11" s="205" t="s">
        <v>5</v>
      </c>
      <c r="B11" s="161">
        <v>264000</v>
      </c>
      <c r="C11" s="161">
        <v>110</v>
      </c>
      <c r="D11" s="386">
        <v>97.3</v>
      </c>
      <c r="E11" s="320">
        <v>97.3</v>
      </c>
      <c r="F11" s="156">
        <v>2006000</v>
      </c>
      <c r="G11" s="330">
        <v>340</v>
      </c>
      <c r="H11" s="386">
        <v>98.6</v>
      </c>
      <c r="I11" s="320">
        <v>98.6</v>
      </c>
      <c r="J11" s="407">
        <f>SUM(F11,B11)</f>
        <v>2270000</v>
      </c>
      <c r="K11" s="156">
        <f>SUM(C11,G11)</f>
        <v>450</v>
      </c>
      <c r="L11" s="340">
        <v>192</v>
      </c>
      <c r="M11" s="345">
        <v>98.4</v>
      </c>
      <c r="N11" s="386">
        <v>98.3</v>
      </c>
      <c r="O11" s="399">
        <v>96</v>
      </c>
      <c r="P11" s="184"/>
      <c r="Q11" s="205" t="s">
        <v>5</v>
      </c>
      <c r="R11" s="156">
        <v>19128000</v>
      </c>
      <c r="S11" s="157">
        <v>3188</v>
      </c>
      <c r="T11" s="331">
        <v>2734</v>
      </c>
      <c r="U11" s="346">
        <v>101.6</v>
      </c>
      <c r="V11" s="385">
        <v>101.6</v>
      </c>
      <c r="W11" s="400">
        <v>101.8</v>
      </c>
    </row>
    <row r="12" spans="1:23" s="82" customFormat="1" ht="18" customHeight="1" x14ac:dyDescent="0.15">
      <c r="A12" s="200"/>
      <c r="B12" s="392">
        <v>0</v>
      </c>
      <c r="C12" s="392">
        <v>0</v>
      </c>
      <c r="D12" s="393">
        <v>0</v>
      </c>
      <c r="E12" s="370">
        <v>0</v>
      </c>
      <c r="F12" s="394">
        <v>0</v>
      </c>
      <c r="G12" s="372">
        <v>0</v>
      </c>
      <c r="H12" s="393">
        <v>0</v>
      </c>
      <c r="I12" s="370">
        <v>0</v>
      </c>
      <c r="J12" s="394"/>
      <c r="K12" s="394"/>
      <c r="L12" s="395">
        <v>0</v>
      </c>
      <c r="M12" s="369">
        <v>0</v>
      </c>
      <c r="N12" s="393">
        <v>0</v>
      </c>
      <c r="O12" s="401">
        <v>0</v>
      </c>
      <c r="P12" s="184"/>
      <c r="Q12" s="200"/>
      <c r="R12" s="157">
        <v>0</v>
      </c>
      <c r="S12" s="392">
        <v>0</v>
      </c>
      <c r="T12" s="372">
        <v>0</v>
      </c>
      <c r="U12" s="369">
        <v>0</v>
      </c>
      <c r="V12" s="393">
        <v>0</v>
      </c>
      <c r="W12" s="401">
        <v>0</v>
      </c>
    </row>
    <row r="13" spans="1:23" s="82" customFormat="1" ht="18" customHeight="1" x14ac:dyDescent="0.15">
      <c r="A13" s="205" t="s">
        <v>6</v>
      </c>
      <c r="B13" s="161">
        <v>0</v>
      </c>
      <c r="C13" s="161">
        <v>0</v>
      </c>
      <c r="D13" s="386"/>
      <c r="E13" s="320"/>
      <c r="F13" s="156">
        <v>289100</v>
      </c>
      <c r="G13" s="330">
        <v>49</v>
      </c>
      <c r="H13" s="386">
        <v>89.1</v>
      </c>
      <c r="I13" s="320">
        <v>89.1</v>
      </c>
      <c r="J13" s="407">
        <f>SUM(F13,B13)</f>
        <v>289100</v>
      </c>
      <c r="K13" s="156">
        <f>SUM(C13,G13)</f>
        <v>49</v>
      </c>
      <c r="L13" s="340">
        <v>27</v>
      </c>
      <c r="M13" s="345">
        <v>89.1</v>
      </c>
      <c r="N13" s="386">
        <v>89.1</v>
      </c>
      <c r="O13" s="399">
        <v>90</v>
      </c>
      <c r="P13" s="184"/>
      <c r="Q13" s="205" t="s">
        <v>6</v>
      </c>
      <c r="R13" s="156">
        <v>6738000</v>
      </c>
      <c r="S13" s="161">
        <v>1123</v>
      </c>
      <c r="T13" s="330">
        <v>988</v>
      </c>
      <c r="U13" s="345">
        <v>104</v>
      </c>
      <c r="V13" s="386">
        <v>104</v>
      </c>
      <c r="W13" s="399">
        <v>104.2</v>
      </c>
    </row>
    <row r="14" spans="1:23" s="82" customFormat="1" ht="18" customHeight="1" x14ac:dyDescent="0.15">
      <c r="A14" s="200"/>
      <c r="B14" s="157">
        <v>0</v>
      </c>
      <c r="C14" s="392">
        <v>0</v>
      </c>
      <c r="D14" s="393"/>
      <c r="E14" s="370"/>
      <c r="F14" s="394">
        <v>0</v>
      </c>
      <c r="G14" s="372">
        <v>0</v>
      </c>
      <c r="H14" s="393">
        <v>0</v>
      </c>
      <c r="I14" s="370">
        <v>0</v>
      </c>
      <c r="J14" s="394"/>
      <c r="K14" s="394"/>
      <c r="L14" s="395">
        <v>0</v>
      </c>
      <c r="M14" s="369">
        <v>0</v>
      </c>
      <c r="N14" s="393">
        <v>0</v>
      </c>
      <c r="O14" s="401">
        <v>0</v>
      </c>
      <c r="P14" s="184"/>
      <c r="Q14" s="200"/>
      <c r="R14" s="157">
        <v>3000</v>
      </c>
      <c r="S14" s="392">
        <v>3</v>
      </c>
      <c r="T14" s="372">
        <v>0</v>
      </c>
      <c r="U14" s="369">
        <v>150</v>
      </c>
      <c r="V14" s="393">
        <v>150</v>
      </c>
      <c r="W14" s="401">
        <v>0</v>
      </c>
    </row>
    <row r="15" spans="1:23" s="82" customFormat="1" ht="18" customHeight="1" x14ac:dyDescent="0.15">
      <c r="A15" s="205" t="s">
        <v>108</v>
      </c>
      <c r="B15" s="156">
        <v>0</v>
      </c>
      <c r="C15" s="161">
        <v>0</v>
      </c>
      <c r="D15" s="386"/>
      <c r="E15" s="320"/>
      <c r="F15" s="156">
        <v>949900</v>
      </c>
      <c r="G15" s="330">
        <v>161</v>
      </c>
      <c r="H15" s="386">
        <v>103.9</v>
      </c>
      <c r="I15" s="320">
        <v>103.9</v>
      </c>
      <c r="J15" s="407">
        <f>SUM(F15,B15)</f>
        <v>949900</v>
      </c>
      <c r="K15" s="156">
        <f>SUM(C15,G15)</f>
        <v>161</v>
      </c>
      <c r="L15" s="340">
        <v>57</v>
      </c>
      <c r="M15" s="345">
        <v>103.9</v>
      </c>
      <c r="N15" s="386">
        <v>103.9</v>
      </c>
      <c r="O15" s="399">
        <v>96.6</v>
      </c>
      <c r="P15" s="184"/>
      <c r="Q15" s="205" t="s">
        <v>179</v>
      </c>
      <c r="R15" s="156">
        <v>10422000</v>
      </c>
      <c r="S15" s="161">
        <v>1737</v>
      </c>
      <c r="T15" s="330">
        <v>1554</v>
      </c>
      <c r="U15" s="345">
        <v>101.9</v>
      </c>
      <c r="V15" s="386">
        <v>101.9</v>
      </c>
      <c r="W15" s="399">
        <v>101.8</v>
      </c>
    </row>
    <row r="16" spans="1:23" s="82" customFormat="1" ht="18" customHeight="1" x14ac:dyDescent="0.15">
      <c r="A16" s="200"/>
      <c r="B16" s="392">
        <v>0</v>
      </c>
      <c r="C16" s="392">
        <v>0</v>
      </c>
      <c r="D16" s="393">
        <v>0</v>
      </c>
      <c r="E16" s="370">
        <v>0</v>
      </c>
      <c r="F16" s="394">
        <v>0</v>
      </c>
      <c r="G16" s="372">
        <v>0</v>
      </c>
      <c r="H16" s="393">
        <v>0</v>
      </c>
      <c r="I16" s="370">
        <v>0</v>
      </c>
      <c r="J16" s="394"/>
      <c r="K16" s="394"/>
      <c r="L16" s="395">
        <v>0</v>
      </c>
      <c r="M16" s="369">
        <v>0</v>
      </c>
      <c r="N16" s="393">
        <v>0</v>
      </c>
      <c r="O16" s="401">
        <v>0</v>
      </c>
      <c r="P16" s="184"/>
      <c r="Q16" s="200"/>
      <c r="R16" s="157">
        <v>0</v>
      </c>
      <c r="S16" s="157">
        <v>0</v>
      </c>
      <c r="T16" s="395">
        <v>0</v>
      </c>
      <c r="U16" s="369">
        <v>0</v>
      </c>
      <c r="V16" s="393">
        <v>0</v>
      </c>
      <c r="W16" s="401">
        <v>0</v>
      </c>
    </row>
    <row r="17" spans="1:23" s="82" customFormat="1" ht="18" customHeight="1" x14ac:dyDescent="0.15">
      <c r="A17" s="205" t="s">
        <v>109</v>
      </c>
      <c r="B17" s="161">
        <v>14400</v>
      </c>
      <c r="C17" s="161">
        <v>6</v>
      </c>
      <c r="D17" s="386">
        <v>100</v>
      </c>
      <c r="E17" s="320">
        <v>100</v>
      </c>
      <c r="F17" s="156">
        <v>389400</v>
      </c>
      <c r="G17" s="330">
        <v>66</v>
      </c>
      <c r="H17" s="386">
        <v>98.5</v>
      </c>
      <c r="I17" s="320">
        <v>98.5</v>
      </c>
      <c r="J17" s="407">
        <f>SUM(F17,B17)</f>
        <v>403800</v>
      </c>
      <c r="K17" s="156">
        <f>SUM(C17,G17)</f>
        <v>72</v>
      </c>
      <c r="L17" s="340">
        <v>57</v>
      </c>
      <c r="M17" s="345">
        <v>98.6</v>
      </c>
      <c r="N17" s="386">
        <v>98.6</v>
      </c>
      <c r="O17" s="399">
        <v>96.6</v>
      </c>
      <c r="P17" s="184"/>
      <c r="Q17" s="205" t="s">
        <v>180</v>
      </c>
      <c r="R17" s="156">
        <v>14118000</v>
      </c>
      <c r="S17" s="156">
        <v>2353</v>
      </c>
      <c r="T17" s="340">
        <v>2100</v>
      </c>
      <c r="U17" s="345">
        <v>102.1</v>
      </c>
      <c r="V17" s="386">
        <v>102.1</v>
      </c>
      <c r="W17" s="399">
        <v>100.6</v>
      </c>
    </row>
    <row r="18" spans="1:23" s="82" customFormat="1" ht="18" customHeight="1" x14ac:dyDescent="0.15">
      <c r="A18" s="200"/>
      <c r="B18" s="392">
        <v>0</v>
      </c>
      <c r="C18" s="392">
        <v>0</v>
      </c>
      <c r="D18" s="393">
        <v>0</v>
      </c>
      <c r="E18" s="370">
        <v>0</v>
      </c>
      <c r="F18" s="394">
        <v>0</v>
      </c>
      <c r="G18" s="372">
        <v>0</v>
      </c>
      <c r="H18" s="393">
        <v>0</v>
      </c>
      <c r="I18" s="370">
        <v>0</v>
      </c>
      <c r="J18" s="394"/>
      <c r="K18" s="394"/>
      <c r="L18" s="395">
        <v>0</v>
      </c>
      <c r="M18" s="369">
        <v>0</v>
      </c>
      <c r="N18" s="393">
        <v>0</v>
      </c>
      <c r="O18" s="401">
        <v>0</v>
      </c>
      <c r="P18" s="184"/>
      <c r="Q18" s="200"/>
      <c r="R18" s="157">
        <v>0</v>
      </c>
      <c r="S18" s="157">
        <v>0</v>
      </c>
      <c r="T18" s="395">
        <v>0</v>
      </c>
      <c r="U18" s="369">
        <v>0</v>
      </c>
      <c r="V18" s="393">
        <v>0</v>
      </c>
      <c r="W18" s="401">
        <v>0</v>
      </c>
    </row>
    <row r="19" spans="1:23" s="82" customFormat="1" ht="18" customHeight="1" x14ac:dyDescent="0.15">
      <c r="A19" s="205" t="s">
        <v>7</v>
      </c>
      <c r="B19" s="161">
        <v>62400</v>
      </c>
      <c r="C19" s="161">
        <v>26</v>
      </c>
      <c r="D19" s="386">
        <v>118.2</v>
      </c>
      <c r="E19" s="320">
        <v>118.2</v>
      </c>
      <c r="F19" s="156">
        <v>519200</v>
      </c>
      <c r="G19" s="330">
        <v>88</v>
      </c>
      <c r="H19" s="386">
        <v>98.9</v>
      </c>
      <c r="I19" s="320">
        <v>98.9</v>
      </c>
      <c r="J19" s="407">
        <f>SUM(F19,B19)</f>
        <v>581600</v>
      </c>
      <c r="K19" s="156">
        <f>SUM(C19,G19)</f>
        <v>114</v>
      </c>
      <c r="L19" s="340">
        <v>66</v>
      </c>
      <c r="M19" s="345">
        <v>100.6</v>
      </c>
      <c r="N19" s="386">
        <v>102.7</v>
      </c>
      <c r="O19" s="399">
        <v>101.5</v>
      </c>
      <c r="P19" s="184"/>
      <c r="Q19" s="205" t="s">
        <v>7</v>
      </c>
      <c r="R19" s="156">
        <v>16092000</v>
      </c>
      <c r="S19" s="156">
        <v>2682</v>
      </c>
      <c r="T19" s="340">
        <v>2389</v>
      </c>
      <c r="U19" s="345">
        <v>101.7</v>
      </c>
      <c r="V19" s="386">
        <v>101.7</v>
      </c>
      <c r="W19" s="399">
        <v>100.9</v>
      </c>
    </row>
    <row r="20" spans="1:23" s="82" customFormat="1" ht="18" customHeight="1" x14ac:dyDescent="0.15">
      <c r="A20" s="200"/>
      <c r="B20" s="392">
        <v>0</v>
      </c>
      <c r="C20" s="392">
        <v>0</v>
      </c>
      <c r="D20" s="393">
        <v>0</v>
      </c>
      <c r="E20" s="370">
        <v>0</v>
      </c>
      <c r="F20" s="394">
        <v>0</v>
      </c>
      <c r="G20" s="372">
        <v>0</v>
      </c>
      <c r="H20" s="393">
        <v>0</v>
      </c>
      <c r="I20" s="370">
        <v>0</v>
      </c>
      <c r="J20" s="394"/>
      <c r="K20" s="394"/>
      <c r="L20" s="395">
        <v>0</v>
      </c>
      <c r="M20" s="369">
        <v>0</v>
      </c>
      <c r="N20" s="393">
        <v>0</v>
      </c>
      <c r="O20" s="401">
        <v>0</v>
      </c>
      <c r="P20" s="184"/>
      <c r="Q20" s="200"/>
      <c r="R20" s="157">
        <v>0</v>
      </c>
      <c r="S20" s="157">
        <v>0</v>
      </c>
      <c r="T20" s="395">
        <v>0</v>
      </c>
      <c r="U20" s="369">
        <v>0</v>
      </c>
      <c r="V20" s="393">
        <v>0</v>
      </c>
      <c r="W20" s="401">
        <v>0</v>
      </c>
    </row>
    <row r="21" spans="1:23" s="82" customFormat="1" ht="18" customHeight="1" x14ac:dyDescent="0.15">
      <c r="A21" s="205" t="s">
        <v>8</v>
      </c>
      <c r="B21" s="161">
        <v>199200</v>
      </c>
      <c r="C21" s="161">
        <v>83</v>
      </c>
      <c r="D21" s="386">
        <v>100</v>
      </c>
      <c r="E21" s="320">
        <v>100</v>
      </c>
      <c r="F21" s="156">
        <v>318600</v>
      </c>
      <c r="G21" s="330">
        <v>54</v>
      </c>
      <c r="H21" s="386">
        <v>98.2</v>
      </c>
      <c r="I21" s="320">
        <v>98.2</v>
      </c>
      <c r="J21" s="407">
        <f>SUM(F21,B21)</f>
        <v>517800</v>
      </c>
      <c r="K21" s="156">
        <f>SUM(C21,G21)</f>
        <v>137</v>
      </c>
      <c r="L21" s="340">
        <v>104</v>
      </c>
      <c r="M21" s="345">
        <v>98.9</v>
      </c>
      <c r="N21" s="386">
        <v>99.3</v>
      </c>
      <c r="O21" s="399">
        <v>100</v>
      </c>
      <c r="P21" s="184"/>
      <c r="Q21" s="205" t="s">
        <v>8</v>
      </c>
      <c r="R21" s="156">
        <v>17436000</v>
      </c>
      <c r="S21" s="156">
        <v>2906</v>
      </c>
      <c r="T21" s="340">
        <v>2636</v>
      </c>
      <c r="U21" s="345">
        <v>101.4</v>
      </c>
      <c r="V21" s="386">
        <v>101.4</v>
      </c>
      <c r="W21" s="399">
        <v>101.7</v>
      </c>
    </row>
    <row r="22" spans="1:23" s="82" customFormat="1" ht="18" customHeight="1" x14ac:dyDescent="0.15">
      <c r="A22" s="200"/>
      <c r="B22" s="392">
        <v>0</v>
      </c>
      <c r="C22" s="392">
        <v>0</v>
      </c>
      <c r="D22" s="393">
        <v>0</v>
      </c>
      <c r="E22" s="370">
        <v>0</v>
      </c>
      <c r="F22" s="394">
        <v>0</v>
      </c>
      <c r="G22" s="372">
        <v>0</v>
      </c>
      <c r="H22" s="393">
        <v>0</v>
      </c>
      <c r="I22" s="370">
        <v>0</v>
      </c>
      <c r="J22" s="394"/>
      <c r="K22" s="394"/>
      <c r="L22" s="395">
        <v>0</v>
      </c>
      <c r="M22" s="369">
        <v>0</v>
      </c>
      <c r="N22" s="393">
        <v>0</v>
      </c>
      <c r="O22" s="401">
        <v>0</v>
      </c>
      <c r="P22" s="184"/>
      <c r="Q22" s="200"/>
      <c r="R22" s="157">
        <v>0</v>
      </c>
      <c r="S22" s="157">
        <v>0</v>
      </c>
      <c r="T22" s="395">
        <v>0</v>
      </c>
      <c r="U22" s="369">
        <v>0</v>
      </c>
      <c r="V22" s="393">
        <v>0</v>
      </c>
      <c r="W22" s="401">
        <v>0</v>
      </c>
    </row>
    <row r="23" spans="1:23" s="82" customFormat="1" ht="18" customHeight="1" x14ac:dyDescent="0.15">
      <c r="A23" s="205" t="s">
        <v>110</v>
      </c>
      <c r="B23" s="161">
        <v>261600</v>
      </c>
      <c r="C23" s="161">
        <v>109</v>
      </c>
      <c r="D23" s="386">
        <v>101.9</v>
      </c>
      <c r="E23" s="320">
        <v>101.9</v>
      </c>
      <c r="F23" s="156">
        <v>1132800</v>
      </c>
      <c r="G23" s="330">
        <v>192</v>
      </c>
      <c r="H23" s="386">
        <v>98.5</v>
      </c>
      <c r="I23" s="320">
        <v>98.5</v>
      </c>
      <c r="J23" s="407">
        <f>SUM(F23,B23)</f>
        <v>1394400</v>
      </c>
      <c r="K23" s="156">
        <f>SUM(C23,G23)</f>
        <v>301</v>
      </c>
      <c r="L23" s="340">
        <v>163</v>
      </c>
      <c r="M23" s="345">
        <v>99.1</v>
      </c>
      <c r="N23" s="386">
        <v>99.7</v>
      </c>
      <c r="O23" s="399">
        <v>99.4</v>
      </c>
      <c r="P23" s="184"/>
      <c r="Q23" s="205" t="s">
        <v>181</v>
      </c>
      <c r="R23" s="156">
        <v>19182000</v>
      </c>
      <c r="S23" s="156">
        <v>3197</v>
      </c>
      <c r="T23" s="340">
        <v>2843</v>
      </c>
      <c r="U23" s="345">
        <v>101.5</v>
      </c>
      <c r="V23" s="386">
        <v>101.5</v>
      </c>
      <c r="W23" s="399">
        <v>101.1</v>
      </c>
    </row>
    <row r="24" spans="1:23" s="82" customFormat="1" ht="18" customHeight="1" x14ac:dyDescent="0.15">
      <c r="A24" s="200"/>
      <c r="B24" s="392">
        <v>0</v>
      </c>
      <c r="C24" s="392">
        <v>0</v>
      </c>
      <c r="D24" s="393">
        <v>0</v>
      </c>
      <c r="E24" s="370">
        <v>0</v>
      </c>
      <c r="F24" s="394">
        <v>0</v>
      </c>
      <c r="G24" s="372">
        <v>0</v>
      </c>
      <c r="H24" s="393">
        <v>0</v>
      </c>
      <c r="I24" s="370">
        <v>0</v>
      </c>
      <c r="J24" s="394"/>
      <c r="K24" s="394"/>
      <c r="L24" s="395">
        <v>0</v>
      </c>
      <c r="M24" s="369">
        <v>0</v>
      </c>
      <c r="N24" s="393">
        <v>0</v>
      </c>
      <c r="O24" s="401">
        <v>0</v>
      </c>
      <c r="P24" s="184"/>
      <c r="Q24" s="200"/>
      <c r="R24" s="157">
        <v>0</v>
      </c>
      <c r="S24" s="157">
        <v>0</v>
      </c>
      <c r="T24" s="395">
        <v>0</v>
      </c>
      <c r="U24" s="369">
        <v>0</v>
      </c>
      <c r="V24" s="393">
        <v>0</v>
      </c>
      <c r="W24" s="401">
        <v>0</v>
      </c>
    </row>
    <row r="25" spans="1:23" s="82" customFormat="1" ht="18" customHeight="1" x14ac:dyDescent="0.15">
      <c r="A25" s="205" t="s">
        <v>111</v>
      </c>
      <c r="B25" s="161">
        <v>31200</v>
      </c>
      <c r="C25" s="161">
        <v>13</v>
      </c>
      <c r="D25" s="386">
        <v>108.3</v>
      </c>
      <c r="E25" s="320">
        <v>108.3</v>
      </c>
      <c r="F25" s="156">
        <v>277300</v>
      </c>
      <c r="G25" s="330">
        <v>47</v>
      </c>
      <c r="H25" s="386">
        <v>100</v>
      </c>
      <c r="I25" s="320">
        <v>100</v>
      </c>
      <c r="J25" s="407">
        <f>SUM(F25,B25)</f>
        <v>308500</v>
      </c>
      <c r="K25" s="156">
        <f>SUM(C25,G25)</f>
        <v>60</v>
      </c>
      <c r="L25" s="340">
        <v>52</v>
      </c>
      <c r="M25" s="345">
        <v>100.8</v>
      </c>
      <c r="N25" s="386">
        <v>101.7</v>
      </c>
      <c r="O25" s="399">
        <v>96.3</v>
      </c>
      <c r="P25" s="184"/>
      <c r="Q25" s="205" t="s">
        <v>182</v>
      </c>
      <c r="R25" s="156">
        <v>13128000</v>
      </c>
      <c r="S25" s="156">
        <v>2188</v>
      </c>
      <c r="T25" s="340">
        <v>1978</v>
      </c>
      <c r="U25" s="345">
        <v>99.1</v>
      </c>
      <c r="V25" s="386">
        <v>99.1</v>
      </c>
      <c r="W25" s="399">
        <v>99.9</v>
      </c>
    </row>
    <row r="26" spans="1:23" s="82" customFormat="1" ht="18" customHeight="1" x14ac:dyDescent="0.15">
      <c r="A26" s="200"/>
      <c r="B26" s="392">
        <v>0</v>
      </c>
      <c r="C26" s="392">
        <v>0</v>
      </c>
      <c r="D26" s="393">
        <v>0</v>
      </c>
      <c r="E26" s="370">
        <v>0</v>
      </c>
      <c r="F26" s="394">
        <v>0</v>
      </c>
      <c r="G26" s="372">
        <v>0</v>
      </c>
      <c r="H26" s="393">
        <v>0</v>
      </c>
      <c r="I26" s="370">
        <v>0</v>
      </c>
      <c r="J26" s="394"/>
      <c r="K26" s="394"/>
      <c r="L26" s="395">
        <v>0</v>
      </c>
      <c r="M26" s="369">
        <v>0</v>
      </c>
      <c r="N26" s="393">
        <v>0</v>
      </c>
      <c r="O26" s="401">
        <v>0</v>
      </c>
      <c r="P26" s="184"/>
      <c r="Q26" s="200"/>
      <c r="R26" s="157">
        <v>0</v>
      </c>
      <c r="S26" s="157">
        <v>0</v>
      </c>
      <c r="T26" s="395">
        <v>0</v>
      </c>
      <c r="U26" s="369">
        <v>0</v>
      </c>
      <c r="V26" s="393">
        <v>0</v>
      </c>
      <c r="W26" s="401">
        <v>0</v>
      </c>
    </row>
    <row r="27" spans="1:23" s="82" customFormat="1" ht="18" customHeight="1" x14ac:dyDescent="0.15">
      <c r="A27" s="205" t="s">
        <v>9</v>
      </c>
      <c r="B27" s="161">
        <v>7200</v>
      </c>
      <c r="C27" s="161">
        <v>3</v>
      </c>
      <c r="D27" s="386">
        <v>60</v>
      </c>
      <c r="E27" s="320">
        <v>60</v>
      </c>
      <c r="F27" s="156">
        <v>1185900</v>
      </c>
      <c r="G27" s="330">
        <v>201</v>
      </c>
      <c r="H27" s="386">
        <v>104.1</v>
      </c>
      <c r="I27" s="320">
        <v>104.1</v>
      </c>
      <c r="J27" s="407">
        <f>SUM(F27,B27)</f>
        <v>1193100</v>
      </c>
      <c r="K27" s="156">
        <f>SUM(C27,G27)</f>
        <v>204</v>
      </c>
      <c r="L27" s="340">
        <v>101</v>
      </c>
      <c r="M27" s="345">
        <v>103.7</v>
      </c>
      <c r="N27" s="386">
        <v>103</v>
      </c>
      <c r="O27" s="399">
        <v>101</v>
      </c>
      <c r="P27" s="184"/>
      <c r="Q27" s="205" t="s">
        <v>9</v>
      </c>
      <c r="R27" s="156">
        <v>15378000</v>
      </c>
      <c r="S27" s="156">
        <v>2563</v>
      </c>
      <c r="T27" s="340">
        <v>2322</v>
      </c>
      <c r="U27" s="345">
        <v>100.4</v>
      </c>
      <c r="V27" s="386">
        <v>100.4</v>
      </c>
      <c r="W27" s="399">
        <v>100.2</v>
      </c>
    </row>
    <row r="28" spans="1:23" s="82" customFormat="1" ht="18" customHeight="1" x14ac:dyDescent="0.15">
      <c r="A28" s="200"/>
      <c r="B28" s="392">
        <v>0</v>
      </c>
      <c r="C28" s="392">
        <v>0</v>
      </c>
      <c r="D28" s="393">
        <v>0</v>
      </c>
      <c r="E28" s="370">
        <v>0</v>
      </c>
      <c r="F28" s="394">
        <v>0</v>
      </c>
      <c r="G28" s="372">
        <v>0</v>
      </c>
      <c r="H28" s="393">
        <v>0</v>
      </c>
      <c r="I28" s="370">
        <v>0</v>
      </c>
      <c r="J28" s="394"/>
      <c r="K28" s="394"/>
      <c r="L28" s="395">
        <v>0</v>
      </c>
      <c r="M28" s="369">
        <v>0</v>
      </c>
      <c r="N28" s="393">
        <v>0</v>
      </c>
      <c r="O28" s="401">
        <v>0</v>
      </c>
      <c r="P28" s="184"/>
      <c r="Q28" s="200"/>
      <c r="R28" s="157">
        <v>0</v>
      </c>
      <c r="S28" s="157">
        <v>0</v>
      </c>
      <c r="T28" s="395">
        <v>0</v>
      </c>
      <c r="U28" s="369">
        <v>0</v>
      </c>
      <c r="V28" s="393">
        <v>0</v>
      </c>
      <c r="W28" s="401">
        <v>0</v>
      </c>
    </row>
    <row r="29" spans="1:23" s="82" customFormat="1" ht="18" customHeight="1" x14ac:dyDescent="0.15">
      <c r="A29" s="205" t="s">
        <v>10</v>
      </c>
      <c r="B29" s="161">
        <v>508800</v>
      </c>
      <c r="C29" s="161">
        <v>212</v>
      </c>
      <c r="D29" s="386">
        <v>103.9</v>
      </c>
      <c r="E29" s="320">
        <v>103.9</v>
      </c>
      <c r="F29" s="156">
        <v>1475000</v>
      </c>
      <c r="G29" s="330">
        <v>250</v>
      </c>
      <c r="H29" s="386">
        <v>102.5</v>
      </c>
      <c r="I29" s="320">
        <v>102.5</v>
      </c>
      <c r="J29" s="407">
        <f>SUM(F29,B29)</f>
        <v>1983800</v>
      </c>
      <c r="K29" s="156">
        <f>SUM(C29,G29)</f>
        <v>462</v>
      </c>
      <c r="L29" s="340">
        <v>348</v>
      </c>
      <c r="M29" s="345">
        <v>102.8</v>
      </c>
      <c r="N29" s="386">
        <v>103.1</v>
      </c>
      <c r="O29" s="399">
        <v>103.3</v>
      </c>
      <c r="P29" s="184"/>
      <c r="Q29" s="205" t="s">
        <v>10</v>
      </c>
      <c r="R29" s="156">
        <v>23070000</v>
      </c>
      <c r="S29" s="156">
        <v>3845</v>
      </c>
      <c r="T29" s="340">
        <v>3413</v>
      </c>
      <c r="U29" s="345">
        <v>100.2</v>
      </c>
      <c r="V29" s="386">
        <v>100.2</v>
      </c>
      <c r="W29" s="399">
        <v>100.8</v>
      </c>
    </row>
    <row r="30" spans="1:23" s="82" customFormat="1" ht="18" customHeight="1" x14ac:dyDescent="0.15">
      <c r="A30" s="200"/>
      <c r="B30" s="392">
        <v>0</v>
      </c>
      <c r="C30" s="392">
        <v>0</v>
      </c>
      <c r="D30" s="393">
        <v>0</v>
      </c>
      <c r="E30" s="370">
        <v>0</v>
      </c>
      <c r="F30" s="394">
        <v>0</v>
      </c>
      <c r="G30" s="372">
        <v>0</v>
      </c>
      <c r="H30" s="393">
        <v>0</v>
      </c>
      <c r="I30" s="370">
        <v>0</v>
      </c>
      <c r="J30" s="394"/>
      <c r="K30" s="394"/>
      <c r="L30" s="395">
        <v>0</v>
      </c>
      <c r="M30" s="369">
        <v>0</v>
      </c>
      <c r="N30" s="393">
        <v>0</v>
      </c>
      <c r="O30" s="401">
        <v>0</v>
      </c>
      <c r="P30" s="184"/>
      <c r="Q30" s="200"/>
      <c r="R30" s="157">
        <v>0</v>
      </c>
      <c r="S30" s="157">
        <v>0</v>
      </c>
      <c r="T30" s="395">
        <v>0</v>
      </c>
      <c r="U30" s="369">
        <v>0</v>
      </c>
      <c r="V30" s="393">
        <v>0</v>
      </c>
      <c r="W30" s="401">
        <v>0</v>
      </c>
    </row>
    <row r="31" spans="1:23" s="82" customFormat="1" ht="18" customHeight="1" x14ac:dyDescent="0.15">
      <c r="A31" s="205" t="s">
        <v>112</v>
      </c>
      <c r="B31" s="161">
        <v>590400</v>
      </c>
      <c r="C31" s="161">
        <v>246</v>
      </c>
      <c r="D31" s="386">
        <v>99.6</v>
      </c>
      <c r="E31" s="320">
        <v>99.6</v>
      </c>
      <c r="F31" s="156">
        <v>472000</v>
      </c>
      <c r="G31" s="330">
        <v>80</v>
      </c>
      <c r="H31" s="386">
        <v>102.6</v>
      </c>
      <c r="I31" s="320">
        <v>102.6</v>
      </c>
      <c r="J31" s="407">
        <f>SUM(F31,B31)</f>
        <v>1062400</v>
      </c>
      <c r="K31" s="156">
        <f>SUM(C31,G31)</f>
        <v>326</v>
      </c>
      <c r="L31" s="161">
        <v>250</v>
      </c>
      <c r="M31" s="345">
        <v>100.9</v>
      </c>
      <c r="N31" s="386">
        <v>100.3</v>
      </c>
      <c r="O31" s="399">
        <v>99.6</v>
      </c>
      <c r="P31" s="184"/>
      <c r="Q31" s="205" t="s">
        <v>183</v>
      </c>
      <c r="R31" s="156">
        <v>15210000</v>
      </c>
      <c r="S31" s="156">
        <v>2535</v>
      </c>
      <c r="T31" s="340">
        <v>2004</v>
      </c>
      <c r="U31" s="345">
        <v>105.7</v>
      </c>
      <c r="V31" s="386">
        <v>105.7</v>
      </c>
      <c r="W31" s="399">
        <v>104.2</v>
      </c>
    </row>
    <row r="32" spans="1:23" s="82" customFormat="1" ht="18" customHeight="1" x14ac:dyDescent="0.15">
      <c r="A32" s="200"/>
      <c r="B32" s="392">
        <v>0</v>
      </c>
      <c r="C32" s="392">
        <v>0</v>
      </c>
      <c r="D32" s="393">
        <v>0</v>
      </c>
      <c r="E32" s="370">
        <v>0</v>
      </c>
      <c r="F32" s="394">
        <v>0</v>
      </c>
      <c r="G32" s="372">
        <v>0</v>
      </c>
      <c r="H32" s="393">
        <v>0</v>
      </c>
      <c r="I32" s="370">
        <v>0</v>
      </c>
      <c r="J32" s="394"/>
      <c r="K32" s="394"/>
      <c r="L32" s="392">
        <v>0</v>
      </c>
      <c r="M32" s="369">
        <v>0</v>
      </c>
      <c r="N32" s="393">
        <v>0</v>
      </c>
      <c r="O32" s="401">
        <v>0</v>
      </c>
      <c r="P32" s="184"/>
      <c r="Q32" s="200"/>
      <c r="R32" s="157">
        <v>0</v>
      </c>
      <c r="S32" s="157">
        <v>0</v>
      </c>
      <c r="T32" s="395">
        <v>0</v>
      </c>
      <c r="U32" s="369">
        <v>0</v>
      </c>
      <c r="V32" s="393">
        <v>0</v>
      </c>
      <c r="W32" s="401">
        <v>0</v>
      </c>
    </row>
    <row r="33" spans="1:23" s="82" customFormat="1" ht="18" customHeight="1" x14ac:dyDescent="0.15">
      <c r="A33" s="205" t="s">
        <v>11</v>
      </c>
      <c r="B33" s="161">
        <v>508800</v>
      </c>
      <c r="C33" s="161">
        <v>212</v>
      </c>
      <c r="D33" s="386">
        <v>102.4</v>
      </c>
      <c r="E33" s="320">
        <v>102.4</v>
      </c>
      <c r="F33" s="156">
        <v>383500</v>
      </c>
      <c r="G33" s="330">
        <v>65</v>
      </c>
      <c r="H33" s="386">
        <v>97</v>
      </c>
      <c r="I33" s="320">
        <v>97</v>
      </c>
      <c r="J33" s="407">
        <f>SUM(F33,B33)</f>
        <v>892300</v>
      </c>
      <c r="K33" s="156">
        <f>SUM(C33,G33)</f>
        <v>277</v>
      </c>
      <c r="L33" s="161">
        <v>228</v>
      </c>
      <c r="M33" s="345">
        <v>100</v>
      </c>
      <c r="N33" s="386">
        <v>101.1</v>
      </c>
      <c r="O33" s="399">
        <v>100.9</v>
      </c>
      <c r="P33" s="184"/>
      <c r="Q33" s="205" t="s">
        <v>11</v>
      </c>
      <c r="R33" s="156">
        <v>19194000</v>
      </c>
      <c r="S33" s="156">
        <v>3199</v>
      </c>
      <c r="T33" s="340">
        <v>2866</v>
      </c>
      <c r="U33" s="345">
        <v>104.3</v>
      </c>
      <c r="V33" s="386">
        <v>104.3</v>
      </c>
      <c r="W33" s="399">
        <v>103.9</v>
      </c>
    </row>
    <row r="34" spans="1:23" s="82" customFormat="1" ht="18" customHeight="1" x14ac:dyDescent="0.15">
      <c r="A34" s="200"/>
      <c r="B34" s="392">
        <v>0</v>
      </c>
      <c r="C34" s="392">
        <v>0</v>
      </c>
      <c r="D34" s="393">
        <v>0</v>
      </c>
      <c r="E34" s="370">
        <v>0</v>
      </c>
      <c r="F34" s="394">
        <v>0</v>
      </c>
      <c r="G34" s="372">
        <v>0</v>
      </c>
      <c r="H34" s="393">
        <v>0</v>
      </c>
      <c r="I34" s="370">
        <v>0</v>
      </c>
      <c r="J34" s="394"/>
      <c r="K34" s="394"/>
      <c r="L34" s="392">
        <v>0</v>
      </c>
      <c r="M34" s="369">
        <v>0</v>
      </c>
      <c r="N34" s="393">
        <v>0</v>
      </c>
      <c r="O34" s="401">
        <v>0</v>
      </c>
      <c r="P34" s="184"/>
      <c r="Q34" s="200"/>
      <c r="R34" s="157">
        <v>0</v>
      </c>
      <c r="S34" s="157">
        <v>0</v>
      </c>
      <c r="T34" s="395">
        <v>0</v>
      </c>
      <c r="U34" s="369">
        <v>0</v>
      </c>
      <c r="V34" s="393">
        <v>0</v>
      </c>
      <c r="W34" s="401">
        <v>0</v>
      </c>
    </row>
    <row r="35" spans="1:23" s="82" customFormat="1" ht="18" customHeight="1" x14ac:dyDescent="0.15">
      <c r="A35" s="205" t="s">
        <v>12</v>
      </c>
      <c r="B35" s="161">
        <v>516000</v>
      </c>
      <c r="C35" s="161">
        <v>215</v>
      </c>
      <c r="D35" s="386">
        <v>100.5</v>
      </c>
      <c r="E35" s="320">
        <v>100.5</v>
      </c>
      <c r="F35" s="156">
        <v>1463200</v>
      </c>
      <c r="G35" s="330">
        <v>248</v>
      </c>
      <c r="H35" s="386">
        <v>100</v>
      </c>
      <c r="I35" s="320">
        <v>100</v>
      </c>
      <c r="J35" s="407">
        <f>SUM(F35,B35)</f>
        <v>1979200</v>
      </c>
      <c r="K35" s="156">
        <f>SUM(C35,G35)</f>
        <v>463</v>
      </c>
      <c r="L35" s="161">
        <v>337</v>
      </c>
      <c r="M35" s="345">
        <v>100.1</v>
      </c>
      <c r="N35" s="386">
        <v>100.2</v>
      </c>
      <c r="O35" s="399">
        <v>100.9</v>
      </c>
      <c r="P35" s="184"/>
      <c r="Q35" s="205" t="s">
        <v>12</v>
      </c>
      <c r="R35" s="156">
        <v>18108000</v>
      </c>
      <c r="S35" s="156">
        <v>3018</v>
      </c>
      <c r="T35" s="340">
        <v>2375</v>
      </c>
      <c r="U35" s="345">
        <v>98.3</v>
      </c>
      <c r="V35" s="386">
        <v>98.3</v>
      </c>
      <c r="W35" s="399">
        <v>101.8</v>
      </c>
    </row>
    <row r="36" spans="1:23" s="82" customFormat="1" ht="18" customHeight="1" x14ac:dyDescent="0.15">
      <c r="A36" s="200"/>
      <c r="B36" s="392">
        <v>0</v>
      </c>
      <c r="C36" s="392">
        <v>0</v>
      </c>
      <c r="D36" s="393">
        <v>0</v>
      </c>
      <c r="E36" s="370">
        <v>0</v>
      </c>
      <c r="F36" s="394">
        <v>0</v>
      </c>
      <c r="G36" s="372">
        <v>0</v>
      </c>
      <c r="H36" s="393">
        <v>0</v>
      </c>
      <c r="I36" s="370">
        <v>0</v>
      </c>
      <c r="J36" s="394"/>
      <c r="K36" s="394"/>
      <c r="L36" s="392">
        <v>0</v>
      </c>
      <c r="M36" s="369">
        <v>0</v>
      </c>
      <c r="N36" s="393">
        <v>0</v>
      </c>
      <c r="O36" s="401">
        <v>0</v>
      </c>
      <c r="P36" s="184"/>
      <c r="Q36" s="200"/>
      <c r="R36" s="157">
        <v>0</v>
      </c>
      <c r="S36" s="157">
        <v>0</v>
      </c>
      <c r="T36" s="395">
        <v>0</v>
      </c>
      <c r="U36" s="369">
        <v>0</v>
      </c>
      <c r="V36" s="393">
        <v>0</v>
      </c>
      <c r="W36" s="401">
        <v>0</v>
      </c>
    </row>
    <row r="37" spans="1:23" s="82" customFormat="1" ht="18" customHeight="1" x14ac:dyDescent="0.15">
      <c r="A37" s="205" t="s">
        <v>117</v>
      </c>
      <c r="B37" s="161">
        <v>453600</v>
      </c>
      <c r="C37" s="161">
        <v>189</v>
      </c>
      <c r="D37" s="386">
        <v>96.9</v>
      </c>
      <c r="E37" s="320">
        <v>96.9</v>
      </c>
      <c r="F37" s="156">
        <v>837800</v>
      </c>
      <c r="G37" s="330">
        <v>142</v>
      </c>
      <c r="H37" s="386">
        <v>101.4</v>
      </c>
      <c r="I37" s="320">
        <v>101.4</v>
      </c>
      <c r="J37" s="407">
        <f>SUM(F37,B37)</f>
        <v>1291400</v>
      </c>
      <c r="K37" s="156">
        <f>SUM(C37,G37)</f>
        <v>331</v>
      </c>
      <c r="L37" s="161">
        <v>229</v>
      </c>
      <c r="M37" s="345">
        <v>99.8</v>
      </c>
      <c r="N37" s="386">
        <v>98.8</v>
      </c>
      <c r="O37" s="399">
        <v>98.3</v>
      </c>
      <c r="P37" s="184"/>
      <c r="Q37" s="205" t="s">
        <v>184</v>
      </c>
      <c r="R37" s="156">
        <v>21840000</v>
      </c>
      <c r="S37" s="156">
        <v>3640</v>
      </c>
      <c r="T37" s="340">
        <v>3233</v>
      </c>
      <c r="U37" s="345">
        <v>102</v>
      </c>
      <c r="V37" s="386">
        <v>102</v>
      </c>
      <c r="W37" s="399">
        <v>101.6</v>
      </c>
    </row>
    <row r="38" spans="1:23" s="82" customFormat="1" ht="18" customHeight="1" x14ac:dyDescent="0.15">
      <c r="A38" s="200"/>
      <c r="B38" s="157">
        <v>0</v>
      </c>
      <c r="C38" s="392">
        <v>0</v>
      </c>
      <c r="D38" s="393">
        <v>0</v>
      </c>
      <c r="E38" s="370">
        <v>0</v>
      </c>
      <c r="F38" s="394">
        <v>0</v>
      </c>
      <c r="G38" s="372">
        <v>0</v>
      </c>
      <c r="H38" s="393">
        <v>0</v>
      </c>
      <c r="I38" s="370">
        <v>0</v>
      </c>
      <c r="J38" s="394"/>
      <c r="K38" s="394"/>
      <c r="L38" s="392">
        <v>0</v>
      </c>
      <c r="M38" s="369">
        <v>0</v>
      </c>
      <c r="N38" s="393">
        <v>0</v>
      </c>
      <c r="O38" s="401">
        <v>0</v>
      </c>
      <c r="P38" s="184"/>
      <c r="Q38" s="200"/>
      <c r="R38" s="157">
        <v>0</v>
      </c>
      <c r="S38" s="157">
        <v>0</v>
      </c>
      <c r="T38" s="395">
        <v>0</v>
      </c>
      <c r="U38" s="369">
        <v>0</v>
      </c>
      <c r="V38" s="393">
        <v>0</v>
      </c>
      <c r="W38" s="401">
        <v>0</v>
      </c>
    </row>
    <row r="39" spans="1:23" s="82" customFormat="1" ht="18" customHeight="1" x14ac:dyDescent="0.15">
      <c r="A39" s="205" t="s">
        <v>13</v>
      </c>
      <c r="B39" s="156">
        <v>105600</v>
      </c>
      <c r="C39" s="161">
        <v>44</v>
      </c>
      <c r="D39" s="386">
        <v>93.6</v>
      </c>
      <c r="E39" s="320">
        <v>93.6</v>
      </c>
      <c r="F39" s="156">
        <v>277300</v>
      </c>
      <c r="G39" s="330">
        <v>47</v>
      </c>
      <c r="H39" s="386">
        <v>97.9</v>
      </c>
      <c r="I39" s="320">
        <v>97.9</v>
      </c>
      <c r="J39" s="407">
        <f>SUM(F39,B39)</f>
        <v>382900</v>
      </c>
      <c r="K39" s="156">
        <f>SUM(C39,G39)</f>
        <v>91</v>
      </c>
      <c r="L39" s="161">
        <v>68</v>
      </c>
      <c r="M39" s="345">
        <v>96.7</v>
      </c>
      <c r="N39" s="386">
        <v>95.8</v>
      </c>
      <c r="O39" s="399">
        <v>95.8</v>
      </c>
      <c r="P39" s="184"/>
      <c r="Q39" s="205" t="s">
        <v>13</v>
      </c>
      <c r="R39" s="156">
        <v>9438000</v>
      </c>
      <c r="S39" s="156">
        <v>1573</v>
      </c>
      <c r="T39" s="340">
        <v>1381</v>
      </c>
      <c r="U39" s="345">
        <v>101.7</v>
      </c>
      <c r="V39" s="386">
        <v>101.7</v>
      </c>
      <c r="W39" s="399">
        <v>100.7</v>
      </c>
    </row>
    <row r="40" spans="1:23" s="82" customFormat="1" ht="18" customHeight="1" x14ac:dyDescent="0.15">
      <c r="A40" s="200"/>
      <c r="B40" s="392">
        <v>0</v>
      </c>
      <c r="C40" s="392">
        <v>0</v>
      </c>
      <c r="D40" s="393">
        <v>0</v>
      </c>
      <c r="E40" s="370">
        <v>0</v>
      </c>
      <c r="F40" s="394">
        <v>0</v>
      </c>
      <c r="G40" s="372">
        <v>0</v>
      </c>
      <c r="H40" s="393">
        <v>0</v>
      </c>
      <c r="I40" s="370">
        <v>0</v>
      </c>
      <c r="J40" s="394"/>
      <c r="K40" s="394"/>
      <c r="L40" s="392">
        <v>0</v>
      </c>
      <c r="M40" s="369">
        <v>0</v>
      </c>
      <c r="N40" s="393">
        <v>0</v>
      </c>
      <c r="O40" s="401">
        <v>0</v>
      </c>
      <c r="P40" s="184"/>
      <c r="Q40" s="200"/>
      <c r="R40" s="157">
        <v>0</v>
      </c>
      <c r="S40" s="157">
        <v>0</v>
      </c>
      <c r="T40" s="395">
        <v>0</v>
      </c>
      <c r="U40" s="369">
        <v>0</v>
      </c>
      <c r="V40" s="393">
        <v>0</v>
      </c>
      <c r="W40" s="401">
        <v>0</v>
      </c>
    </row>
    <row r="41" spans="1:23" s="82" customFormat="1" ht="18" customHeight="1" x14ac:dyDescent="0.15">
      <c r="A41" s="205" t="s">
        <v>113</v>
      </c>
      <c r="B41" s="161">
        <v>928800</v>
      </c>
      <c r="C41" s="161">
        <v>387</v>
      </c>
      <c r="D41" s="386">
        <v>100.8</v>
      </c>
      <c r="E41" s="320">
        <v>100.8</v>
      </c>
      <c r="F41" s="156">
        <v>690300</v>
      </c>
      <c r="G41" s="330">
        <v>117</v>
      </c>
      <c r="H41" s="386">
        <v>98.3</v>
      </c>
      <c r="I41" s="320">
        <v>98.3</v>
      </c>
      <c r="J41" s="407">
        <f>SUM(F41,B41)</f>
        <v>1619100</v>
      </c>
      <c r="K41" s="156">
        <f>SUM(C41,G41)</f>
        <v>504</v>
      </c>
      <c r="L41" s="161">
        <v>374</v>
      </c>
      <c r="M41" s="345">
        <v>99.7</v>
      </c>
      <c r="N41" s="386">
        <v>100.2</v>
      </c>
      <c r="O41" s="399">
        <v>99.5</v>
      </c>
      <c r="P41" s="184"/>
      <c r="Q41" s="205" t="s">
        <v>185</v>
      </c>
      <c r="R41" s="156">
        <v>12546000</v>
      </c>
      <c r="S41" s="156">
        <v>2091</v>
      </c>
      <c r="T41" s="340">
        <v>1854</v>
      </c>
      <c r="U41" s="345">
        <v>99.9</v>
      </c>
      <c r="V41" s="386">
        <v>99.9</v>
      </c>
      <c r="W41" s="399">
        <v>102</v>
      </c>
    </row>
    <row r="42" spans="1:23" s="82" customFormat="1" ht="18" customHeight="1" x14ac:dyDescent="0.15">
      <c r="A42" s="200"/>
      <c r="B42" s="392">
        <v>0</v>
      </c>
      <c r="C42" s="392">
        <v>0</v>
      </c>
      <c r="D42" s="393">
        <v>0</v>
      </c>
      <c r="E42" s="370">
        <v>0</v>
      </c>
      <c r="F42" s="394">
        <v>0</v>
      </c>
      <c r="G42" s="372">
        <v>0</v>
      </c>
      <c r="H42" s="393">
        <v>0</v>
      </c>
      <c r="I42" s="370">
        <v>0</v>
      </c>
      <c r="J42" s="394"/>
      <c r="K42" s="394"/>
      <c r="L42" s="392">
        <v>0</v>
      </c>
      <c r="M42" s="369">
        <v>0</v>
      </c>
      <c r="N42" s="393">
        <v>0</v>
      </c>
      <c r="O42" s="401">
        <v>0</v>
      </c>
      <c r="P42" s="184"/>
      <c r="Q42" s="200"/>
      <c r="R42" s="157">
        <v>0</v>
      </c>
      <c r="S42" s="157">
        <v>0</v>
      </c>
      <c r="T42" s="395">
        <v>0</v>
      </c>
      <c r="U42" s="369">
        <v>0</v>
      </c>
      <c r="V42" s="393">
        <v>0</v>
      </c>
      <c r="W42" s="401">
        <v>0</v>
      </c>
    </row>
    <row r="43" spans="1:23" s="82" customFormat="1" ht="18" customHeight="1" x14ac:dyDescent="0.15">
      <c r="A43" s="205" t="s">
        <v>14</v>
      </c>
      <c r="B43" s="161">
        <v>424800</v>
      </c>
      <c r="C43" s="161">
        <v>177</v>
      </c>
      <c r="D43" s="386">
        <v>102.3</v>
      </c>
      <c r="E43" s="320">
        <v>102.3</v>
      </c>
      <c r="F43" s="156">
        <v>814200</v>
      </c>
      <c r="G43" s="330">
        <v>138</v>
      </c>
      <c r="H43" s="386">
        <v>97.2</v>
      </c>
      <c r="I43" s="320">
        <v>97.2</v>
      </c>
      <c r="J43" s="407">
        <f>SUM(F43,B43)</f>
        <v>1239000</v>
      </c>
      <c r="K43" s="156">
        <f>SUM(C43,G43)</f>
        <v>315</v>
      </c>
      <c r="L43" s="161">
        <v>194</v>
      </c>
      <c r="M43" s="345">
        <v>98.9</v>
      </c>
      <c r="N43" s="386">
        <v>100</v>
      </c>
      <c r="O43" s="399">
        <v>96.5</v>
      </c>
      <c r="P43" s="184"/>
      <c r="Q43" s="205" t="s">
        <v>14</v>
      </c>
      <c r="R43" s="156">
        <v>11142000</v>
      </c>
      <c r="S43" s="156">
        <v>1857</v>
      </c>
      <c r="T43" s="340">
        <v>1643</v>
      </c>
      <c r="U43" s="345">
        <v>104.8</v>
      </c>
      <c r="V43" s="386">
        <v>104.8</v>
      </c>
      <c r="W43" s="399">
        <v>102.8</v>
      </c>
    </row>
    <row r="44" spans="1:23" s="82" customFormat="1" ht="18" customHeight="1" x14ac:dyDescent="0.15">
      <c r="A44" s="200"/>
      <c r="B44" s="157"/>
      <c r="C44" s="206"/>
      <c r="D44" s="385">
        <v>0</v>
      </c>
      <c r="E44" s="356">
        <v>0</v>
      </c>
      <c r="F44" s="157"/>
      <c r="G44" s="331"/>
      <c r="H44" s="385">
        <v>0</v>
      </c>
      <c r="I44" s="356">
        <v>0</v>
      </c>
      <c r="J44" s="157"/>
      <c r="K44" s="157"/>
      <c r="L44" s="206"/>
      <c r="M44" s="346">
        <v>0</v>
      </c>
      <c r="N44" s="385">
        <v>0</v>
      </c>
      <c r="O44" s="400">
        <v>0</v>
      </c>
      <c r="P44" s="184"/>
      <c r="Q44" s="200"/>
      <c r="R44" s="157">
        <v>3000</v>
      </c>
      <c r="S44" s="157">
        <v>3</v>
      </c>
      <c r="T44" s="395">
        <v>0</v>
      </c>
      <c r="U44" s="393">
        <v>150</v>
      </c>
      <c r="V44" s="393">
        <v>150</v>
      </c>
      <c r="W44" s="401">
        <v>0</v>
      </c>
    </row>
    <row r="45" spans="1:23" s="82" customFormat="1" ht="18" customHeight="1" x14ac:dyDescent="0.15">
      <c r="A45" s="205" t="s">
        <v>88</v>
      </c>
      <c r="B45" s="156">
        <f>SUM(B8:B44)</f>
        <v>4898400</v>
      </c>
      <c r="C45" s="161">
        <f>SUM(C8:C44)</f>
        <v>2041</v>
      </c>
      <c r="D45" s="386">
        <v>100.6</v>
      </c>
      <c r="E45" s="320">
        <v>100.6</v>
      </c>
      <c r="F45" s="156">
        <f>SUM(F8:F44)</f>
        <v>15564200</v>
      </c>
      <c r="G45" s="330">
        <f>SUM(G8:G44)</f>
        <v>2638</v>
      </c>
      <c r="H45" s="386">
        <v>99.6</v>
      </c>
      <c r="I45" s="320">
        <v>99.6</v>
      </c>
      <c r="J45" s="156">
        <f>SUM(J8:J43)</f>
        <v>20462600</v>
      </c>
      <c r="K45" s="156">
        <f>SUM(K9:K43)</f>
        <v>4679</v>
      </c>
      <c r="L45" s="161">
        <f>SUM(L9:L43)</f>
        <v>3035</v>
      </c>
      <c r="M45" s="345">
        <v>99.8</v>
      </c>
      <c r="N45" s="386">
        <v>100</v>
      </c>
      <c r="O45" s="399">
        <v>99.3</v>
      </c>
      <c r="P45" s="184"/>
      <c r="Q45" s="205" t="s">
        <v>186</v>
      </c>
      <c r="R45" s="156">
        <f>SUM(R9,R11,R13,R15,R17,R19,R21,R23,R25,R27,R29,R31,R33,R35,R37,R39,R41,R43)</f>
        <v>284100000</v>
      </c>
      <c r="S45" s="156">
        <f>SUM(S9,S11,S13,S15,S17,S19,S21,S23,S25,S27,S29,S31,S33,S35,S37,S39,S41,S43)</f>
        <v>47350</v>
      </c>
      <c r="T45" s="161">
        <f>SUM(T8:T44)</f>
        <v>41574</v>
      </c>
      <c r="U45" s="385">
        <v>101.6</v>
      </c>
      <c r="V45" s="385">
        <v>101.6</v>
      </c>
      <c r="W45" s="400">
        <v>101.7</v>
      </c>
    </row>
    <row r="46" spans="1:23" s="82" customFormat="1" ht="18" customHeight="1" x14ac:dyDescent="0.15">
      <c r="A46" s="200"/>
      <c r="B46" s="157"/>
      <c r="C46" s="206"/>
      <c r="D46" s="385" t="s">
        <v>4</v>
      </c>
      <c r="E46" s="356" t="s">
        <v>4</v>
      </c>
      <c r="F46" s="157"/>
      <c r="G46" s="331"/>
      <c r="H46" s="385" t="s">
        <v>4</v>
      </c>
      <c r="I46" s="356" t="s">
        <v>4</v>
      </c>
      <c r="J46" s="157"/>
      <c r="K46" s="157"/>
      <c r="L46" s="206"/>
      <c r="M46" s="346" t="s">
        <v>4</v>
      </c>
      <c r="N46" s="385" t="s">
        <v>4</v>
      </c>
      <c r="O46" s="400" t="s">
        <v>4</v>
      </c>
      <c r="P46" s="184"/>
      <c r="Q46" s="200"/>
      <c r="R46" s="157">
        <v>2000</v>
      </c>
      <c r="S46" s="157">
        <v>2</v>
      </c>
      <c r="T46" s="206"/>
      <c r="U46" s="393">
        <v>50</v>
      </c>
      <c r="V46" s="393">
        <v>50</v>
      </c>
      <c r="W46" s="401" t="s">
        <v>4</v>
      </c>
    </row>
    <row r="47" spans="1:23" s="82" customFormat="1" ht="18" customHeight="1" thickBot="1" x14ac:dyDescent="0.2">
      <c r="A47" s="160" t="s">
        <v>196</v>
      </c>
      <c r="B47" s="207">
        <v>4869600</v>
      </c>
      <c r="C47" s="207">
        <v>2029</v>
      </c>
      <c r="D47" s="176">
        <v>100.24703557312253</v>
      </c>
      <c r="E47" s="177">
        <v>100.24703557312253</v>
      </c>
      <c r="F47" s="208">
        <v>15629100</v>
      </c>
      <c r="G47" s="207">
        <v>2649</v>
      </c>
      <c r="H47" s="176">
        <v>100.76074553062</v>
      </c>
      <c r="I47" s="177">
        <v>100.76074553062</v>
      </c>
      <c r="J47" s="208">
        <v>20498700</v>
      </c>
      <c r="K47" s="207">
        <v>4678</v>
      </c>
      <c r="L47" s="209">
        <v>3056</v>
      </c>
      <c r="M47" s="177">
        <v>100.6382341533824</v>
      </c>
      <c r="N47" s="337">
        <v>100.53728777133033</v>
      </c>
      <c r="O47" s="338">
        <v>99.673842139595564</v>
      </c>
      <c r="P47" s="210"/>
      <c r="Q47" s="160" t="s">
        <v>186</v>
      </c>
      <c r="R47" s="207">
        <v>279408000</v>
      </c>
      <c r="S47" s="207">
        <v>46568</v>
      </c>
      <c r="T47" s="209">
        <v>40875</v>
      </c>
      <c r="U47" s="337">
        <v>99.815664251725465</v>
      </c>
      <c r="V47" s="337">
        <v>99.815664251725465</v>
      </c>
      <c r="W47" s="338">
        <v>100.2722990874301</v>
      </c>
    </row>
    <row r="48" spans="1:23" ht="18" customHeight="1" x14ac:dyDescent="0.15">
      <c r="A48" s="3"/>
      <c r="B48" s="4"/>
      <c r="C48" s="4"/>
      <c r="D48" s="5"/>
      <c r="E48" s="5"/>
      <c r="F48" s="4"/>
      <c r="G48" s="4"/>
      <c r="H48" s="5"/>
      <c r="I48" s="5"/>
      <c r="J48" s="4"/>
      <c r="K48" s="4"/>
      <c r="L48" s="4"/>
      <c r="M48" s="5"/>
      <c r="N48" s="5"/>
      <c r="O48" s="5"/>
      <c r="Q48" s="3"/>
      <c r="R48" s="4"/>
      <c r="S48" s="4"/>
      <c r="T48" s="4"/>
      <c r="U48" s="5"/>
      <c r="V48" s="5"/>
      <c r="W48" s="5"/>
    </row>
    <row r="49" spans="1:23" ht="18" customHeight="1" x14ac:dyDescent="0.15">
      <c r="A49" s="3"/>
      <c r="B49" s="4"/>
      <c r="C49" s="4"/>
      <c r="D49" s="5"/>
      <c r="E49" s="5"/>
      <c r="F49" s="4"/>
      <c r="G49" s="4"/>
      <c r="H49" s="5"/>
      <c r="I49" s="5"/>
      <c r="J49" s="4"/>
      <c r="K49" s="4"/>
      <c r="L49" s="4"/>
      <c r="M49" s="5"/>
      <c r="N49" s="5"/>
      <c r="O49" s="5"/>
      <c r="Q49" s="3"/>
      <c r="R49" s="4"/>
      <c r="S49" s="4"/>
      <c r="T49" s="4"/>
      <c r="U49" s="5"/>
      <c r="V49" s="5"/>
      <c r="W49" s="5"/>
    </row>
    <row r="50" spans="1:23" ht="18" customHeight="1" x14ac:dyDescent="0.15">
      <c r="A50" s="3"/>
      <c r="B50" s="4"/>
      <c r="C50" s="4"/>
      <c r="D50" s="5"/>
      <c r="E50" s="5"/>
      <c r="F50" s="4"/>
      <c r="G50" s="4"/>
      <c r="H50" s="5"/>
      <c r="I50" s="5"/>
      <c r="J50" s="4"/>
      <c r="K50" s="4"/>
      <c r="L50" s="4"/>
      <c r="M50" s="5"/>
      <c r="N50" s="5"/>
      <c r="O50" s="5"/>
      <c r="Q50" s="3"/>
      <c r="R50" s="4"/>
      <c r="S50" s="4"/>
      <c r="T50" s="4"/>
      <c r="U50" s="5"/>
      <c r="V50" s="5"/>
      <c r="W50" s="5"/>
    </row>
    <row r="51" spans="1:23" ht="18" customHeight="1" x14ac:dyDescent="0.15">
      <c r="A51" s="3"/>
      <c r="B51" s="4"/>
      <c r="C51" s="4"/>
      <c r="D51" s="5"/>
      <c r="E51" s="5"/>
      <c r="F51" s="4"/>
      <c r="G51" s="4"/>
      <c r="H51" s="5"/>
      <c r="I51" s="5"/>
      <c r="J51" s="4"/>
      <c r="K51" s="4"/>
      <c r="L51" s="4"/>
      <c r="M51" s="5"/>
      <c r="N51" s="5"/>
      <c r="O51" s="5"/>
      <c r="Q51" s="3"/>
      <c r="R51" s="4"/>
      <c r="S51" s="4"/>
      <c r="T51" s="4"/>
      <c r="U51" s="5"/>
      <c r="V51" s="5"/>
      <c r="W51" s="5"/>
    </row>
    <row r="52" spans="1:23" x14ac:dyDescent="0.15">
      <c r="G52" s="2"/>
      <c r="Q52" s="2"/>
      <c r="R52" s="2"/>
      <c r="S52" s="2"/>
      <c r="T52" s="2"/>
      <c r="U52" s="2"/>
      <c r="V52" s="2"/>
      <c r="W52" s="2"/>
    </row>
    <row r="53" spans="1:23" s="7" customFormat="1" x14ac:dyDescent="0.15">
      <c r="A53" s="429" t="s">
        <v>171</v>
      </c>
      <c r="B53" s="429"/>
      <c r="C53" s="429"/>
      <c r="D53" s="429"/>
      <c r="E53" s="429"/>
      <c r="F53" s="429"/>
      <c r="G53" s="429"/>
      <c r="H53" s="429"/>
      <c r="I53" s="429"/>
      <c r="J53" s="429"/>
      <c r="K53" s="429"/>
      <c r="L53" s="429" t="s">
        <v>172</v>
      </c>
      <c r="M53" s="429"/>
      <c r="N53" s="429"/>
      <c r="O53" s="429"/>
      <c r="P53" s="429"/>
      <c r="Q53" s="429"/>
      <c r="R53" s="429"/>
      <c r="S53" s="429"/>
      <c r="T53" s="429"/>
      <c r="U53" s="429"/>
      <c r="V53" s="429"/>
      <c r="W53" s="429"/>
    </row>
    <row r="54" spans="1:23" x14ac:dyDescent="0.15">
      <c r="G54" s="2"/>
    </row>
    <row r="55" spans="1:23" x14ac:dyDescent="0.15">
      <c r="G55" s="2"/>
    </row>
    <row r="56" spans="1:23" x14ac:dyDescent="0.15">
      <c r="G56" s="2"/>
    </row>
    <row r="57" spans="1:23" x14ac:dyDescent="0.15">
      <c r="G57" s="2"/>
    </row>
    <row r="58" spans="1:23" x14ac:dyDescent="0.15">
      <c r="G58" s="2"/>
    </row>
    <row r="59" spans="1:23" x14ac:dyDescent="0.15">
      <c r="G59" s="2"/>
    </row>
    <row r="60" spans="1:23" x14ac:dyDescent="0.15">
      <c r="G60" s="2"/>
    </row>
    <row r="61" spans="1:23" x14ac:dyDescent="0.15">
      <c r="G61" s="2"/>
    </row>
    <row r="62" spans="1:23" x14ac:dyDescent="0.15">
      <c r="G62" s="2"/>
    </row>
    <row r="63" spans="1:23" x14ac:dyDescent="0.15">
      <c r="G63" s="2"/>
    </row>
  </sheetData>
  <mergeCells count="8">
    <mergeCell ref="A53:K53"/>
    <mergeCell ref="L53:W53"/>
    <mergeCell ref="M5:O5"/>
    <mergeCell ref="U5:W5"/>
    <mergeCell ref="R2:U2"/>
    <mergeCell ref="D5:E5"/>
    <mergeCell ref="B2:D2"/>
    <mergeCell ref="H5:I5"/>
  </mergeCells>
  <phoneticPr fontId="2"/>
  <printOptions horizontalCentered="1"/>
  <pageMargins left="0" right="0" top="0.78740157480314965" bottom="0" header="0.51181102362204722" footer="0.51181102362204722"/>
  <pageSetup paperSize="9" scale="86" fitToWidth="0" fitToHeight="0" orientation="portrait" r:id="rId1"/>
  <headerFooter alignWithMargins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A55"/>
  <sheetViews>
    <sheetView view="pageBreakPreview" zoomScale="75" zoomScaleNormal="100" zoomScaleSheetLayoutView="75" workbookViewId="0">
      <selection activeCell="N13" sqref="N13"/>
    </sheetView>
  </sheetViews>
  <sheetFormatPr defaultRowHeight="14.25" x14ac:dyDescent="0.15"/>
  <cols>
    <col min="1" max="1" width="12.625" style="8" customWidth="1"/>
    <col min="2" max="16" width="9.375" style="8" customWidth="1"/>
    <col min="17" max="16384" width="9" style="8"/>
  </cols>
  <sheetData>
    <row r="1" spans="1:16" ht="18" thickBot="1" x14ac:dyDescent="0.2">
      <c r="A1" s="152" t="s">
        <v>17</v>
      </c>
      <c r="I1" s="9"/>
      <c r="J1" s="9" t="s">
        <v>18</v>
      </c>
    </row>
    <row r="2" spans="1:16" s="15" customFormat="1" x14ac:dyDescent="0.15">
      <c r="A2" s="10"/>
      <c r="B2" s="11"/>
      <c r="C2" s="11"/>
      <c r="D2" s="11"/>
      <c r="E2" s="12"/>
      <c r="F2" s="11"/>
      <c r="G2" s="11"/>
      <c r="H2" s="11"/>
      <c r="I2" s="11"/>
      <c r="J2" s="11"/>
      <c r="K2" s="11"/>
      <c r="L2" s="12"/>
      <c r="M2" s="11"/>
      <c r="N2" s="12"/>
      <c r="O2" s="13"/>
      <c r="P2" s="14"/>
    </row>
    <row r="3" spans="1:16" s="15" customFormat="1" x14ac:dyDescent="0.15">
      <c r="A3" s="16"/>
      <c r="B3" s="17" t="s">
        <v>79</v>
      </c>
      <c r="C3" s="17"/>
      <c r="D3" s="17"/>
      <c r="E3" s="18"/>
      <c r="F3" s="17" t="s">
        <v>80</v>
      </c>
      <c r="G3" s="17"/>
      <c r="H3" s="17"/>
      <c r="I3" s="17"/>
      <c r="J3" s="17"/>
      <c r="K3" s="17"/>
      <c r="L3" s="18"/>
      <c r="M3" s="17" t="s">
        <v>81</v>
      </c>
      <c r="N3" s="18"/>
      <c r="O3" s="19" t="s">
        <v>82</v>
      </c>
      <c r="P3" s="20"/>
    </row>
    <row r="4" spans="1:16" s="15" customFormat="1" x14ac:dyDescent="0.15">
      <c r="A4" s="16"/>
      <c r="B4" s="21"/>
      <c r="C4" s="22"/>
      <c r="D4" s="22"/>
      <c r="E4" s="23"/>
      <c r="F4" s="22"/>
      <c r="G4" s="22"/>
      <c r="H4" s="22"/>
      <c r="I4" s="22"/>
      <c r="J4" s="22"/>
      <c r="K4" s="22"/>
      <c r="L4" s="23"/>
      <c r="M4" s="22"/>
      <c r="N4" s="23"/>
      <c r="O4" s="19" t="s">
        <v>83</v>
      </c>
      <c r="P4" s="24"/>
    </row>
    <row r="5" spans="1:16" s="15" customFormat="1" x14ac:dyDescent="0.15">
      <c r="A5" s="25" t="s">
        <v>84</v>
      </c>
      <c r="B5" s="26"/>
      <c r="C5" s="26"/>
      <c r="D5" s="26"/>
      <c r="E5" s="18"/>
      <c r="F5" s="26"/>
      <c r="G5" s="26"/>
      <c r="H5" s="27" t="s">
        <v>85</v>
      </c>
      <c r="I5" s="28"/>
      <c r="J5" s="27" t="s">
        <v>86</v>
      </c>
      <c r="K5" s="28"/>
      <c r="L5" s="18"/>
      <c r="M5" s="18"/>
      <c r="N5" s="18"/>
      <c r="O5" s="19" t="s">
        <v>87</v>
      </c>
      <c r="P5" s="24" t="s">
        <v>88</v>
      </c>
    </row>
    <row r="6" spans="1:16" s="15" customFormat="1" ht="14.25" customHeight="1" x14ac:dyDescent="0.15">
      <c r="A6" s="16"/>
      <c r="B6" s="18" t="s">
        <v>2</v>
      </c>
      <c r="C6" s="18" t="s">
        <v>89</v>
      </c>
      <c r="D6" s="18" t="s">
        <v>89</v>
      </c>
      <c r="E6" s="18" t="s">
        <v>89</v>
      </c>
      <c r="F6" s="18" t="s">
        <v>82</v>
      </c>
      <c r="G6" s="18" t="s">
        <v>90</v>
      </c>
      <c r="H6" s="18"/>
      <c r="I6" s="18"/>
      <c r="J6" s="29"/>
      <c r="K6" s="18"/>
      <c r="L6" s="18" t="s">
        <v>29</v>
      </c>
      <c r="M6" s="18" t="s">
        <v>91</v>
      </c>
      <c r="N6" s="18" t="s">
        <v>92</v>
      </c>
      <c r="O6" s="19"/>
      <c r="P6" s="24"/>
    </row>
    <row r="7" spans="1:16" s="15" customFormat="1" ht="14.25" customHeight="1" x14ac:dyDescent="0.15">
      <c r="A7" s="16"/>
      <c r="B7" s="18"/>
      <c r="C7" s="18" t="s">
        <v>19</v>
      </c>
      <c r="D7" s="18" t="s">
        <v>20</v>
      </c>
      <c r="E7" s="18" t="s">
        <v>21</v>
      </c>
      <c r="F7" s="18" t="s">
        <v>22</v>
      </c>
      <c r="G7" s="18" t="s">
        <v>22</v>
      </c>
      <c r="H7" s="18" t="s">
        <v>15</v>
      </c>
      <c r="I7" s="18" t="s">
        <v>16</v>
      </c>
      <c r="J7" s="19" t="s">
        <v>15</v>
      </c>
      <c r="K7" s="18" t="s">
        <v>16</v>
      </c>
      <c r="L7" s="18"/>
      <c r="M7" s="18" t="s">
        <v>23</v>
      </c>
      <c r="N7" s="18"/>
      <c r="O7" s="19"/>
      <c r="P7" s="24"/>
    </row>
    <row r="8" spans="1:16" s="15" customFormat="1" ht="14.25" customHeight="1" x14ac:dyDescent="0.15">
      <c r="A8" s="16"/>
      <c r="B8" s="18"/>
      <c r="C8" s="18" t="s">
        <v>24</v>
      </c>
      <c r="D8" s="18" t="s">
        <v>24</v>
      </c>
      <c r="E8" s="18" t="s">
        <v>24</v>
      </c>
      <c r="F8" s="18"/>
      <c r="G8" s="18"/>
      <c r="H8" s="18"/>
      <c r="I8" s="18"/>
      <c r="J8" s="19"/>
      <c r="K8" s="18"/>
      <c r="L8" s="18"/>
      <c r="M8" s="18"/>
      <c r="N8" s="18"/>
      <c r="O8" s="19"/>
      <c r="P8" s="24"/>
    </row>
    <row r="9" spans="1:16" s="15" customFormat="1" ht="14.25" customHeight="1" x14ac:dyDescent="0.15">
      <c r="A9" s="16"/>
      <c r="B9" s="18"/>
      <c r="C9" s="18"/>
      <c r="D9" s="18"/>
      <c r="E9" s="18"/>
      <c r="F9" s="18"/>
      <c r="G9" s="18"/>
      <c r="H9" s="18"/>
      <c r="I9" s="18"/>
      <c r="J9" s="19"/>
      <c r="K9" s="18"/>
      <c r="L9" s="18"/>
      <c r="M9" s="18"/>
      <c r="N9" s="18"/>
      <c r="O9" s="19"/>
      <c r="P9" s="24"/>
    </row>
    <row r="10" spans="1:16" s="15" customFormat="1" ht="14.45" customHeight="1" x14ac:dyDescent="0.15">
      <c r="A10" s="30"/>
      <c r="B10" s="31" t="s">
        <v>93</v>
      </c>
      <c r="C10" s="31" t="s">
        <v>93</v>
      </c>
      <c r="D10" s="31" t="s">
        <v>93</v>
      </c>
      <c r="E10" s="31" t="s">
        <v>93</v>
      </c>
      <c r="F10" s="31" t="s">
        <v>93</v>
      </c>
      <c r="G10" s="31" t="s">
        <v>93</v>
      </c>
      <c r="H10" s="31" t="s">
        <v>93</v>
      </c>
      <c r="I10" s="31" t="s">
        <v>93</v>
      </c>
      <c r="J10" s="32" t="s">
        <v>93</v>
      </c>
      <c r="K10" s="31" t="s">
        <v>93</v>
      </c>
      <c r="L10" s="31"/>
      <c r="M10" s="31" t="s">
        <v>93</v>
      </c>
      <c r="N10" s="31" t="s">
        <v>93</v>
      </c>
      <c r="O10" s="32" t="s">
        <v>93</v>
      </c>
      <c r="P10" s="307" t="s">
        <v>93</v>
      </c>
    </row>
    <row r="11" spans="1:16" s="15" customFormat="1" x14ac:dyDescent="0.15">
      <c r="A11" s="74"/>
      <c r="B11" s="75">
        <v>0</v>
      </c>
      <c r="C11" s="75">
        <v>7</v>
      </c>
      <c r="D11" s="75">
        <v>0</v>
      </c>
      <c r="E11" s="75">
        <v>2</v>
      </c>
      <c r="F11" s="75">
        <v>0</v>
      </c>
      <c r="G11" s="75">
        <v>0</v>
      </c>
      <c r="H11" s="75">
        <v>2</v>
      </c>
      <c r="I11" s="75">
        <v>18</v>
      </c>
      <c r="J11" s="76">
        <v>0</v>
      </c>
      <c r="K11" s="75">
        <v>5</v>
      </c>
      <c r="L11" s="75">
        <v>0</v>
      </c>
      <c r="M11" s="75">
        <v>0</v>
      </c>
      <c r="N11" s="75">
        <v>0</v>
      </c>
      <c r="O11" s="76">
        <v>0</v>
      </c>
      <c r="P11" s="308">
        <f>SUM(B11:O11)</f>
        <v>34</v>
      </c>
    </row>
    <row r="12" spans="1:16" s="15" customFormat="1" x14ac:dyDescent="0.15">
      <c r="A12" s="77" t="s">
        <v>107</v>
      </c>
      <c r="B12" s="78">
        <v>0</v>
      </c>
      <c r="C12" s="78">
        <v>20</v>
      </c>
      <c r="D12" s="78">
        <v>1</v>
      </c>
      <c r="E12" s="78">
        <v>17</v>
      </c>
      <c r="F12" s="78">
        <v>8</v>
      </c>
      <c r="G12" s="78">
        <v>0</v>
      </c>
      <c r="H12" s="78">
        <v>2</v>
      </c>
      <c r="I12" s="78">
        <v>341</v>
      </c>
      <c r="J12" s="79">
        <v>2</v>
      </c>
      <c r="K12" s="78">
        <v>33</v>
      </c>
      <c r="L12" s="78">
        <v>0</v>
      </c>
      <c r="M12" s="78">
        <v>0</v>
      </c>
      <c r="N12" s="78">
        <v>0</v>
      </c>
      <c r="O12" s="79">
        <v>5</v>
      </c>
      <c r="P12" s="309">
        <f>SUM(B12:O12)</f>
        <v>429</v>
      </c>
    </row>
    <row r="13" spans="1:16" s="15" customFormat="1" x14ac:dyDescent="0.15">
      <c r="A13" s="74"/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20</v>
      </c>
      <c r="J13" s="76">
        <v>0</v>
      </c>
      <c r="K13" s="75">
        <v>3</v>
      </c>
      <c r="L13" s="75">
        <v>0</v>
      </c>
      <c r="M13" s="75">
        <v>0</v>
      </c>
      <c r="N13" s="75">
        <v>0</v>
      </c>
      <c r="O13" s="76">
        <v>0</v>
      </c>
      <c r="P13" s="308">
        <f t="shared" ref="P13:P46" si="0">SUM(B13:O13)</f>
        <v>23</v>
      </c>
    </row>
    <row r="14" spans="1:16" s="15" customFormat="1" x14ac:dyDescent="0.15">
      <c r="A14" s="77" t="s">
        <v>154</v>
      </c>
      <c r="B14" s="78">
        <v>0</v>
      </c>
      <c r="C14" s="78">
        <v>23</v>
      </c>
      <c r="D14" s="78">
        <v>1</v>
      </c>
      <c r="E14" s="78">
        <v>14</v>
      </c>
      <c r="F14" s="78">
        <v>3</v>
      </c>
      <c r="G14" s="78">
        <v>0</v>
      </c>
      <c r="H14" s="78">
        <v>0</v>
      </c>
      <c r="I14" s="78">
        <v>324</v>
      </c>
      <c r="J14" s="79">
        <v>0</v>
      </c>
      <c r="K14" s="78">
        <v>30</v>
      </c>
      <c r="L14" s="78">
        <v>0</v>
      </c>
      <c r="M14" s="78">
        <v>0</v>
      </c>
      <c r="N14" s="78">
        <v>0</v>
      </c>
      <c r="O14" s="79">
        <v>6</v>
      </c>
      <c r="P14" s="309">
        <f t="shared" si="0"/>
        <v>401</v>
      </c>
    </row>
    <row r="15" spans="1:16" s="15" customFormat="1" x14ac:dyDescent="0.15">
      <c r="A15" s="74"/>
      <c r="B15" s="75">
        <v>0</v>
      </c>
      <c r="C15" s="75">
        <v>0</v>
      </c>
      <c r="D15" s="75">
        <v>0</v>
      </c>
      <c r="E15" s="75">
        <v>1</v>
      </c>
      <c r="F15" s="75">
        <v>1</v>
      </c>
      <c r="G15" s="75">
        <v>0</v>
      </c>
      <c r="H15" s="75">
        <v>0</v>
      </c>
      <c r="I15" s="75">
        <v>11</v>
      </c>
      <c r="J15" s="76">
        <v>0</v>
      </c>
      <c r="K15" s="75">
        <v>1</v>
      </c>
      <c r="L15" s="75">
        <v>0</v>
      </c>
      <c r="M15" s="75">
        <v>0</v>
      </c>
      <c r="N15" s="75">
        <v>0</v>
      </c>
      <c r="O15" s="76">
        <v>0</v>
      </c>
      <c r="P15" s="308">
        <f t="shared" si="0"/>
        <v>14</v>
      </c>
    </row>
    <row r="16" spans="1:16" s="15" customFormat="1" x14ac:dyDescent="0.15">
      <c r="A16" s="77" t="s">
        <v>155</v>
      </c>
      <c r="B16" s="78">
        <v>0</v>
      </c>
      <c r="C16" s="78">
        <v>3</v>
      </c>
      <c r="D16" s="78">
        <v>0</v>
      </c>
      <c r="E16" s="78">
        <v>9</v>
      </c>
      <c r="F16" s="78">
        <v>3</v>
      </c>
      <c r="G16" s="78">
        <v>0</v>
      </c>
      <c r="H16" s="78">
        <v>0</v>
      </c>
      <c r="I16" s="78">
        <v>85</v>
      </c>
      <c r="J16" s="79">
        <v>0</v>
      </c>
      <c r="K16" s="78">
        <v>7</v>
      </c>
      <c r="L16" s="78">
        <v>0</v>
      </c>
      <c r="M16" s="78">
        <v>0</v>
      </c>
      <c r="N16" s="78">
        <v>0</v>
      </c>
      <c r="O16" s="79">
        <v>1</v>
      </c>
      <c r="P16" s="309">
        <f t="shared" si="0"/>
        <v>108</v>
      </c>
    </row>
    <row r="17" spans="1:16" s="15" customFormat="1" x14ac:dyDescent="0.15">
      <c r="A17" s="74"/>
      <c r="B17" s="75">
        <v>0</v>
      </c>
      <c r="C17" s="75">
        <v>2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11</v>
      </c>
      <c r="J17" s="76">
        <v>0</v>
      </c>
      <c r="K17" s="75">
        <v>8</v>
      </c>
      <c r="L17" s="75">
        <v>0</v>
      </c>
      <c r="M17" s="75">
        <v>0</v>
      </c>
      <c r="N17" s="75">
        <v>0</v>
      </c>
      <c r="O17" s="76">
        <v>0</v>
      </c>
      <c r="P17" s="308">
        <f t="shared" si="0"/>
        <v>21</v>
      </c>
    </row>
    <row r="18" spans="1:16" s="15" customFormat="1" x14ac:dyDescent="0.15">
      <c r="A18" s="77" t="s">
        <v>108</v>
      </c>
      <c r="B18" s="78">
        <v>0</v>
      </c>
      <c r="C18" s="78">
        <v>10</v>
      </c>
      <c r="D18" s="78">
        <v>1</v>
      </c>
      <c r="E18" s="78">
        <v>5</v>
      </c>
      <c r="F18" s="78">
        <v>5</v>
      </c>
      <c r="G18" s="78">
        <v>0</v>
      </c>
      <c r="H18" s="78">
        <v>0</v>
      </c>
      <c r="I18" s="78">
        <v>79</v>
      </c>
      <c r="J18" s="79">
        <v>0</v>
      </c>
      <c r="K18" s="78">
        <v>14</v>
      </c>
      <c r="L18" s="78">
        <v>0</v>
      </c>
      <c r="M18" s="78">
        <v>0</v>
      </c>
      <c r="N18" s="78">
        <v>0</v>
      </c>
      <c r="O18" s="79">
        <v>3</v>
      </c>
      <c r="P18" s="309">
        <f t="shared" si="0"/>
        <v>117</v>
      </c>
    </row>
    <row r="19" spans="1:16" s="15" customFormat="1" x14ac:dyDescent="0.15">
      <c r="A19" s="74"/>
      <c r="B19" s="75">
        <v>0</v>
      </c>
      <c r="C19" s="75">
        <v>6</v>
      </c>
      <c r="D19" s="75">
        <v>0</v>
      </c>
      <c r="E19" s="75">
        <v>1</v>
      </c>
      <c r="F19" s="75">
        <v>0</v>
      </c>
      <c r="G19" s="75">
        <v>0</v>
      </c>
      <c r="H19" s="75">
        <v>0</v>
      </c>
      <c r="I19" s="75">
        <v>38</v>
      </c>
      <c r="J19" s="76">
        <v>0</v>
      </c>
      <c r="K19" s="75">
        <v>4</v>
      </c>
      <c r="L19" s="75">
        <v>0</v>
      </c>
      <c r="M19" s="75">
        <v>0</v>
      </c>
      <c r="N19" s="75">
        <v>0</v>
      </c>
      <c r="O19" s="76">
        <v>0</v>
      </c>
      <c r="P19" s="308">
        <f t="shared" si="0"/>
        <v>49</v>
      </c>
    </row>
    <row r="20" spans="1:16" s="15" customFormat="1" x14ac:dyDescent="0.15">
      <c r="A20" s="77" t="s">
        <v>109</v>
      </c>
      <c r="B20" s="78">
        <v>2</v>
      </c>
      <c r="C20" s="78">
        <v>22</v>
      </c>
      <c r="D20" s="78">
        <v>1</v>
      </c>
      <c r="E20" s="78">
        <v>18</v>
      </c>
      <c r="F20" s="78">
        <v>9</v>
      </c>
      <c r="G20" s="78">
        <v>0</v>
      </c>
      <c r="H20" s="78">
        <v>0</v>
      </c>
      <c r="I20" s="78">
        <v>290</v>
      </c>
      <c r="J20" s="79">
        <v>1</v>
      </c>
      <c r="K20" s="78">
        <v>19</v>
      </c>
      <c r="L20" s="78">
        <v>0</v>
      </c>
      <c r="M20" s="78">
        <v>0</v>
      </c>
      <c r="N20" s="78">
        <v>0</v>
      </c>
      <c r="O20" s="79">
        <v>3</v>
      </c>
      <c r="P20" s="309">
        <f t="shared" si="0"/>
        <v>365</v>
      </c>
    </row>
    <row r="21" spans="1:16" s="15" customFormat="1" x14ac:dyDescent="0.15">
      <c r="A21" s="74"/>
      <c r="B21" s="75">
        <v>0</v>
      </c>
      <c r="C21" s="75">
        <v>5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29</v>
      </c>
      <c r="J21" s="76">
        <v>0</v>
      </c>
      <c r="K21" s="75">
        <v>10</v>
      </c>
      <c r="L21" s="75">
        <v>0</v>
      </c>
      <c r="M21" s="75">
        <v>0</v>
      </c>
      <c r="N21" s="75">
        <v>0</v>
      </c>
      <c r="O21" s="76">
        <v>0</v>
      </c>
      <c r="P21" s="308">
        <f t="shared" si="0"/>
        <v>44</v>
      </c>
    </row>
    <row r="22" spans="1:16" s="15" customFormat="1" x14ac:dyDescent="0.15">
      <c r="A22" s="77" t="s">
        <v>156</v>
      </c>
      <c r="B22" s="78">
        <v>0</v>
      </c>
      <c r="C22" s="78">
        <v>19</v>
      </c>
      <c r="D22" s="78">
        <v>0</v>
      </c>
      <c r="E22" s="78">
        <v>15</v>
      </c>
      <c r="F22" s="78">
        <v>4</v>
      </c>
      <c r="G22" s="78">
        <v>0</v>
      </c>
      <c r="H22" s="78">
        <v>0</v>
      </c>
      <c r="I22" s="78">
        <v>402</v>
      </c>
      <c r="J22" s="79">
        <v>0</v>
      </c>
      <c r="K22" s="78">
        <v>31</v>
      </c>
      <c r="L22" s="78">
        <v>0</v>
      </c>
      <c r="M22" s="78">
        <v>0</v>
      </c>
      <c r="N22" s="78">
        <v>0</v>
      </c>
      <c r="O22" s="79">
        <v>7</v>
      </c>
      <c r="P22" s="309">
        <f t="shared" si="0"/>
        <v>478</v>
      </c>
    </row>
    <row r="23" spans="1:16" s="15" customFormat="1" x14ac:dyDescent="0.15">
      <c r="A23" s="74"/>
      <c r="B23" s="75">
        <v>0</v>
      </c>
      <c r="C23" s="75">
        <v>2</v>
      </c>
      <c r="D23" s="75">
        <v>0</v>
      </c>
      <c r="E23" s="75">
        <v>0</v>
      </c>
      <c r="F23" s="75">
        <v>0</v>
      </c>
      <c r="G23" s="75">
        <v>0</v>
      </c>
      <c r="H23" s="75">
        <v>1</v>
      </c>
      <c r="I23" s="75">
        <v>36</v>
      </c>
      <c r="J23" s="76">
        <v>0</v>
      </c>
      <c r="K23" s="75">
        <v>12</v>
      </c>
      <c r="L23" s="75">
        <v>0</v>
      </c>
      <c r="M23" s="75">
        <v>0</v>
      </c>
      <c r="N23" s="75">
        <v>0</v>
      </c>
      <c r="O23" s="76">
        <v>0</v>
      </c>
      <c r="P23" s="308">
        <f t="shared" si="0"/>
        <v>51</v>
      </c>
    </row>
    <row r="24" spans="1:16" s="15" customFormat="1" ht="14.45" customHeight="1" x14ac:dyDescent="0.15">
      <c r="A24" s="77" t="s">
        <v>115</v>
      </c>
      <c r="B24" s="78">
        <v>0</v>
      </c>
      <c r="C24" s="78">
        <v>18</v>
      </c>
      <c r="D24" s="78">
        <v>1</v>
      </c>
      <c r="E24" s="78">
        <v>13</v>
      </c>
      <c r="F24" s="78">
        <v>6</v>
      </c>
      <c r="G24" s="78">
        <v>0</v>
      </c>
      <c r="H24" s="78">
        <v>1</v>
      </c>
      <c r="I24" s="78">
        <v>363</v>
      </c>
      <c r="J24" s="79">
        <v>0</v>
      </c>
      <c r="K24" s="78">
        <v>32</v>
      </c>
      <c r="L24" s="78">
        <v>0</v>
      </c>
      <c r="M24" s="78">
        <v>0</v>
      </c>
      <c r="N24" s="78">
        <v>0</v>
      </c>
      <c r="O24" s="79">
        <v>3</v>
      </c>
      <c r="P24" s="309">
        <f t="shared" si="0"/>
        <v>437</v>
      </c>
    </row>
    <row r="25" spans="1:16" s="15" customFormat="1" x14ac:dyDescent="0.15">
      <c r="A25" s="74"/>
      <c r="B25" s="75">
        <v>0</v>
      </c>
      <c r="C25" s="75">
        <v>50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47</v>
      </c>
      <c r="J25" s="76">
        <v>0</v>
      </c>
      <c r="K25" s="75">
        <v>12</v>
      </c>
      <c r="L25" s="75">
        <v>0</v>
      </c>
      <c r="M25" s="75">
        <v>0</v>
      </c>
      <c r="N25" s="75">
        <v>0</v>
      </c>
      <c r="O25" s="76">
        <v>0</v>
      </c>
      <c r="P25" s="308">
        <f t="shared" si="0"/>
        <v>109</v>
      </c>
    </row>
    <row r="26" spans="1:16" s="15" customFormat="1" x14ac:dyDescent="0.15">
      <c r="A26" s="77" t="s">
        <v>110</v>
      </c>
      <c r="B26" s="78">
        <v>0</v>
      </c>
      <c r="C26" s="78">
        <v>70</v>
      </c>
      <c r="D26" s="78">
        <v>0</v>
      </c>
      <c r="E26" s="78">
        <v>11</v>
      </c>
      <c r="F26" s="78">
        <v>7</v>
      </c>
      <c r="G26" s="78">
        <v>0</v>
      </c>
      <c r="H26" s="78">
        <v>0</v>
      </c>
      <c r="I26" s="78">
        <v>597</v>
      </c>
      <c r="J26" s="79">
        <v>1</v>
      </c>
      <c r="K26" s="78">
        <v>48</v>
      </c>
      <c r="L26" s="78">
        <v>0</v>
      </c>
      <c r="M26" s="78">
        <v>0</v>
      </c>
      <c r="N26" s="78">
        <v>0</v>
      </c>
      <c r="O26" s="79">
        <v>6</v>
      </c>
      <c r="P26" s="309">
        <f t="shared" si="0"/>
        <v>740</v>
      </c>
    </row>
    <row r="27" spans="1:16" s="15" customFormat="1" x14ac:dyDescent="0.15">
      <c r="A27" s="74"/>
      <c r="B27" s="75">
        <v>0</v>
      </c>
      <c r="C27" s="75">
        <v>4</v>
      </c>
      <c r="D27" s="75">
        <v>0</v>
      </c>
      <c r="E27" s="75">
        <v>0</v>
      </c>
      <c r="F27" s="75">
        <v>0</v>
      </c>
      <c r="G27" s="75">
        <v>0</v>
      </c>
      <c r="H27" s="75">
        <v>4</v>
      </c>
      <c r="I27" s="75">
        <v>19</v>
      </c>
      <c r="J27" s="76">
        <v>0</v>
      </c>
      <c r="K27" s="75">
        <v>8</v>
      </c>
      <c r="L27" s="75">
        <v>0</v>
      </c>
      <c r="M27" s="75">
        <v>0</v>
      </c>
      <c r="N27" s="75">
        <v>0</v>
      </c>
      <c r="O27" s="76">
        <v>0</v>
      </c>
      <c r="P27" s="308">
        <f t="shared" si="0"/>
        <v>35</v>
      </c>
    </row>
    <row r="28" spans="1:16" s="15" customFormat="1" x14ac:dyDescent="0.15">
      <c r="A28" s="77" t="s">
        <v>111</v>
      </c>
      <c r="B28" s="78">
        <v>0</v>
      </c>
      <c r="C28" s="78">
        <v>18</v>
      </c>
      <c r="D28" s="78">
        <v>2</v>
      </c>
      <c r="E28" s="78">
        <v>6</v>
      </c>
      <c r="F28" s="78">
        <v>2</v>
      </c>
      <c r="G28" s="78">
        <v>0</v>
      </c>
      <c r="H28" s="78">
        <v>4</v>
      </c>
      <c r="I28" s="78">
        <v>236</v>
      </c>
      <c r="J28" s="79">
        <v>0</v>
      </c>
      <c r="K28" s="78">
        <v>22</v>
      </c>
      <c r="L28" s="78">
        <v>0</v>
      </c>
      <c r="M28" s="78">
        <v>0</v>
      </c>
      <c r="N28" s="78">
        <v>0</v>
      </c>
      <c r="O28" s="79">
        <v>6</v>
      </c>
      <c r="P28" s="309">
        <f t="shared" si="0"/>
        <v>296</v>
      </c>
    </row>
    <row r="29" spans="1:16" s="15" customFormat="1" x14ac:dyDescent="0.15">
      <c r="A29" s="74"/>
      <c r="B29" s="75">
        <v>0</v>
      </c>
      <c r="C29" s="75">
        <v>3</v>
      </c>
      <c r="D29" s="75">
        <v>0</v>
      </c>
      <c r="E29" s="75">
        <v>0</v>
      </c>
      <c r="F29" s="75">
        <v>0</v>
      </c>
      <c r="G29" s="75">
        <v>0</v>
      </c>
      <c r="H29" s="75">
        <v>1</v>
      </c>
      <c r="I29" s="75">
        <v>21</v>
      </c>
      <c r="J29" s="76">
        <v>0</v>
      </c>
      <c r="K29" s="75">
        <v>7</v>
      </c>
      <c r="L29" s="75">
        <v>0</v>
      </c>
      <c r="M29" s="75">
        <v>0</v>
      </c>
      <c r="N29" s="75">
        <v>0</v>
      </c>
      <c r="O29" s="76">
        <v>0</v>
      </c>
      <c r="P29" s="308">
        <f t="shared" si="0"/>
        <v>32</v>
      </c>
    </row>
    <row r="30" spans="1:16" s="15" customFormat="1" x14ac:dyDescent="0.15">
      <c r="A30" s="77" t="s">
        <v>157</v>
      </c>
      <c r="B30" s="78">
        <v>1</v>
      </c>
      <c r="C30" s="78">
        <v>15</v>
      </c>
      <c r="D30" s="78">
        <v>2</v>
      </c>
      <c r="E30" s="78">
        <v>12</v>
      </c>
      <c r="F30" s="78">
        <v>1</v>
      </c>
      <c r="G30" s="78">
        <v>0</v>
      </c>
      <c r="H30" s="78">
        <v>1</v>
      </c>
      <c r="I30" s="78">
        <v>359</v>
      </c>
      <c r="J30" s="79">
        <v>1</v>
      </c>
      <c r="K30" s="78">
        <v>19</v>
      </c>
      <c r="L30" s="78">
        <v>0</v>
      </c>
      <c r="M30" s="78">
        <v>0</v>
      </c>
      <c r="N30" s="78">
        <v>0</v>
      </c>
      <c r="O30" s="79">
        <v>4</v>
      </c>
      <c r="P30" s="309">
        <f t="shared" si="0"/>
        <v>415</v>
      </c>
    </row>
    <row r="31" spans="1:16" s="15" customFormat="1" x14ac:dyDescent="0.15">
      <c r="A31" s="74"/>
      <c r="B31" s="75">
        <v>0</v>
      </c>
      <c r="C31" s="75">
        <v>0</v>
      </c>
      <c r="D31" s="75">
        <v>0</v>
      </c>
      <c r="E31" s="75">
        <v>0</v>
      </c>
      <c r="F31" s="75">
        <v>1</v>
      </c>
      <c r="G31" s="75">
        <v>0</v>
      </c>
      <c r="H31" s="75">
        <v>0</v>
      </c>
      <c r="I31" s="75">
        <v>24</v>
      </c>
      <c r="J31" s="76">
        <v>0</v>
      </c>
      <c r="K31" s="75">
        <v>4</v>
      </c>
      <c r="L31" s="75">
        <v>0</v>
      </c>
      <c r="M31" s="75">
        <v>0</v>
      </c>
      <c r="N31" s="75">
        <v>0</v>
      </c>
      <c r="O31" s="76">
        <v>0</v>
      </c>
      <c r="P31" s="308">
        <f t="shared" si="0"/>
        <v>29</v>
      </c>
    </row>
    <row r="32" spans="1:16" s="15" customFormat="1" x14ac:dyDescent="0.15">
      <c r="A32" s="77" t="s">
        <v>158</v>
      </c>
      <c r="B32" s="78">
        <v>0</v>
      </c>
      <c r="C32" s="78">
        <v>8</v>
      </c>
      <c r="D32" s="78">
        <v>0</v>
      </c>
      <c r="E32" s="78">
        <v>6</v>
      </c>
      <c r="F32" s="78">
        <v>8</v>
      </c>
      <c r="G32" s="78">
        <v>0</v>
      </c>
      <c r="H32" s="78">
        <v>0</v>
      </c>
      <c r="I32" s="78">
        <v>390</v>
      </c>
      <c r="J32" s="79">
        <v>1</v>
      </c>
      <c r="K32" s="78">
        <v>23</v>
      </c>
      <c r="L32" s="78">
        <v>0</v>
      </c>
      <c r="M32" s="78">
        <v>0</v>
      </c>
      <c r="N32" s="78">
        <v>0</v>
      </c>
      <c r="O32" s="79">
        <v>10</v>
      </c>
      <c r="P32" s="309">
        <f t="shared" si="0"/>
        <v>446</v>
      </c>
    </row>
    <row r="33" spans="1:16" s="15" customFormat="1" x14ac:dyDescent="0.15">
      <c r="A33" s="74"/>
      <c r="B33" s="75">
        <v>0</v>
      </c>
      <c r="C33" s="75">
        <v>3</v>
      </c>
      <c r="D33" s="75">
        <v>0</v>
      </c>
      <c r="E33" s="75">
        <v>1</v>
      </c>
      <c r="F33" s="75">
        <v>0</v>
      </c>
      <c r="G33" s="75">
        <v>0</v>
      </c>
      <c r="H33" s="75">
        <v>0</v>
      </c>
      <c r="I33" s="75">
        <v>22</v>
      </c>
      <c r="J33" s="76">
        <v>0</v>
      </c>
      <c r="K33" s="75">
        <v>5</v>
      </c>
      <c r="L33" s="75">
        <v>0</v>
      </c>
      <c r="M33" s="75">
        <v>0</v>
      </c>
      <c r="N33" s="75">
        <v>0</v>
      </c>
      <c r="O33" s="76">
        <v>0</v>
      </c>
      <c r="P33" s="308">
        <f t="shared" si="0"/>
        <v>31</v>
      </c>
    </row>
    <row r="34" spans="1:16" s="15" customFormat="1" x14ac:dyDescent="0.15">
      <c r="A34" s="77" t="s">
        <v>112</v>
      </c>
      <c r="B34" s="78">
        <v>0</v>
      </c>
      <c r="C34" s="78">
        <v>15</v>
      </c>
      <c r="D34" s="78">
        <v>1</v>
      </c>
      <c r="E34" s="78">
        <v>10</v>
      </c>
      <c r="F34" s="78">
        <v>4</v>
      </c>
      <c r="G34" s="78">
        <v>0</v>
      </c>
      <c r="H34" s="78">
        <v>0</v>
      </c>
      <c r="I34" s="78">
        <v>336</v>
      </c>
      <c r="J34" s="79">
        <v>1</v>
      </c>
      <c r="K34" s="78">
        <v>23</v>
      </c>
      <c r="L34" s="78">
        <v>0</v>
      </c>
      <c r="M34" s="78">
        <v>0</v>
      </c>
      <c r="N34" s="78">
        <v>0</v>
      </c>
      <c r="O34" s="79">
        <v>1</v>
      </c>
      <c r="P34" s="309">
        <f t="shared" si="0"/>
        <v>391</v>
      </c>
    </row>
    <row r="35" spans="1:16" s="15" customFormat="1" x14ac:dyDescent="0.15">
      <c r="A35" s="74"/>
      <c r="B35" s="75">
        <v>0</v>
      </c>
      <c r="C35" s="75">
        <v>15</v>
      </c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v>37</v>
      </c>
      <c r="J35" s="76">
        <v>0</v>
      </c>
      <c r="K35" s="75">
        <v>14</v>
      </c>
      <c r="L35" s="75">
        <v>0</v>
      </c>
      <c r="M35" s="75">
        <v>2</v>
      </c>
      <c r="N35" s="75">
        <v>0</v>
      </c>
      <c r="O35" s="76">
        <v>0</v>
      </c>
      <c r="P35" s="308">
        <f t="shared" si="0"/>
        <v>68</v>
      </c>
    </row>
    <row r="36" spans="1:16" s="15" customFormat="1" x14ac:dyDescent="0.15">
      <c r="A36" s="77" t="s">
        <v>159</v>
      </c>
      <c r="B36" s="78">
        <v>2</v>
      </c>
      <c r="C36" s="78">
        <v>28</v>
      </c>
      <c r="D36" s="78">
        <v>0</v>
      </c>
      <c r="E36" s="78">
        <v>8</v>
      </c>
      <c r="F36" s="78">
        <v>3</v>
      </c>
      <c r="G36" s="78">
        <v>0</v>
      </c>
      <c r="H36" s="78">
        <v>0</v>
      </c>
      <c r="I36" s="78">
        <v>318</v>
      </c>
      <c r="J36" s="79">
        <v>0</v>
      </c>
      <c r="K36" s="78">
        <v>28</v>
      </c>
      <c r="L36" s="78">
        <v>0</v>
      </c>
      <c r="M36" s="78">
        <v>2</v>
      </c>
      <c r="N36" s="78">
        <v>0</v>
      </c>
      <c r="O36" s="79">
        <v>0</v>
      </c>
      <c r="P36" s="309">
        <f t="shared" si="0"/>
        <v>389</v>
      </c>
    </row>
    <row r="37" spans="1:16" s="15" customFormat="1" x14ac:dyDescent="0.15">
      <c r="A37" s="74"/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>
        <v>21</v>
      </c>
      <c r="J37" s="76">
        <v>0</v>
      </c>
      <c r="K37" s="75">
        <v>0</v>
      </c>
      <c r="L37" s="75">
        <v>0</v>
      </c>
      <c r="M37" s="75">
        <v>0</v>
      </c>
      <c r="N37" s="75">
        <v>0</v>
      </c>
      <c r="O37" s="76">
        <v>0</v>
      </c>
      <c r="P37" s="308">
        <f t="shared" si="0"/>
        <v>21</v>
      </c>
    </row>
    <row r="38" spans="1:16" s="15" customFormat="1" x14ac:dyDescent="0.15">
      <c r="A38" s="77" t="s">
        <v>160</v>
      </c>
      <c r="B38" s="78">
        <v>0</v>
      </c>
      <c r="C38" s="78">
        <v>3</v>
      </c>
      <c r="D38" s="78">
        <v>0</v>
      </c>
      <c r="E38" s="78">
        <v>5</v>
      </c>
      <c r="F38" s="78">
        <v>1</v>
      </c>
      <c r="G38" s="78">
        <v>0</v>
      </c>
      <c r="H38" s="78">
        <v>0</v>
      </c>
      <c r="I38" s="78">
        <v>210</v>
      </c>
      <c r="J38" s="79">
        <v>1</v>
      </c>
      <c r="K38" s="78">
        <v>11</v>
      </c>
      <c r="L38" s="78">
        <v>0</v>
      </c>
      <c r="M38" s="78">
        <v>0</v>
      </c>
      <c r="N38" s="78">
        <v>0</v>
      </c>
      <c r="O38" s="79">
        <v>2</v>
      </c>
      <c r="P38" s="309">
        <f t="shared" si="0"/>
        <v>233</v>
      </c>
    </row>
    <row r="39" spans="1:16" s="15" customFormat="1" x14ac:dyDescent="0.15">
      <c r="A39" s="74"/>
      <c r="B39" s="75">
        <v>0</v>
      </c>
      <c r="C39" s="75">
        <v>10</v>
      </c>
      <c r="D39" s="75">
        <v>0</v>
      </c>
      <c r="E39" s="75">
        <v>2</v>
      </c>
      <c r="F39" s="75">
        <v>0</v>
      </c>
      <c r="G39" s="75">
        <v>0</v>
      </c>
      <c r="H39" s="75">
        <v>5</v>
      </c>
      <c r="I39" s="75">
        <v>36</v>
      </c>
      <c r="J39" s="76">
        <v>0</v>
      </c>
      <c r="K39" s="75">
        <v>8</v>
      </c>
      <c r="L39" s="75">
        <v>0</v>
      </c>
      <c r="M39" s="75">
        <v>0</v>
      </c>
      <c r="N39" s="75">
        <v>0</v>
      </c>
      <c r="O39" s="76">
        <v>2</v>
      </c>
      <c r="P39" s="308">
        <f t="shared" si="0"/>
        <v>63</v>
      </c>
    </row>
    <row r="40" spans="1:16" s="15" customFormat="1" x14ac:dyDescent="0.15">
      <c r="A40" s="77" t="s">
        <v>161</v>
      </c>
      <c r="B40" s="78">
        <v>0</v>
      </c>
      <c r="C40" s="78">
        <v>39</v>
      </c>
      <c r="D40" s="78">
        <v>1</v>
      </c>
      <c r="E40" s="78">
        <v>25</v>
      </c>
      <c r="F40" s="78">
        <v>7</v>
      </c>
      <c r="G40" s="78">
        <v>0</v>
      </c>
      <c r="H40" s="78">
        <v>5</v>
      </c>
      <c r="I40" s="78">
        <v>585</v>
      </c>
      <c r="J40" s="79">
        <v>2</v>
      </c>
      <c r="K40" s="78">
        <v>31</v>
      </c>
      <c r="L40" s="78">
        <v>0</v>
      </c>
      <c r="M40" s="78">
        <v>0</v>
      </c>
      <c r="N40" s="78">
        <v>0</v>
      </c>
      <c r="O40" s="79">
        <v>6</v>
      </c>
      <c r="P40" s="309">
        <f t="shared" si="0"/>
        <v>701</v>
      </c>
    </row>
    <row r="41" spans="1:16" s="15" customFormat="1" x14ac:dyDescent="0.15">
      <c r="A41" s="74"/>
      <c r="B41" s="75">
        <v>1</v>
      </c>
      <c r="C41" s="75">
        <v>2</v>
      </c>
      <c r="D41" s="75">
        <v>0</v>
      </c>
      <c r="E41" s="75">
        <v>0</v>
      </c>
      <c r="F41" s="75">
        <v>0</v>
      </c>
      <c r="G41" s="75">
        <v>0</v>
      </c>
      <c r="H41" s="75">
        <v>0</v>
      </c>
      <c r="I41" s="75">
        <v>39</v>
      </c>
      <c r="J41" s="76">
        <v>0</v>
      </c>
      <c r="K41" s="75">
        <v>4</v>
      </c>
      <c r="L41" s="75">
        <v>0</v>
      </c>
      <c r="M41" s="75">
        <v>0</v>
      </c>
      <c r="N41" s="75">
        <v>0</v>
      </c>
      <c r="O41" s="76">
        <v>0</v>
      </c>
      <c r="P41" s="308">
        <f t="shared" si="0"/>
        <v>46</v>
      </c>
    </row>
    <row r="42" spans="1:16" s="15" customFormat="1" x14ac:dyDescent="0.15">
      <c r="A42" s="77" t="s">
        <v>162</v>
      </c>
      <c r="B42" s="78">
        <v>1</v>
      </c>
      <c r="C42" s="78">
        <v>13</v>
      </c>
      <c r="D42" s="78">
        <v>1</v>
      </c>
      <c r="E42" s="78">
        <v>9</v>
      </c>
      <c r="F42" s="78">
        <v>5</v>
      </c>
      <c r="G42" s="78">
        <v>0</v>
      </c>
      <c r="H42" s="78">
        <v>0</v>
      </c>
      <c r="I42" s="78">
        <v>286</v>
      </c>
      <c r="J42" s="79">
        <v>1</v>
      </c>
      <c r="K42" s="78">
        <v>22</v>
      </c>
      <c r="L42" s="78">
        <v>0</v>
      </c>
      <c r="M42" s="78">
        <v>0</v>
      </c>
      <c r="N42" s="78">
        <v>0</v>
      </c>
      <c r="O42" s="79">
        <v>5</v>
      </c>
      <c r="P42" s="309">
        <f t="shared" si="0"/>
        <v>343</v>
      </c>
    </row>
    <row r="43" spans="1:16" s="15" customFormat="1" x14ac:dyDescent="0.15">
      <c r="A43" s="74"/>
      <c r="B43" s="75">
        <v>0</v>
      </c>
      <c r="C43" s="75">
        <v>24</v>
      </c>
      <c r="D43" s="75">
        <v>0</v>
      </c>
      <c r="E43" s="75">
        <v>3</v>
      </c>
      <c r="F43" s="75">
        <v>0</v>
      </c>
      <c r="G43" s="75">
        <v>0</v>
      </c>
      <c r="H43" s="75">
        <v>0</v>
      </c>
      <c r="I43" s="75">
        <v>65</v>
      </c>
      <c r="J43" s="76">
        <v>1</v>
      </c>
      <c r="K43" s="75">
        <v>30</v>
      </c>
      <c r="L43" s="75">
        <v>0</v>
      </c>
      <c r="M43" s="75">
        <v>1</v>
      </c>
      <c r="N43" s="75">
        <v>0</v>
      </c>
      <c r="O43" s="76">
        <v>0</v>
      </c>
      <c r="P43" s="308">
        <f t="shared" si="0"/>
        <v>124</v>
      </c>
    </row>
    <row r="44" spans="1:16" s="15" customFormat="1" x14ac:dyDescent="0.15">
      <c r="A44" s="77" t="s">
        <v>113</v>
      </c>
      <c r="B44" s="78">
        <v>0</v>
      </c>
      <c r="C44" s="78">
        <v>46</v>
      </c>
      <c r="D44" s="78">
        <v>3</v>
      </c>
      <c r="E44" s="78">
        <v>11</v>
      </c>
      <c r="F44" s="78">
        <v>2</v>
      </c>
      <c r="G44" s="78">
        <v>0</v>
      </c>
      <c r="H44" s="78">
        <v>0</v>
      </c>
      <c r="I44" s="78">
        <v>509</v>
      </c>
      <c r="J44" s="79">
        <v>1</v>
      </c>
      <c r="K44" s="78">
        <v>58</v>
      </c>
      <c r="L44" s="78">
        <v>0</v>
      </c>
      <c r="M44" s="78">
        <v>1</v>
      </c>
      <c r="N44" s="78">
        <v>0</v>
      </c>
      <c r="O44" s="79">
        <v>2</v>
      </c>
      <c r="P44" s="309">
        <f t="shared" si="0"/>
        <v>633</v>
      </c>
    </row>
    <row r="45" spans="1:16" s="15" customFormat="1" x14ac:dyDescent="0.15">
      <c r="A45" s="74"/>
      <c r="B45" s="75">
        <v>0</v>
      </c>
      <c r="C45" s="75">
        <v>1</v>
      </c>
      <c r="D45" s="75">
        <v>0</v>
      </c>
      <c r="E45" s="75">
        <v>0</v>
      </c>
      <c r="F45" s="75">
        <v>0</v>
      </c>
      <c r="G45" s="75">
        <v>0</v>
      </c>
      <c r="H45" s="75">
        <v>2</v>
      </c>
      <c r="I45" s="75">
        <v>27</v>
      </c>
      <c r="J45" s="76">
        <v>0</v>
      </c>
      <c r="K45" s="75">
        <v>1</v>
      </c>
      <c r="L45" s="75">
        <v>0</v>
      </c>
      <c r="M45" s="75">
        <v>0</v>
      </c>
      <c r="N45" s="75">
        <v>0</v>
      </c>
      <c r="O45" s="76">
        <v>0</v>
      </c>
      <c r="P45" s="308">
        <f t="shared" si="0"/>
        <v>31</v>
      </c>
    </row>
    <row r="46" spans="1:16" s="15" customFormat="1" x14ac:dyDescent="0.15">
      <c r="A46" s="77" t="s">
        <v>163</v>
      </c>
      <c r="B46" s="78">
        <v>1</v>
      </c>
      <c r="C46" s="78">
        <v>24</v>
      </c>
      <c r="D46" s="78">
        <v>2</v>
      </c>
      <c r="E46" s="78">
        <v>11</v>
      </c>
      <c r="F46" s="78">
        <v>2</v>
      </c>
      <c r="G46" s="78">
        <v>0</v>
      </c>
      <c r="H46" s="78">
        <v>2</v>
      </c>
      <c r="I46" s="78">
        <v>454</v>
      </c>
      <c r="J46" s="79">
        <v>1</v>
      </c>
      <c r="K46" s="78">
        <v>18</v>
      </c>
      <c r="L46" s="78">
        <v>0</v>
      </c>
      <c r="M46" s="78">
        <v>0</v>
      </c>
      <c r="N46" s="78">
        <v>0</v>
      </c>
      <c r="O46" s="79">
        <v>3</v>
      </c>
      <c r="P46" s="309">
        <f t="shared" si="0"/>
        <v>518</v>
      </c>
    </row>
    <row r="47" spans="1:16" s="15" customFormat="1" x14ac:dyDescent="0.15">
      <c r="A47" s="74"/>
      <c r="B47" s="75">
        <f>SUM(B11,B13,B15,B17,B19,B21,B23,B25,B27,B29,B31,B33,B35,B37,B39,B41,B43,B45,)</f>
        <v>1</v>
      </c>
      <c r="C47" s="75">
        <f>SUM(C11,C13,C15,C17,C19,C21,C23,C25,C27,C29,C31,C33,C35,C37,C39,C41,C43,C45,)</f>
        <v>134</v>
      </c>
      <c r="D47" s="75">
        <f>SUM(D11,D13,D15,D17,D19,D21,D23,D25,D27,D29,D31,D33,D35,D37,D39,D41,D43,D45,)</f>
        <v>0</v>
      </c>
      <c r="E47" s="75">
        <f>SUM(E11,E13,E15,E17,E19,E21,E23,E25,E27,E29,E31,E33,E35,E37,E39,E41,E43,E45,)</f>
        <v>10</v>
      </c>
      <c r="F47" s="75">
        <f>SUM(F11,F13,F15,F17,F19,F21,F23,F25,F27,F29,F31,F33,F35,F37,F39,F41,F43,F45,)</f>
        <v>2</v>
      </c>
      <c r="G47" s="75">
        <f t="shared" ref="G47:N47" si="1">SUM(G11,G13,G15,G17,G19,G21,G23,G25,G27,G29,G31,G33,G35,G37,G39,G41,G43,G45,)</f>
        <v>0</v>
      </c>
      <c r="H47" s="75">
        <f>SUM(H11,H13,H15,H17,H19,H21,H23,H25,H27,H29,H31,H33,H35,H37,H39,H41,H43,H45,)</f>
        <v>15</v>
      </c>
      <c r="I47" s="75">
        <f>SUM(I11,I13,I15,I17,I19,I21,I23,I25,I27,I29,I31,I33,I35,I37,I39,I41,I43,I45,)</f>
        <v>521</v>
      </c>
      <c r="J47" s="76">
        <f t="shared" si="1"/>
        <v>1</v>
      </c>
      <c r="K47" s="75">
        <f>SUM(K11,K13,K15,K17,K19,K21,K23,K25,K27,K29,K31,K33,K35,K37,K39,K41,K43,K45,)</f>
        <v>136</v>
      </c>
      <c r="L47" s="75">
        <f>SUM(L11,L13,L15,L17,L19,L21,L23,L25,L27,L29,L31,L33,L35,L37,L39,L41,L43,L45,)</f>
        <v>0</v>
      </c>
      <c r="M47" s="75">
        <f>SUM(M11,M13,M15,M17,M19,M21,M23,M25,M27,M29,M31,M33,M35,M37,M39,M41,M43,M45,)</f>
        <v>3</v>
      </c>
      <c r="N47" s="75">
        <f t="shared" si="1"/>
        <v>0</v>
      </c>
      <c r="O47" s="75">
        <f>SUM(O11,O13,O15,O17,O19,O21,O23,O25,O27,O29,O31,O33,O35,O37,O39,O41,O43,O45,)</f>
        <v>2</v>
      </c>
      <c r="P47" s="310">
        <f>SUM(B47:O47)</f>
        <v>825</v>
      </c>
    </row>
    <row r="48" spans="1:16" s="15" customFormat="1" x14ac:dyDescent="0.15">
      <c r="A48" s="77" t="s">
        <v>88</v>
      </c>
      <c r="B48" s="78">
        <f>SUM(B12,B14,B16,B18,B20,B22,B24,B26,B28,B30,B32,B34,B36,B38,B40,B42,B44,B46)</f>
        <v>7</v>
      </c>
      <c r="C48" s="78">
        <f>SUM(C12,C14,C16,C18,C20,C22,C24,C26,C28,C30,C32,C34,C36,C38,C40,C42,C44,C46)</f>
        <v>394</v>
      </c>
      <c r="D48" s="78">
        <f>SUM(D12,D14,D16,D18,D20,D22,D24,D26,D28,D30,D32,D34,D36,D38,D40,D42,D44,D46)</f>
        <v>17</v>
      </c>
      <c r="E48" s="78">
        <f>SUM(E12,E14,E16,E18,E20,E22,E24,E26,E28,E30,E32,E34,E36,E38,E40,E42,E44,E46)</f>
        <v>205</v>
      </c>
      <c r="F48" s="78">
        <f>SUM(F12,F14,F16,F18,F20,F22,F24,F26,F28,F30,F32,F34,F36,F38,F40,F42,F44,F46)</f>
        <v>80</v>
      </c>
      <c r="G48" s="78">
        <f t="shared" ref="G48:M48" si="2">SUM(G12,G14,G16,G18,G20,G22,G24,G26,G28,G30,G32,G34,G36,G38,G40,G42,G44,G46)</f>
        <v>0</v>
      </c>
      <c r="H48" s="78">
        <f t="shared" si="2"/>
        <v>15</v>
      </c>
      <c r="I48" s="78">
        <f>SUM(I12,I14,I16,I18,I20,I22,I24,I26,I28,I30,I32,I34,I36,I38,I40,I42,I44,I46)</f>
        <v>6164</v>
      </c>
      <c r="J48" s="79">
        <f t="shared" si="2"/>
        <v>13</v>
      </c>
      <c r="K48" s="78">
        <f>SUM(K12,K14,K16,K18,K20,K22,K24,K26,K28,K30,K32,K34,K36,K38,K40,K42,K44,K46)</f>
        <v>469</v>
      </c>
      <c r="L48" s="78">
        <f t="shared" si="2"/>
        <v>0</v>
      </c>
      <c r="M48" s="78">
        <f t="shared" si="2"/>
        <v>3</v>
      </c>
      <c r="N48" s="78">
        <f t="shared" ref="N48" si="3">SUM(N12,N14,N16,N18,N20,N22,N24,N26,N28,N30,N32,N34,N36,N38,N40,N42,N44,N46)</f>
        <v>0</v>
      </c>
      <c r="O48" s="78">
        <f>SUM(O12,O14,O16,O18,O20,O22,O24,O26,O28,O30,O32,O34,O36,O38,O40,O42,O44,O46)</f>
        <v>73</v>
      </c>
      <c r="P48" s="381">
        <f>SUM(B48:O48)</f>
        <v>7440</v>
      </c>
    </row>
    <row r="49" spans="1:17" s="15" customFormat="1" x14ac:dyDescent="0.15">
      <c r="A49" s="74"/>
      <c r="B49" s="408">
        <v>1</v>
      </c>
      <c r="C49" s="408">
        <v>132</v>
      </c>
      <c r="D49" s="408">
        <v>0</v>
      </c>
      <c r="E49" s="408">
        <v>11</v>
      </c>
      <c r="F49" s="408">
        <v>2</v>
      </c>
      <c r="G49" s="408">
        <v>0</v>
      </c>
      <c r="H49" s="408">
        <v>18</v>
      </c>
      <c r="I49" s="408">
        <v>539</v>
      </c>
      <c r="J49" s="409">
        <v>1</v>
      </c>
      <c r="K49" s="408">
        <v>147</v>
      </c>
      <c r="L49" s="408">
        <v>0</v>
      </c>
      <c r="M49" s="408">
        <v>2</v>
      </c>
      <c r="N49" s="408">
        <v>0</v>
      </c>
      <c r="O49" s="409">
        <v>1</v>
      </c>
      <c r="P49" s="410">
        <v>854</v>
      </c>
    </row>
    <row r="50" spans="1:17" s="15" customFormat="1" ht="14.45" customHeight="1" thickBot="1" x14ac:dyDescent="0.2">
      <c r="A50" s="80" t="s">
        <v>197</v>
      </c>
      <c r="B50" s="411">
        <v>7</v>
      </c>
      <c r="C50" s="411">
        <v>383</v>
      </c>
      <c r="D50" s="411">
        <v>20</v>
      </c>
      <c r="E50" s="411">
        <v>189</v>
      </c>
      <c r="F50" s="411">
        <v>80</v>
      </c>
      <c r="G50" s="411">
        <v>0</v>
      </c>
      <c r="H50" s="411">
        <v>18</v>
      </c>
      <c r="I50" s="411">
        <v>5891</v>
      </c>
      <c r="J50" s="412">
        <v>8</v>
      </c>
      <c r="K50" s="411">
        <v>474</v>
      </c>
      <c r="L50" s="411">
        <v>0</v>
      </c>
      <c r="M50" s="411">
        <v>2</v>
      </c>
      <c r="N50" s="411">
        <v>0</v>
      </c>
      <c r="O50" s="412">
        <v>74</v>
      </c>
      <c r="P50" s="413">
        <v>7146</v>
      </c>
    </row>
    <row r="51" spans="1:17" s="15" customFormat="1" x14ac:dyDescent="0.15"/>
    <row r="52" spans="1:17" s="15" customFormat="1" x14ac:dyDescent="0.15"/>
    <row r="53" spans="1:17" s="15" customFormat="1" x14ac:dyDescent="0.15"/>
    <row r="54" spans="1:17" s="15" customFormat="1" x14ac:dyDescent="0.15"/>
    <row r="55" spans="1:17" s="81" customFormat="1" x14ac:dyDescent="0.15">
      <c r="A55" s="466" t="s">
        <v>173</v>
      </c>
      <c r="B55" s="466"/>
      <c r="C55" s="466"/>
      <c r="D55" s="466"/>
      <c r="E55" s="466"/>
      <c r="F55" s="466"/>
      <c r="G55" s="466"/>
      <c r="H55" s="466"/>
      <c r="I55" s="466"/>
      <c r="J55" s="466" t="s">
        <v>174</v>
      </c>
      <c r="K55" s="466"/>
      <c r="L55" s="466"/>
      <c r="M55" s="466"/>
      <c r="N55" s="466"/>
      <c r="O55" s="466"/>
      <c r="P55" s="466"/>
      <c r="Q55" s="466"/>
    </row>
  </sheetData>
  <mergeCells count="2">
    <mergeCell ref="A55:I55"/>
    <mergeCell ref="J55:Q55"/>
  </mergeCells>
  <phoneticPr fontId="2"/>
  <printOptions horizontalCentered="1"/>
  <pageMargins left="0" right="0" top="1.1811023622047245" bottom="0" header="0.51181102362204722" footer="0.51181102362204722"/>
  <pageSetup paperSize="9" fitToWidth="0" orientation="portrait" r:id="rId1"/>
  <headerFooter alignWithMargins="0"/>
  <colBreaks count="1" manualBreakCount="1">
    <brk id="9" max="5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A55"/>
  <sheetViews>
    <sheetView view="pageBreakPreview" zoomScale="75" zoomScaleNormal="100" zoomScaleSheetLayoutView="75" workbookViewId="0">
      <selection activeCell="T6" sqref="T6"/>
    </sheetView>
  </sheetViews>
  <sheetFormatPr defaultRowHeight="14.25" x14ac:dyDescent="0.15"/>
  <cols>
    <col min="1" max="1" width="12.625" style="33" customWidth="1"/>
    <col min="2" max="17" width="9.375" style="33" customWidth="1"/>
    <col min="18" max="16384" width="9" style="33"/>
  </cols>
  <sheetData>
    <row r="1" spans="1:19" ht="18" thickBot="1" x14ac:dyDescent="0.2">
      <c r="A1" s="153" t="s">
        <v>25</v>
      </c>
    </row>
    <row r="2" spans="1:19" x14ac:dyDescent="0.15">
      <c r="A2" s="34"/>
      <c r="B2" s="35"/>
      <c r="C2" s="35"/>
      <c r="D2" s="35"/>
      <c r="E2" s="36"/>
      <c r="F2" s="35"/>
      <c r="G2" s="35"/>
      <c r="H2" s="35"/>
      <c r="I2" s="35"/>
      <c r="J2" s="35"/>
      <c r="K2" s="35"/>
      <c r="L2" s="36"/>
      <c r="M2" s="35"/>
      <c r="N2" s="36"/>
      <c r="O2" s="37"/>
      <c r="P2" s="35"/>
      <c r="Q2" s="38"/>
      <c r="R2" s="39"/>
      <c r="S2" s="39"/>
    </row>
    <row r="3" spans="1:19" x14ac:dyDescent="0.15">
      <c r="A3" s="40"/>
      <c r="B3" s="41" t="s">
        <v>68</v>
      </c>
      <c r="C3" s="41"/>
      <c r="D3" s="41"/>
      <c r="E3" s="42"/>
      <c r="F3" s="41" t="s">
        <v>48</v>
      </c>
      <c r="G3" s="41"/>
      <c r="H3" s="41"/>
      <c r="I3" s="41"/>
      <c r="J3" s="41"/>
      <c r="K3" s="41"/>
      <c r="L3" s="42"/>
      <c r="M3" s="41" t="s">
        <v>69</v>
      </c>
      <c r="N3" s="42"/>
      <c r="O3" s="43" t="s">
        <v>63</v>
      </c>
      <c r="P3" s="41" t="s">
        <v>53</v>
      </c>
      <c r="Q3" s="44"/>
      <c r="R3" s="39"/>
      <c r="S3" s="39"/>
    </row>
    <row r="4" spans="1:19" x14ac:dyDescent="0.15">
      <c r="A4" s="40"/>
      <c r="B4" s="45"/>
      <c r="C4" s="46"/>
      <c r="D4" s="46"/>
      <c r="E4" s="47"/>
      <c r="F4" s="46"/>
      <c r="G4" s="46"/>
      <c r="H4" s="46"/>
      <c r="I4" s="46"/>
      <c r="J4" s="46"/>
      <c r="K4" s="46"/>
      <c r="L4" s="47"/>
      <c r="M4" s="46"/>
      <c r="N4" s="47"/>
      <c r="O4" s="43" t="s">
        <v>70</v>
      </c>
      <c r="P4" s="45"/>
      <c r="Q4" s="48"/>
      <c r="R4" s="39"/>
      <c r="S4" s="39"/>
    </row>
    <row r="5" spans="1:19" x14ac:dyDescent="0.15">
      <c r="A5" s="49" t="s">
        <v>71</v>
      </c>
      <c r="B5" s="42"/>
      <c r="C5" s="42"/>
      <c r="D5" s="42"/>
      <c r="E5" s="42"/>
      <c r="F5" s="42"/>
      <c r="G5" s="42"/>
      <c r="H5" s="50" t="s">
        <v>49</v>
      </c>
      <c r="I5" s="51"/>
      <c r="J5" s="50" t="s">
        <v>50</v>
      </c>
      <c r="K5" s="51"/>
      <c r="L5" s="42"/>
      <c r="M5" s="42"/>
      <c r="N5" s="42"/>
      <c r="O5" s="43" t="s">
        <v>64</v>
      </c>
      <c r="P5" s="52"/>
      <c r="Q5" s="44"/>
      <c r="R5" s="39"/>
      <c r="S5" s="39"/>
    </row>
    <row r="6" spans="1:19" s="57" customFormat="1" ht="14.25" customHeight="1" x14ac:dyDescent="0.15">
      <c r="A6" s="53"/>
      <c r="B6" s="54" t="s">
        <v>2</v>
      </c>
      <c r="C6" s="54" t="s">
        <v>72</v>
      </c>
      <c r="D6" s="54" t="s">
        <v>73</v>
      </c>
      <c r="E6" s="54" t="s">
        <v>65</v>
      </c>
      <c r="F6" s="54" t="s">
        <v>63</v>
      </c>
      <c r="G6" s="54" t="s">
        <v>66</v>
      </c>
      <c r="H6" s="54"/>
      <c r="I6" s="54"/>
      <c r="J6" s="55"/>
      <c r="K6" s="54"/>
      <c r="L6" s="54" t="s">
        <v>29</v>
      </c>
      <c r="M6" s="54" t="s">
        <v>67</v>
      </c>
      <c r="N6" s="54" t="s">
        <v>54</v>
      </c>
      <c r="O6" s="55"/>
      <c r="P6" s="43" t="s">
        <v>74</v>
      </c>
      <c r="Q6" s="44" t="s">
        <v>74</v>
      </c>
      <c r="R6" s="56"/>
      <c r="S6" s="56"/>
    </row>
    <row r="7" spans="1:19" s="57" customFormat="1" ht="14.25" customHeight="1" x14ac:dyDescent="0.15">
      <c r="A7" s="53"/>
      <c r="B7" s="54"/>
      <c r="C7" s="54" t="s">
        <v>19</v>
      </c>
      <c r="D7" s="54" t="s">
        <v>20</v>
      </c>
      <c r="E7" s="54" t="s">
        <v>21</v>
      </c>
      <c r="F7" s="54" t="s">
        <v>22</v>
      </c>
      <c r="G7" s="54" t="s">
        <v>22</v>
      </c>
      <c r="H7" s="54" t="s">
        <v>15</v>
      </c>
      <c r="I7" s="54" t="s">
        <v>16</v>
      </c>
      <c r="J7" s="55" t="s">
        <v>15</v>
      </c>
      <c r="K7" s="54" t="s">
        <v>16</v>
      </c>
      <c r="L7" s="54"/>
      <c r="M7" s="54" t="s">
        <v>199</v>
      </c>
      <c r="N7" s="54"/>
      <c r="O7" s="55"/>
      <c r="P7" s="58" t="s">
        <v>75</v>
      </c>
      <c r="Q7" s="59" t="s">
        <v>76</v>
      </c>
      <c r="R7" s="56"/>
      <c r="S7" s="56"/>
    </row>
    <row r="8" spans="1:19" s="57" customFormat="1" ht="14.25" customHeight="1" x14ac:dyDescent="0.15">
      <c r="A8" s="53"/>
      <c r="B8" s="54"/>
      <c r="C8" s="54" t="s">
        <v>24</v>
      </c>
      <c r="D8" s="54" t="s">
        <v>24</v>
      </c>
      <c r="E8" s="54" t="s">
        <v>24</v>
      </c>
      <c r="F8" s="54"/>
      <c r="G8" s="54"/>
      <c r="H8" s="54"/>
      <c r="I8" s="54"/>
      <c r="J8" s="55"/>
      <c r="K8" s="54"/>
      <c r="L8" s="54"/>
      <c r="M8" s="54"/>
      <c r="N8" s="54"/>
      <c r="O8" s="55"/>
      <c r="P8" s="58"/>
      <c r="Q8" s="59"/>
      <c r="R8" s="56"/>
      <c r="S8" s="56"/>
    </row>
    <row r="9" spans="1:19" s="57" customFormat="1" ht="14.25" customHeight="1" x14ac:dyDescent="0.15">
      <c r="A9" s="53"/>
      <c r="B9" s="54"/>
      <c r="C9" s="54"/>
      <c r="D9" s="54"/>
      <c r="E9" s="54"/>
      <c r="F9" s="54"/>
      <c r="G9" s="54"/>
      <c r="H9" s="54"/>
      <c r="I9" s="54"/>
      <c r="J9" s="55"/>
      <c r="K9" s="54"/>
      <c r="L9" s="54"/>
      <c r="M9" s="54"/>
      <c r="N9" s="54"/>
      <c r="O9" s="55"/>
      <c r="P9" s="58"/>
      <c r="Q9" s="59"/>
      <c r="R9" s="56"/>
      <c r="S9" s="56"/>
    </row>
    <row r="10" spans="1:19" x14ac:dyDescent="0.15">
      <c r="A10" s="60"/>
      <c r="B10" s="61" t="s">
        <v>77</v>
      </c>
      <c r="C10" s="61" t="s">
        <v>77</v>
      </c>
      <c r="D10" s="61" t="s">
        <v>77</v>
      </c>
      <c r="E10" s="61" t="s">
        <v>77</v>
      </c>
      <c r="F10" s="61" t="s">
        <v>77</v>
      </c>
      <c r="G10" s="61" t="s">
        <v>77</v>
      </c>
      <c r="H10" s="61" t="s">
        <v>77</v>
      </c>
      <c r="I10" s="61" t="s">
        <v>77</v>
      </c>
      <c r="J10" s="62" t="s">
        <v>77</v>
      </c>
      <c r="K10" s="61" t="s">
        <v>77</v>
      </c>
      <c r="L10" s="61"/>
      <c r="M10" s="61" t="s">
        <v>77</v>
      </c>
      <c r="N10" s="61" t="s">
        <v>77</v>
      </c>
      <c r="O10" s="62" t="s">
        <v>77</v>
      </c>
      <c r="P10" s="62" t="s">
        <v>77</v>
      </c>
      <c r="Q10" s="63" t="s">
        <v>78</v>
      </c>
      <c r="R10" s="39"/>
      <c r="S10" s="39"/>
    </row>
    <row r="11" spans="1:19" ht="14.25" customHeight="1" x14ac:dyDescent="0.15">
      <c r="A11" s="64"/>
      <c r="B11" s="65">
        <v>0</v>
      </c>
      <c r="C11" s="65">
        <v>0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6">
        <v>0</v>
      </c>
      <c r="K11" s="65">
        <v>0</v>
      </c>
      <c r="L11" s="65">
        <v>0</v>
      </c>
      <c r="M11" s="65">
        <v>0</v>
      </c>
      <c r="N11" s="65">
        <v>0</v>
      </c>
      <c r="O11" s="66">
        <v>0</v>
      </c>
      <c r="P11" s="319">
        <f>SUM(B11:O11)</f>
        <v>0</v>
      </c>
      <c r="Q11" s="67">
        <v>0</v>
      </c>
      <c r="R11" s="39"/>
      <c r="S11" s="39"/>
    </row>
    <row r="12" spans="1:19" x14ac:dyDescent="0.15">
      <c r="A12" s="68" t="s">
        <v>43</v>
      </c>
      <c r="B12" s="69">
        <v>0</v>
      </c>
      <c r="C12" s="69">
        <v>13</v>
      </c>
      <c r="D12" s="69">
        <v>0</v>
      </c>
      <c r="E12" s="69">
        <v>41</v>
      </c>
      <c r="F12" s="69">
        <v>2</v>
      </c>
      <c r="G12" s="69"/>
      <c r="H12" s="69"/>
      <c r="I12" s="69">
        <v>5</v>
      </c>
      <c r="J12" s="70"/>
      <c r="K12" s="69">
        <v>34</v>
      </c>
      <c r="L12" s="69"/>
      <c r="M12" s="69">
        <v>0</v>
      </c>
      <c r="N12" s="69">
        <v>0</v>
      </c>
      <c r="O12" s="70">
        <v>5</v>
      </c>
      <c r="P12" s="70">
        <f>SUM(B12:O12)</f>
        <v>100</v>
      </c>
      <c r="Q12" s="71">
        <v>12</v>
      </c>
      <c r="R12" s="39"/>
      <c r="S12" s="39"/>
    </row>
    <row r="13" spans="1:19" x14ac:dyDescent="0.15">
      <c r="A13" s="64"/>
      <c r="B13" s="65">
        <v>0</v>
      </c>
      <c r="C13" s="65">
        <v>0</v>
      </c>
      <c r="D13" s="65">
        <v>0</v>
      </c>
      <c r="E13" s="65">
        <v>0</v>
      </c>
      <c r="F13" s="65">
        <v>0</v>
      </c>
      <c r="G13" s="65"/>
      <c r="H13" s="65"/>
      <c r="I13" s="65">
        <v>0</v>
      </c>
      <c r="J13" s="66"/>
      <c r="K13" s="65">
        <v>0</v>
      </c>
      <c r="L13" s="65"/>
      <c r="M13" s="65">
        <v>0</v>
      </c>
      <c r="N13" s="65">
        <v>0</v>
      </c>
      <c r="O13" s="66">
        <v>0</v>
      </c>
      <c r="P13" s="66"/>
      <c r="Q13" s="67">
        <v>0</v>
      </c>
      <c r="R13" s="39"/>
      <c r="S13" s="39"/>
    </row>
    <row r="14" spans="1:19" x14ac:dyDescent="0.15">
      <c r="A14" s="68" t="s">
        <v>44</v>
      </c>
      <c r="B14" s="69">
        <v>0</v>
      </c>
      <c r="C14" s="69">
        <v>21</v>
      </c>
      <c r="D14" s="69">
        <v>6</v>
      </c>
      <c r="E14" s="69">
        <v>35</v>
      </c>
      <c r="F14" s="69">
        <v>1</v>
      </c>
      <c r="G14" s="69"/>
      <c r="H14" s="69"/>
      <c r="I14" s="69">
        <v>15</v>
      </c>
      <c r="J14" s="70"/>
      <c r="K14" s="69">
        <v>33</v>
      </c>
      <c r="L14" s="69"/>
      <c r="M14" s="69">
        <v>1</v>
      </c>
      <c r="N14" s="69">
        <v>2</v>
      </c>
      <c r="O14" s="70">
        <v>8</v>
      </c>
      <c r="P14" s="70">
        <f>SUM(B14:O14)</f>
        <v>122</v>
      </c>
      <c r="Q14" s="71">
        <v>16</v>
      </c>
      <c r="R14" s="39"/>
      <c r="S14" s="39"/>
    </row>
    <row r="15" spans="1:19" x14ac:dyDescent="0.15">
      <c r="A15" s="64"/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/>
      <c r="H15" s="65"/>
      <c r="I15" s="65">
        <v>0</v>
      </c>
      <c r="J15" s="66"/>
      <c r="K15" s="65">
        <v>0</v>
      </c>
      <c r="L15" s="65"/>
      <c r="M15" s="65">
        <v>0</v>
      </c>
      <c r="N15" s="65">
        <v>0</v>
      </c>
      <c r="O15" s="319">
        <v>0</v>
      </c>
      <c r="P15" s="319"/>
      <c r="Q15" s="67">
        <v>0</v>
      </c>
      <c r="R15" s="39"/>
      <c r="S15" s="39"/>
    </row>
    <row r="16" spans="1:19" x14ac:dyDescent="0.15">
      <c r="A16" s="68" t="s">
        <v>38</v>
      </c>
      <c r="B16" s="69">
        <v>0</v>
      </c>
      <c r="C16" s="69">
        <v>7</v>
      </c>
      <c r="D16" s="69">
        <v>0</v>
      </c>
      <c r="E16" s="69">
        <v>15</v>
      </c>
      <c r="F16" s="69">
        <v>2</v>
      </c>
      <c r="G16" s="69"/>
      <c r="H16" s="69"/>
      <c r="I16" s="69">
        <v>3</v>
      </c>
      <c r="J16" s="70"/>
      <c r="K16" s="69">
        <v>16</v>
      </c>
      <c r="L16" s="69"/>
      <c r="M16" s="69">
        <v>0</v>
      </c>
      <c r="N16" s="69">
        <v>0</v>
      </c>
      <c r="O16" s="70">
        <v>1</v>
      </c>
      <c r="P16" s="70">
        <f>SUM(B16:O16)</f>
        <v>44</v>
      </c>
      <c r="Q16" s="71">
        <v>10</v>
      </c>
      <c r="R16" s="39"/>
      <c r="S16" s="39"/>
    </row>
    <row r="17" spans="1:19" x14ac:dyDescent="0.15">
      <c r="A17" s="64"/>
      <c r="B17" s="65">
        <v>0</v>
      </c>
      <c r="C17" s="65">
        <v>0</v>
      </c>
      <c r="D17" s="65">
        <v>0</v>
      </c>
      <c r="E17" s="65">
        <v>0</v>
      </c>
      <c r="F17" s="65">
        <v>0</v>
      </c>
      <c r="G17" s="65"/>
      <c r="H17" s="65"/>
      <c r="I17" s="65">
        <v>0</v>
      </c>
      <c r="J17" s="66"/>
      <c r="K17" s="65">
        <v>0</v>
      </c>
      <c r="L17" s="65"/>
      <c r="M17" s="65">
        <v>0</v>
      </c>
      <c r="N17" s="65">
        <v>0</v>
      </c>
      <c r="O17" s="319">
        <v>0</v>
      </c>
      <c r="P17" s="319"/>
      <c r="Q17" s="67">
        <v>0</v>
      </c>
      <c r="R17" s="39"/>
      <c r="S17" s="39"/>
    </row>
    <row r="18" spans="1:19" x14ac:dyDescent="0.15">
      <c r="A18" s="68" t="s">
        <v>31</v>
      </c>
      <c r="B18" s="69">
        <v>0</v>
      </c>
      <c r="C18" s="69">
        <v>40</v>
      </c>
      <c r="D18" s="69">
        <v>5</v>
      </c>
      <c r="E18" s="69">
        <v>25</v>
      </c>
      <c r="F18" s="69">
        <v>51</v>
      </c>
      <c r="G18" s="69"/>
      <c r="H18" s="69"/>
      <c r="I18" s="69">
        <v>31</v>
      </c>
      <c r="J18" s="70"/>
      <c r="K18" s="69">
        <v>16</v>
      </c>
      <c r="L18" s="69"/>
      <c r="M18" s="69">
        <v>7</v>
      </c>
      <c r="N18" s="69">
        <v>1</v>
      </c>
      <c r="O18" s="70">
        <v>8</v>
      </c>
      <c r="P18" s="70">
        <f>SUM(B18:O18)</f>
        <v>184</v>
      </c>
      <c r="Q18" s="71">
        <v>22</v>
      </c>
      <c r="R18" s="39"/>
      <c r="S18" s="39"/>
    </row>
    <row r="19" spans="1:19" x14ac:dyDescent="0.15">
      <c r="A19" s="64"/>
      <c r="B19" s="65">
        <v>0</v>
      </c>
      <c r="C19" s="65">
        <v>0</v>
      </c>
      <c r="D19" s="65">
        <v>0</v>
      </c>
      <c r="E19" s="65">
        <v>0</v>
      </c>
      <c r="F19" s="65">
        <v>0</v>
      </c>
      <c r="G19" s="65"/>
      <c r="H19" s="65"/>
      <c r="I19" s="65">
        <v>0</v>
      </c>
      <c r="J19" s="66"/>
      <c r="K19" s="65">
        <v>0</v>
      </c>
      <c r="L19" s="65"/>
      <c r="M19" s="65">
        <v>0</v>
      </c>
      <c r="N19" s="65">
        <v>0</v>
      </c>
      <c r="O19" s="66">
        <v>0</v>
      </c>
      <c r="P19" s="66"/>
      <c r="Q19" s="67">
        <v>0</v>
      </c>
      <c r="R19" s="39"/>
      <c r="S19" s="39"/>
    </row>
    <row r="20" spans="1:19" x14ac:dyDescent="0.15">
      <c r="A20" s="68" t="s">
        <v>32</v>
      </c>
      <c r="B20" s="69">
        <v>0</v>
      </c>
      <c r="C20" s="69">
        <v>12</v>
      </c>
      <c r="D20" s="69">
        <v>3</v>
      </c>
      <c r="E20" s="69">
        <v>36</v>
      </c>
      <c r="F20" s="69">
        <v>27</v>
      </c>
      <c r="G20" s="69"/>
      <c r="H20" s="69"/>
      <c r="I20" s="69">
        <v>8</v>
      </c>
      <c r="J20" s="70"/>
      <c r="K20" s="69">
        <v>51</v>
      </c>
      <c r="L20" s="69"/>
      <c r="M20" s="69">
        <v>0</v>
      </c>
      <c r="N20" s="69">
        <v>0</v>
      </c>
      <c r="O20" s="70">
        <v>43</v>
      </c>
      <c r="P20" s="70">
        <f>SUM(B20:O20)</f>
        <v>180</v>
      </c>
      <c r="Q20" s="71">
        <v>10</v>
      </c>
      <c r="R20" s="39"/>
      <c r="S20" s="39"/>
    </row>
    <row r="21" spans="1:19" x14ac:dyDescent="0.15">
      <c r="A21" s="64"/>
      <c r="B21" s="65">
        <v>0</v>
      </c>
      <c r="C21" s="65">
        <v>0</v>
      </c>
      <c r="D21" s="65">
        <v>0</v>
      </c>
      <c r="E21" s="65">
        <v>0</v>
      </c>
      <c r="F21" s="65">
        <v>0</v>
      </c>
      <c r="G21" s="65"/>
      <c r="H21" s="65"/>
      <c r="I21" s="65">
        <v>0</v>
      </c>
      <c r="J21" s="66"/>
      <c r="K21" s="65">
        <v>0</v>
      </c>
      <c r="L21" s="65"/>
      <c r="M21" s="65">
        <v>0</v>
      </c>
      <c r="N21" s="65">
        <v>0</v>
      </c>
      <c r="O21" s="66">
        <v>0</v>
      </c>
      <c r="P21" s="66"/>
      <c r="Q21" s="67">
        <v>0</v>
      </c>
      <c r="R21" s="39"/>
      <c r="S21" s="39"/>
    </row>
    <row r="22" spans="1:19" x14ac:dyDescent="0.15">
      <c r="A22" s="68" t="s">
        <v>45</v>
      </c>
      <c r="B22" s="69">
        <v>0</v>
      </c>
      <c r="C22" s="69">
        <v>16</v>
      </c>
      <c r="D22" s="69">
        <v>1</v>
      </c>
      <c r="E22" s="69">
        <v>26</v>
      </c>
      <c r="F22" s="69">
        <v>0</v>
      </c>
      <c r="G22" s="69"/>
      <c r="H22" s="69"/>
      <c r="I22" s="69">
        <v>16</v>
      </c>
      <c r="J22" s="70"/>
      <c r="K22" s="69">
        <v>7</v>
      </c>
      <c r="L22" s="69"/>
      <c r="M22" s="69">
        <v>0</v>
      </c>
      <c r="N22" s="69">
        <v>1</v>
      </c>
      <c r="O22" s="70">
        <v>1</v>
      </c>
      <c r="P22" s="70">
        <f>SUM(B22:O22)</f>
        <v>68</v>
      </c>
      <c r="Q22" s="71">
        <v>12</v>
      </c>
      <c r="R22" s="39"/>
      <c r="S22" s="39"/>
    </row>
    <row r="23" spans="1:19" x14ac:dyDescent="0.15">
      <c r="A23" s="64"/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/>
      <c r="H23" s="65"/>
      <c r="I23" s="65">
        <v>0</v>
      </c>
      <c r="J23" s="66"/>
      <c r="K23" s="65">
        <v>0</v>
      </c>
      <c r="L23" s="65"/>
      <c r="M23" s="65">
        <v>0</v>
      </c>
      <c r="N23" s="65">
        <v>0</v>
      </c>
      <c r="O23" s="66">
        <v>0</v>
      </c>
      <c r="P23" s="66"/>
      <c r="Q23" s="67">
        <v>0</v>
      </c>
      <c r="R23" s="39"/>
      <c r="S23" s="39"/>
    </row>
    <row r="24" spans="1:19" ht="14.45" customHeight="1" x14ac:dyDescent="0.15">
      <c r="A24" s="68" t="s">
        <v>115</v>
      </c>
      <c r="B24" s="69">
        <v>0</v>
      </c>
      <c r="C24" s="69">
        <v>19</v>
      </c>
      <c r="D24" s="69">
        <v>0</v>
      </c>
      <c r="E24" s="69">
        <v>25</v>
      </c>
      <c r="F24" s="69">
        <v>80</v>
      </c>
      <c r="G24" s="69"/>
      <c r="H24" s="69"/>
      <c r="I24" s="69">
        <v>13</v>
      </c>
      <c r="J24" s="70"/>
      <c r="K24" s="69">
        <v>33</v>
      </c>
      <c r="L24" s="69"/>
      <c r="M24" s="69">
        <v>1</v>
      </c>
      <c r="N24" s="69">
        <v>1</v>
      </c>
      <c r="O24" s="70">
        <v>2</v>
      </c>
      <c r="P24" s="70">
        <f>SUM(B24:O24)</f>
        <v>174</v>
      </c>
      <c r="Q24" s="71">
        <v>19</v>
      </c>
      <c r="R24" s="39"/>
      <c r="S24" s="39"/>
    </row>
    <row r="25" spans="1:19" x14ac:dyDescent="0.15">
      <c r="A25" s="64"/>
      <c r="B25" s="65">
        <v>0</v>
      </c>
      <c r="C25" s="65">
        <v>0</v>
      </c>
      <c r="D25" s="65">
        <v>0</v>
      </c>
      <c r="E25" s="65">
        <v>0</v>
      </c>
      <c r="F25" s="65">
        <v>0</v>
      </c>
      <c r="G25" s="65"/>
      <c r="H25" s="65"/>
      <c r="I25" s="65">
        <v>0</v>
      </c>
      <c r="J25" s="66"/>
      <c r="K25" s="65">
        <v>0</v>
      </c>
      <c r="L25" s="65"/>
      <c r="M25" s="65">
        <v>0</v>
      </c>
      <c r="N25" s="65">
        <v>0</v>
      </c>
      <c r="O25" s="66">
        <v>0</v>
      </c>
      <c r="P25" s="66"/>
      <c r="Q25" s="67">
        <v>0</v>
      </c>
      <c r="R25" s="39"/>
      <c r="S25" s="39"/>
    </row>
    <row r="26" spans="1:19" x14ac:dyDescent="0.15">
      <c r="A26" s="68" t="s">
        <v>33</v>
      </c>
      <c r="B26" s="69">
        <v>0</v>
      </c>
      <c r="C26" s="69">
        <v>31</v>
      </c>
      <c r="D26" s="69">
        <v>3</v>
      </c>
      <c r="E26" s="69">
        <v>30</v>
      </c>
      <c r="F26" s="69">
        <v>2</v>
      </c>
      <c r="G26" s="69"/>
      <c r="H26" s="69"/>
      <c r="I26" s="69">
        <v>14</v>
      </c>
      <c r="J26" s="70"/>
      <c r="K26" s="69">
        <v>9</v>
      </c>
      <c r="L26" s="69"/>
      <c r="M26" s="69">
        <v>1</v>
      </c>
      <c r="N26" s="69">
        <v>0</v>
      </c>
      <c r="O26" s="70">
        <v>12</v>
      </c>
      <c r="P26" s="70">
        <f>SUM(B26:O26)</f>
        <v>102</v>
      </c>
      <c r="Q26" s="71">
        <v>10</v>
      </c>
      <c r="R26" s="39"/>
      <c r="S26" s="39"/>
    </row>
    <row r="27" spans="1:19" x14ac:dyDescent="0.15">
      <c r="A27" s="64"/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/>
      <c r="H27" s="65"/>
      <c r="I27" s="65">
        <v>0</v>
      </c>
      <c r="J27" s="66"/>
      <c r="K27" s="65">
        <v>0</v>
      </c>
      <c r="L27" s="65"/>
      <c r="M27" s="65">
        <v>0</v>
      </c>
      <c r="N27" s="65">
        <v>0</v>
      </c>
      <c r="O27" s="66">
        <v>0</v>
      </c>
      <c r="P27" s="66"/>
      <c r="Q27" s="67">
        <v>0</v>
      </c>
      <c r="R27" s="39"/>
      <c r="S27" s="39"/>
    </row>
    <row r="28" spans="1:19" x14ac:dyDescent="0.15">
      <c r="A28" s="68" t="s">
        <v>34</v>
      </c>
      <c r="B28" s="69">
        <v>0</v>
      </c>
      <c r="C28" s="69">
        <v>9</v>
      </c>
      <c r="D28" s="69">
        <v>9</v>
      </c>
      <c r="E28" s="69">
        <v>14</v>
      </c>
      <c r="F28" s="69">
        <v>1</v>
      </c>
      <c r="G28" s="69"/>
      <c r="H28" s="69"/>
      <c r="I28" s="69">
        <v>1</v>
      </c>
      <c r="J28" s="70"/>
      <c r="K28" s="69">
        <v>32</v>
      </c>
      <c r="L28" s="69"/>
      <c r="M28" s="69">
        <v>1</v>
      </c>
      <c r="N28" s="69">
        <v>1</v>
      </c>
      <c r="O28" s="70">
        <v>1</v>
      </c>
      <c r="P28" s="70">
        <f>SUM(B28:O28)</f>
        <v>69</v>
      </c>
      <c r="Q28" s="71">
        <v>12</v>
      </c>
      <c r="R28" s="39"/>
      <c r="S28" s="39"/>
    </row>
    <row r="29" spans="1:19" x14ac:dyDescent="0.15">
      <c r="A29" s="64"/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65"/>
      <c r="H29" s="65"/>
      <c r="I29" s="65">
        <v>0</v>
      </c>
      <c r="J29" s="66"/>
      <c r="K29" s="65">
        <v>0</v>
      </c>
      <c r="L29" s="65"/>
      <c r="M29" s="65">
        <v>0</v>
      </c>
      <c r="N29" s="65">
        <v>0</v>
      </c>
      <c r="O29" s="66">
        <v>0</v>
      </c>
      <c r="P29" s="66"/>
      <c r="Q29" s="67">
        <v>0</v>
      </c>
      <c r="R29" s="39"/>
      <c r="S29" s="39"/>
    </row>
    <row r="30" spans="1:19" x14ac:dyDescent="0.15">
      <c r="A30" s="68" t="s">
        <v>46</v>
      </c>
      <c r="B30" s="69">
        <v>0</v>
      </c>
      <c r="C30" s="69">
        <v>35</v>
      </c>
      <c r="D30" s="69">
        <v>0</v>
      </c>
      <c r="E30" s="69">
        <v>27</v>
      </c>
      <c r="F30" s="69">
        <v>3</v>
      </c>
      <c r="G30" s="69"/>
      <c r="H30" s="69"/>
      <c r="I30" s="69">
        <v>7</v>
      </c>
      <c r="J30" s="70"/>
      <c r="K30" s="69">
        <v>13</v>
      </c>
      <c r="L30" s="69"/>
      <c r="M30" s="69">
        <v>1</v>
      </c>
      <c r="N30" s="69">
        <v>4</v>
      </c>
      <c r="O30" s="70">
        <v>2</v>
      </c>
      <c r="P30" s="70">
        <f>SUM(B30:O30)</f>
        <v>92</v>
      </c>
      <c r="Q30" s="71">
        <v>14</v>
      </c>
      <c r="R30" s="39"/>
      <c r="S30" s="39"/>
    </row>
    <row r="31" spans="1:19" x14ac:dyDescent="0.15">
      <c r="A31" s="64"/>
      <c r="B31" s="65">
        <v>0</v>
      </c>
      <c r="C31" s="65">
        <v>0</v>
      </c>
      <c r="D31" s="65">
        <v>0</v>
      </c>
      <c r="E31" s="65">
        <v>0</v>
      </c>
      <c r="F31" s="65">
        <v>0</v>
      </c>
      <c r="G31" s="65"/>
      <c r="H31" s="65"/>
      <c r="I31" s="65">
        <v>0</v>
      </c>
      <c r="J31" s="66"/>
      <c r="K31" s="65">
        <v>0</v>
      </c>
      <c r="L31" s="65"/>
      <c r="M31" s="65">
        <v>0</v>
      </c>
      <c r="N31" s="65">
        <v>0</v>
      </c>
      <c r="O31" s="66">
        <v>0</v>
      </c>
      <c r="P31" s="66"/>
      <c r="Q31" s="67">
        <v>0</v>
      </c>
      <c r="R31" s="39"/>
      <c r="S31" s="39"/>
    </row>
    <row r="32" spans="1:19" x14ac:dyDescent="0.15">
      <c r="A32" s="68" t="s">
        <v>47</v>
      </c>
      <c r="B32" s="69">
        <v>0</v>
      </c>
      <c r="C32" s="69">
        <v>21</v>
      </c>
      <c r="D32" s="69">
        <v>4</v>
      </c>
      <c r="E32" s="69">
        <v>44</v>
      </c>
      <c r="F32" s="69">
        <v>3</v>
      </c>
      <c r="G32" s="69"/>
      <c r="H32" s="69"/>
      <c r="I32" s="69">
        <v>5</v>
      </c>
      <c r="J32" s="70"/>
      <c r="K32" s="69">
        <v>31</v>
      </c>
      <c r="L32" s="69"/>
      <c r="M32" s="69">
        <v>0</v>
      </c>
      <c r="N32" s="69">
        <v>0</v>
      </c>
      <c r="O32" s="70">
        <v>3</v>
      </c>
      <c r="P32" s="70">
        <f>SUM(B32:O32)</f>
        <v>111</v>
      </c>
      <c r="Q32" s="71">
        <v>14</v>
      </c>
      <c r="R32" s="39"/>
      <c r="S32" s="39"/>
    </row>
    <row r="33" spans="1:19" x14ac:dyDescent="0.15">
      <c r="A33" s="64"/>
      <c r="B33" s="65">
        <v>0</v>
      </c>
      <c r="C33" s="65">
        <v>0</v>
      </c>
      <c r="D33" s="65">
        <v>0</v>
      </c>
      <c r="E33" s="65">
        <v>0</v>
      </c>
      <c r="F33" s="65">
        <v>0</v>
      </c>
      <c r="G33" s="65"/>
      <c r="H33" s="65"/>
      <c r="I33" s="65">
        <v>0</v>
      </c>
      <c r="J33" s="66"/>
      <c r="K33" s="65">
        <v>0</v>
      </c>
      <c r="L33" s="65"/>
      <c r="M33" s="65">
        <v>0</v>
      </c>
      <c r="N33" s="65">
        <v>0</v>
      </c>
      <c r="O33" s="66">
        <v>0</v>
      </c>
      <c r="P33" s="66"/>
      <c r="Q33" s="67">
        <v>0</v>
      </c>
      <c r="R33" s="39"/>
      <c r="S33" s="39"/>
    </row>
    <row r="34" spans="1:19" x14ac:dyDescent="0.15">
      <c r="A34" s="68" t="s">
        <v>35</v>
      </c>
      <c r="B34" s="69">
        <v>0</v>
      </c>
      <c r="C34" s="69">
        <v>10</v>
      </c>
      <c r="D34" s="69">
        <v>0</v>
      </c>
      <c r="E34" s="69">
        <v>19</v>
      </c>
      <c r="F34" s="69">
        <v>1</v>
      </c>
      <c r="G34" s="69"/>
      <c r="H34" s="69"/>
      <c r="I34" s="69">
        <v>1</v>
      </c>
      <c r="J34" s="70"/>
      <c r="K34" s="69">
        <v>9</v>
      </c>
      <c r="L34" s="69"/>
      <c r="M34" s="69">
        <v>0</v>
      </c>
      <c r="N34" s="69">
        <v>0</v>
      </c>
      <c r="O34" s="70">
        <v>1</v>
      </c>
      <c r="P34" s="70">
        <f>SUM(B34:O34)</f>
        <v>41</v>
      </c>
      <c r="Q34" s="71">
        <v>9</v>
      </c>
      <c r="R34" s="39"/>
      <c r="S34" s="39"/>
    </row>
    <row r="35" spans="1:19" x14ac:dyDescent="0.15">
      <c r="A35" s="64"/>
      <c r="B35" s="65">
        <v>0</v>
      </c>
      <c r="C35" s="65">
        <v>0</v>
      </c>
      <c r="D35" s="65">
        <v>0</v>
      </c>
      <c r="E35" s="65">
        <v>0</v>
      </c>
      <c r="F35" s="65">
        <v>0</v>
      </c>
      <c r="G35" s="65"/>
      <c r="H35" s="65"/>
      <c r="I35" s="65">
        <v>0</v>
      </c>
      <c r="J35" s="66"/>
      <c r="K35" s="65">
        <v>0</v>
      </c>
      <c r="L35" s="65"/>
      <c r="M35" s="65">
        <v>0</v>
      </c>
      <c r="N35" s="65">
        <v>0</v>
      </c>
      <c r="O35" s="66">
        <v>0</v>
      </c>
      <c r="P35" s="66"/>
      <c r="Q35" s="67">
        <v>0</v>
      </c>
      <c r="R35" s="39"/>
      <c r="S35" s="39"/>
    </row>
    <row r="36" spans="1:19" x14ac:dyDescent="0.15">
      <c r="A36" s="68" t="s">
        <v>39</v>
      </c>
      <c r="B36" s="69">
        <v>0</v>
      </c>
      <c r="C36" s="69">
        <v>13</v>
      </c>
      <c r="D36" s="69">
        <v>0</v>
      </c>
      <c r="E36" s="69">
        <v>37</v>
      </c>
      <c r="F36" s="69">
        <v>1</v>
      </c>
      <c r="G36" s="69"/>
      <c r="H36" s="69"/>
      <c r="I36" s="69">
        <v>4</v>
      </c>
      <c r="J36" s="70"/>
      <c r="K36" s="69">
        <v>12</v>
      </c>
      <c r="L36" s="69"/>
      <c r="M36" s="69">
        <v>2</v>
      </c>
      <c r="N36" s="69">
        <v>0</v>
      </c>
      <c r="O36" s="70">
        <v>2</v>
      </c>
      <c r="P36" s="70">
        <f>SUM(B36:O36)</f>
        <v>71</v>
      </c>
      <c r="Q36" s="71">
        <v>11</v>
      </c>
      <c r="R36" s="39"/>
      <c r="S36" s="39"/>
    </row>
    <row r="37" spans="1:19" x14ac:dyDescent="0.15">
      <c r="A37" s="64"/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/>
      <c r="H37" s="65"/>
      <c r="I37" s="65">
        <v>0</v>
      </c>
      <c r="J37" s="66"/>
      <c r="K37" s="65">
        <v>0</v>
      </c>
      <c r="L37" s="65"/>
      <c r="M37" s="65">
        <v>0</v>
      </c>
      <c r="N37" s="65">
        <v>0</v>
      </c>
      <c r="O37" s="66">
        <v>0</v>
      </c>
      <c r="P37" s="66"/>
      <c r="Q37" s="67">
        <v>0</v>
      </c>
      <c r="R37" s="39"/>
      <c r="S37" s="39"/>
    </row>
    <row r="38" spans="1:19" x14ac:dyDescent="0.15">
      <c r="A38" s="68" t="s">
        <v>40</v>
      </c>
      <c r="B38" s="69">
        <v>0</v>
      </c>
      <c r="C38" s="69">
        <v>12</v>
      </c>
      <c r="D38" s="69">
        <v>0</v>
      </c>
      <c r="E38" s="69">
        <v>23</v>
      </c>
      <c r="F38" s="69">
        <v>1</v>
      </c>
      <c r="G38" s="69"/>
      <c r="H38" s="69"/>
      <c r="I38" s="69">
        <v>1</v>
      </c>
      <c r="J38" s="70"/>
      <c r="K38" s="69">
        <v>8</v>
      </c>
      <c r="L38" s="69"/>
      <c r="M38" s="69">
        <v>0</v>
      </c>
      <c r="N38" s="69">
        <v>0</v>
      </c>
      <c r="O38" s="70">
        <v>3</v>
      </c>
      <c r="P38" s="70">
        <f>SUM(B38:O38)</f>
        <v>48</v>
      </c>
      <c r="Q38" s="71">
        <v>9</v>
      </c>
      <c r="R38" s="39"/>
      <c r="S38" s="39"/>
    </row>
    <row r="39" spans="1:19" x14ac:dyDescent="0.15">
      <c r="A39" s="64"/>
      <c r="B39" s="65">
        <v>0</v>
      </c>
      <c r="C39" s="65">
        <v>0</v>
      </c>
      <c r="D39" s="65">
        <v>0</v>
      </c>
      <c r="E39" s="65">
        <v>0</v>
      </c>
      <c r="F39" s="65">
        <v>0</v>
      </c>
      <c r="G39" s="65"/>
      <c r="H39" s="65"/>
      <c r="I39" s="65">
        <v>0</v>
      </c>
      <c r="J39" s="66"/>
      <c r="K39" s="65">
        <v>0</v>
      </c>
      <c r="L39" s="65"/>
      <c r="M39" s="65">
        <v>0</v>
      </c>
      <c r="N39" s="65">
        <v>0</v>
      </c>
      <c r="O39" s="66">
        <v>0</v>
      </c>
      <c r="P39" s="66"/>
      <c r="Q39" s="67">
        <v>0</v>
      </c>
      <c r="R39" s="39"/>
      <c r="S39" s="39"/>
    </row>
    <row r="40" spans="1:19" x14ac:dyDescent="0.15">
      <c r="A40" s="68" t="s">
        <v>118</v>
      </c>
      <c r="B40" s="69">
        <v>0</v>
      </c>
      <c r="C40" s="69">
        <v>15</v>
      </c>
      <c r="D40" s="69">
        <v>0</v>
      </c>
      <c r="E40" s="69">
        <v>37</v>
      </c>
      <c r="F40" s="69">
        <v>1</v>
      </c>
      <c r="G40" s="69"/>
      <c r="H40" s="69"/>
      <c r="I40" s="69">
        <v>11</v>
      </c>
      <c r="J40" s="70"/>
      <c r="K40" s="69">
        <v>30</v>
      </c>
      <c r="L40" s="69"/>
      <c r="M40" s="69">
        <v>1</v>
      </c>
      <c r="N40" s="69">
        <v>0</v>
      </c>
      <c r="O40" s="70">
        <v>2</v>
      </c>
      <c r="P40" s="70">
        <f>SUM(B40:O40)</f>
        <v>97</v>
      </c>
      <c r="Q40" s="71">
        <v>12</v>
      </c>
      <c r="R40" s="39"/>
      <c r="S40" s="39"/>
    </row>
    <row r="41" spans="1:19" x14ac:dyDescent="0.15">
      <c r="A41" s="64"/>
      <c r="B41" s="65">
        <v>0</v>
      </c>
      <c r="C41" s="65">
        <v>0</v>
      </c>
      <c r="D41" s="65">
        <v>0</v>
      </c>
      <c r="E41" s="65">
        <v>0</v>
      </c>
      <c r="F41" s="65">
        <v>0</v>
      </c>
      <c r="G41" s="65"/>
      <c r="H41" s="65"/>
      <c r="I41" s="65">
        <v>0</v>
      </c>
      <c r="J41" s="66"/>
      <c r="K41" s="65">
        <v>0</v>
      </c>
      <c r="L41" s="65"/>
      <c r="M41" s="65">
        <v>0</v>
      </c>
      <c r="N41" s="65">
        <v>0</v>
      </c>
      <c r="O41" s="66">
        <v>0</v>
      </c>
      <c r="P41" s="66"/>
      <c r="Q41" s="67">
        <v>0</v>
      </c>
      <c r="R41" s="39"/>
      <c r="S41" s="39"/>
    </row>
    <row r="42" spans="1:19" x14ac:dyDescent="0.15">
      <c r="A42" s="68" t="s">
        <v>41</v>
      </c>
      <c r="B42" s="69">
        <v>0</v>
      </c>
      <c r="C42" s="69">
        <v>10</v>
      </c>
      <c r="D42" s="69">
        <v>0</v>
      </c>
      <c r="E42" s="69">
        <v>18</v>
      </c>
      <c r="F42" s="69">
        <v>0</v>
      </c>
      <c r="G42" s="69"/>
      <c r="H42" s="69"/>
      <c r="I42" s="69">
        <v>1</v>
      </c>
      <c r="J42" s="70"/>
      <c r="K42" s="69">
        <v>7</v>
      </c>
      <c r="L42" s="69"/>
      <c r="M42" s="69">
        <v>0</v>
      </c>
      <c r="N42" s="69">
        <v>0</v>
      </c>
      <c r="O42" s="70">
        <v>1</v>
      </c>
      <c r="P42" s="70">
        <f>SUM(B42:O42)</f>
        <v>37</v>
      </c>
      <c r="Q42" s="71">
        <v>6</v>
      </c>
      <c r="R42" s="39"/>
      <c r="S42" s="39"/>
    </row>
    <row r="43" spans="1:19" x14ac:dyDescent="0.15">
      <c r="A43" s="64"/>
      <c r="B43" s="65">
        <v>0</v>
      </c>
      <c r="C43" s="65">
        <v>0</v>
      </c>
      <c r="D43" s="65">
        <v>0</v>
      </c>
      <c r="E43" s="65">
        <v>0</v>
      </c>
      <c r="F43" s="65">
        <v>0</v>
      </c>
      <c r="G43" s="65"/>
      <c r="H43" s="65"/>
      <c r="I43" s="65">
        <v>0</v>
      </c>
      <c r="J43" s="66"/>
      <c r="K43" s="65">
        <v>0</v>
      </c>
      <c r="L43" s="65"/>
      <c r="M43" s="65">
        <v>0</v>
      </c>
      <c r="N43" s="65">
        <v>0</v>
      </c>
      <c r="O43" s="66">
        <v>0</v>
      </c>
      <c r="P43" s="66"/>
      <c r="Q43" s="67">
        <v>0</v>
      </c>
      <c r="R43" s="39"/>
      <c r="S43" s="39"/>
    </row>
    <row r="44" spans="1:19" x14ac:dyDescent="0.15">
      <c r="A44" s="68" t="s">
        <v>36</v>
      </c>
      <c r="B44" s="69">
        <v>0</v>
      </c>
      <c r="C44" s="69">
        <v>10</v>
      </c>
      <c r="D44" s="69">
        <v>1</v>
      </c>
      <c r="E44" s="69">
        <v>16</v>
      </c>
      <c r="F44" s="69">
        <v>1</v>
      </c>
      <c r="G44" s="69"/>
      <c r="H44" s="69"/>
      <c r="I44" s="69">
        <v>1</v>
      </c>
      <c r="J44" s="70"/>
      <c r="K44" s="69">
        <v>10</v>
      </c>
      <c r="L44" s="69"/>
      <c r="M44" s="69">
        <v>0</v>
      </c>
      <c r="N44" s="69">
        <v>0</v>
      </c>
      <c r="O44" s="70">
        <v>1</v>
      </c>
      <c r="P44" s="70">
        <f>SUM(B44:O44)</f>
        <v>40</v>
      </c>
      <c r="Q44" s="71">
        <v>6</v>
      </c>
      <c r="R44" s="39"/>
      <c r="S44" s="39"/>
    </row>
    <row r="45" spans="1:19" x14ac:dyDescent="0.15">
      <c r="A45" s="64"/>
      <c r="B45" s="65">
        <v>0</v>
      </c>
      <c r="C45" s="65">
        <v>0</v>
      </c>
      <c r="D45" s="65">
        <v>0</v>
      </c>
      <c r="E45" s="65">
        <v>0</v>
      </c>
      <c r="F45" s="65">
        <v>0</v>
      </c>
      <c r="G45" s="65"/>
      <c r="H45" s="65"/>
      <c r="I45" s="65">
        <v>0</v>
      </c>
      <c r="J45" s="66"/>
      <c r="K45" s="65">
        <v>0</v>
      </c>
      <c r="L45" s="65"/>
      <c r="M45" s="65">
        <v>0</v>
      </c>
      <c r="N45" s="65">
        <v>0</v>
      </c>
      <c r="O45" s="66">
        <v>0</v>
      </c>
      <c r="P45" s="66"/>
      <c r="Q45" s="67">
        <v>0</v>
      </c>
      <c r="R45" s="39"/>
      <c r="S45" s="39"/>
    </row>
    <row r="46" spans="1:19" x14ac:dyDescent="0.15">
      <c r="A46" s="68" t="s">
        <v>42</v>
      </c>
      <c r="B46" s="69">
        <v>0</v>
      </c>
      <c r="C46" s="69">
        <v>6</v>
      </c>
      <c r="D46" s="69">
        <v>1</v>
      </c>
      <c r="E46" s="69">
        <v>20</v>
      </c>
      <c r="F46" s="69">
        <v>0</v>
      </c>
      <c r="G46" s="69"/>
      <c r="H46" s="69"/>
      <c r="I46" s="69">
        <v>2</v>
      </c>
      <c r="J46" s="70"/>
      <c r="K46" s="69">
        <v>24</v>
      </c>
      <c r="L46" s="69"/>
      <c r="M46" s="69">
        <v>0</v>
      </c>
      <c r="N46" s="69">
        <v>0</v>
      </c>
      <c r="O46" s="70">
        <v>1</v>
      </c>
      <c r="P46" s="70">
        <f>SUM(B46:O46)</f>
        <v>54</v>
      </c>
      <c r="Q46" s="71">
        <v>8</v>
      </c>
      <c r="R46" s="39"/>
      <c r="S46" s="39"/>
    </row>
    <row r="47" spans="1:19" x14ac:dyDescent="0.15">
      <c r="A47" s="64"/>
      <c r="B47" s="65">
        <v>0</v>
      </c>
      <c r="C47" s="65">
        <v>0</v>
      </c>
      <c r="D47" s="65">
        <v>0</v>
      </c>
      <c r="E47" s="65">
        <v>0</v>
      </c>
      <c r="F47" s="65">
        <v>0</v>
      </c>
      <c r="G47" s="65"/>
      <c r="H47" s="65"/>
      <c r="I47" s="65"/>
      <c r="J47" s="66"/>
      <c r="K47" s="65"/>
      <c r="L47" s="65"/>
      <c r="M47" s="65">
        <v>0</v>
      </c>
      <c r="N47" s="65">
        <v>0</v>
      </c>
      <c r="O47" s="66">
        <v>0</v>
      </c>
      <c r="P47" s="66">
        <f t="shared" ref="P47" si="0">SUM(B47:O47)</f>
        <v>0</v>
      </c>
      <c r="Q47" s="67"/>
      <c r="R47" s="39"/>
      <c r="S47" s="39"/>
    </row>
    <row r="48" spans="1:19" x14ac:dyDescent="0.15">
      <c r="A48" s="68" t="s">
        <v>37</v>
      </c>
      <c r="B48" s="69">
        <f>SUM(B11:B47)</f>
        <v>0</v>
      </c>
      <c r="C48" s="69">
        <f>SUM(C11:C47)</f>
        <v>300</v>
      </c>
      <c r="D48" s="69">
        <f>SUM(D11:D47)</f>
        <v>33</v>
      </c>
      <c r="E48" s="69">
        <f>SUM(E11:E47)</f>
        <v>488</v>
      </c>
      <c r="F48" s="69">
        <f>SUM(F11:F47)</f>
        <v>177</v>
      </c>
      <c r="G48" s="69"/>
      <c r="H48" s="69"/>
      <c r="I48" s="69">
        <f>SUM(I11:I47)</f>
        <v>139</v>
      </c>
      <c r="J48" s="70"/>
      <c r="K48" s="69">
        <f>SUM(K11:K47)</f>
        <v>375</v>
      </c>
      <c r="L48" s="69"/>
      <c r="M48" s="69">
        <f>SUM(M11:M47)</f>
        <v>15</v>
      </c>
      <c r="N48" s="69">
        <f>SUM(N11:N47)</f>
        <v>10</v>
      </c>
      <c r="O48" s="70">
        <f>SUM(O11:O47)</f>
        <v>97</v>
      </c>
      <c r="P48" s="70">
        <f>SUM(B48:O48)</f>
        <v>1634</v>
      </c>
      <c r="Q48" s="71">
        <f>SUM(Q11:Q46)</f>
        <v>212</v>
      </c>
      <c r="R48" s="39"/>
      <c r="S48" s="39"/>
    </row>
    <row r="49" spans="1:19" x14ac:dyDescent="0.15">
      <c r="A49" s="403"/>
      <c r="B49" s="404">
        <v>0</v>
      </c>
      <c r="C49" s="404">
        <v>0</v>
      </c>
      <c r="D49" s="404">
        <v>0</v>
      </c>
      <c r="E49" s="404">
        <v>0</v>
      </c>
      <c r="F49" s="404">
        <v>0</v>
      </c>
      <c r="G49" s="404"/>
      <c r="H49" s="404"/>
      <c r="I49" s="404"/>
      <c r="J49" s="405"/>
      <c r="K49" s="404"/>
      <c r="L49" s="404"/>
      <c r="M49" s="404">
        <v>0</v>
      </c>
      <c r="N49" s="404">
        <v>0</v>
      </c>
      <c r="O49" s="405">
        <v>0</v>
      </c>
      <c r="P49" s="405">
        <v>0</v>
      </c>
      <c r="Q49" s="406"/>
      <c r="R49" s="39"/>
      <c r="S49" s="39"/>
    </row>
    <row r="50" spans="1:19" ht="14.45" customHeight="1" thickBot="1" x14ac:dyDescent="0.2">
      <c r="A50" s="72" t="s">
        <v>198</v>
      </c>
      <c r="B50" s="414">
        <v>0</v>
      </c>
      <c r="C50" s="414">
        <v>303</v>
      </c>
      <c r="D50" s="414">
        <v>33</v>
      </c>
      <c r="E50" s="414">
        <v>440</v>
      </c>
      <c r="F50" s="414">
        <v>182</v>
      </c>
      <c r="G50" s="414"/>
      <c r="H50" s="414"/>
      <c r="I50" s="414">
        <v>141</v>
      </c>
      <c r="J50" s="415"/>
      <c r="K50" s="414">
        <v>389</v>
      </c>
      <c r="L50" s="414"/>
      <c r="M50" s="414">
        <v>14</v>
      </c>
      <c r="N50" s="414">
        <v>10</v>
      </c>
      <c r="O50" s="415">
        <v>124</v>
      </c>
      <c r="P50" s="415">
        <v>1636</v>
      </c>
      <c r="Q50" s="416">
        <v>217</v>
      </c>
      <c r="R50" s="39"/>
      <c r="S50" s="39"/>
    </row>
    <row r="51" spans="1:19" x14ac:dyDescent="0.1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</row>
    <row r="52" spans="1:19" x14ac:dyDescent="0.1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</row>
    <row r="53" spans="1:19" x14ac:dyDescent="0.1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</row>
    <row r="54" spans="1:19" x14ac:dyDescent="0.1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</row>
    <row r="55" spans="1:19" s="73" customFormat="1" x14ac:dyDescent="0.15">
      <c r="A55" s="467" t="s">
        <v>175</v>
      </c>
      <c r="B55" s="467"/>
      <c r="C55" s="467"/>
      <c r="D55" s="467"/>
      <c r="E55" s="467"/>
      <c r="F55" s="467"/>
      <c r="G55" s="467"/>
      <c r="H55" s="467"/>
      <c r="I55" s="467"/>
      <c r="J55" s="467" t="s">
        <v>176</v>
      </c>
      <c r="K55" s="467"/>
      <c r="L55" s="467"/>
      <c r="M55" s="467"/>
      <c r="N55" s="467"/>
      <c r="O55" s="467"/>
      <c r="P55" s="467"/>
      <c r="Q55" s="467"/>
      <c r="R55" s="467"/>
      <c r="S55" s="467"/>
    </row>
  </sheetData>
  <mergeCells count="2">
    <mergeCell ref="A55:I55"/>
    <mergeCell ref="J55:S55"/>
  </mergeCells>
  <phoneticPr fontId="2"/>
  <printOptions horizontalCentered="1"/>
  <pageMargins left="0" right="0" top="1.1811023622047245" bottom="0" header="0.51181102362204722" footer="0.51181102362204722"/>
  <pageSetup paperSize="9" fitToWidth="2" orientation="portrait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表紙(軽自動車税)</vt:lpstr>
      <vt:lpstr>116～119</vt:lpstr>
      <vt:lpstr>120～125 </vt:lpstr>
      <vt:lpstr>126～127</vt:lpstr>
      <vt:lpstr>128～129</vt:lpstr>
      <vt:lpstr>130～131</vt:lpstr>
      <vt:lpstr>'116～119'!Print_Area</vt:lpstr>
      <vt:lpstr>'120～125 '!Print_Area</vt:lpstr>
      <vt:lpstr>'126～127'!Print_Area</vt:lpstr>
      <vt:lpstr>'128～129'!Print_Area</vt:lpstr>
      <vt:lpstr>'130～131'!Print_Area</vt:lpstr>
      <vt:lpstr>'表紙(軽自動車税)'!Print_Area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岩波 健太</dc:creator>
  <cp:lastModifiedBy>Administrator</cp:lastModifiedBy>
  <dcterms:created xsi:type="dcterms:W3CDTF">2022-07-05T11:22:41Z</dcterms:created>
  <dcterms:modified xsi:type="dcterms:W3CDTF">2022-09-20T09:31:33Z</dcterms:modified>
</cp:coreProperties>
</file>