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財政局\03税務課\税務課\300_企画・指導業務（個人市民税）\08 市税賦課額調・課税状況調\02_市税賦課額調\05令和５年賦課額額調\06_HP\02_Excel\"/>
    </mc:Choice>
  </mc:AlternateContent>
  <bookViews>
    <workbookView xWindow="-1755" yWindow="-135" windowWidth="15570" windowHeight="8235" activeTab="5"/>
  </bookViews>
  <sheets>
    <sheet name="表紙(軽自動車税)" sheetId="1" r:id="rId1"/>
    <sheet name="110～113 " sheetId="14" r:id="rId2"/>
    <sheet name="114～119 " sheetId="13" r:id="rId3"/>
    <sheet name="120～121" sheetId="2" r:id="rId4"/>
    <sheet name="122～123" sheetId="10" r:id="rId5"/>
    <sheet name="124～125" sheetId="5" r:id="rId6"/>
    <sheet name="裏表紙" sheetId="6" r:id="rId7"/>
  </sheets>
  <definedNames>
    <definedName name="_xlnm.Print_Area" localSheetId="1">'110～113 '!$A:$AT</definedName>
    <definedName name="_xlnm.Print_Area" localSheetId="2">'114～119 '!$A$1:$CQ$54</definedName>
    <definedName name="_xlnm.Print_Area" localSheetId="3">'120～121'!$A$1:$W$54</definedName>
    <definedName name="_xlnm.Print_Area" localSheetId="4">'122～123'!$A$1:$AG$55</definedName>
    <definedName name="_xlnm.Print_Area" localSheetId="5">'124～125'!$A$1:$T$55</definedName>
    <definedName name="_xlnm.Print_Area" localSheetId="0">'表紙(軽自動車税)'!$A$1:$K$66</definedName>
    <definedName name="_xlnm.Print_Area" localSheetId="6">裏表紙!$A$1:$I$108</definedName>
  </definedNames>
  <calcPr calcId="162913"/>
</workbook>
</file>

<file path=xl/calcChain.xml><?xml version="1.0" encoding="utf-8"?>
<calcChain xmlns="http://schemas.openxmlformats.org/spreadsheetml/2006/main">
  <c r="R45" i="14" l="1"/>
  <c r="S45" i="14"/>
  <c r="P48" i="5" l="1"/>
  <c r="P47" i="10"/>
  <c r="P48" i="10"/>
  <c r="T45" i="2"/>
  <c r="S45" i="2"/>
  <c r="R45" i="2"/>
  <c r="K45" i="2"/>
  <c r="J45" i="2"/>
  <c r="G45" i="2"/>
  <c r="F45" i="2"/>
  <c r="C45" i="2"/>
  <c r="B45" i="2"/>
  <c r="CN45" i="13"/>
  <c r="CM45" i="13"/>
  <c r="CL45" i="13"/>
  <c r="C44" i="13"/>
  <c r="C45" i="13"/>
  <c r="B45" i="13"/>
  <c r="T45" i="14"/>
  <c r="H48" i="5" l="1"/>
  <c r="P47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12" i="5"/>
  <c r="B44" i="13" l="1"/>
  <c r="CL14" i="13"/>
  <c r="CL44" i="13" s="1"/>
  <c r="H47" i="10" l="1"/>
  <c r="CM15" i="13" l="1"/>
  <c r="CL17" i="13"/>
  <c r="CL15" i="13"/>
  <c r="CL13" i="13"/>
  <c r="CI45" i="13" l="1"/>
  <c r="CH45" i="13"/>
  <c r="AP23" i="14" l="1"/>
  <c r="AP21" i="14"/>
  <c r="AO21" i="14"/>
  <c r="AO17" i="14"/>
  <c r="AO15" i="14"/>
  <c r="AO13" i="14"/>
  <c r="AO11" i="14"/>
  <c r="AO9" i="14"/>
  <c r="AP11" i="14"/>
  <c r="AP9" i="14"/>
  <c r="AP41" i="14"/>
  <c r="AP45" i="14"/>
  <c r="AO45" i="14"/>
  <c r="AO27" i="14"/>
  <c r="R44" i="14" l="1"/>
  <c r="S44" i="14"/>
  <c r="R10" i="14"/>
  <c r="S10" i="14"/>
  <c r="R11" i="14"/>
  <c r="S11" i="14"/>
  <c r="R12" i="14"/>
  <c r="S12" i="14"/>
  <c r="R13" i="14"/>
  <c r="S13" i="14"/>
  <c r="R14" i="14"/>
  <c r="S14" i="14"/>
  <c r="R15" i="14"/>
  <c r="S15" i="14"/>
  <c r="R16" i="14"/>
  <c r="S16" i="14"/>
  <c r="R17" i="14"/>
  <c r="S17" i="14"/>
  <c r="R18" i="14"/>
  <c r="S18" i="14"/>
  <c r="R19" i="14"/>
  <c r="S19" i="14"/>
  <c r="R20" i="14"/>
  <c r="S20" i="14"/>
  <c r="R21" i="14"/>
  <c r="S21" i="14"/>
  <c r="R22" i="14"/>
  <c r="S22" i="14"/>
  <c r="R23" i="14"/>
  <c r="S23" i="14"/>
  <c r="R24" i="14"/>
  <c r="S24" i="14"/>
  <c r="R25" i="14"/>
  <c r="S25" i="14"/>
  <c r="R26" i="14"/>
  <c r="S26" i="14"/>
  <c r="R27" i="14"/>
  <c r="S27" i="14"/>
  <c r="R28" i="14"/>
  <c r="S28" i="14"/>
  <c r="R29" i="14"/>
  <c r="S29" i="14"/>
  <c r="R30" i="14"/>
  <c r="S30" i="14"/>
  <c r="R31" i="14"/>
  <c r="S31" i="14"/>
  <c r="R32" i="14"/>
  <c r="S32" i="14"/>
  <c r="R33" i="14"/>
  <c r="S33" i="14"/>
  <c r="R34" i="14"/>
  <c r="S34" i="14"/>
  <c r="R35" i="14"/>
  <c r="S35" i="14"/>
  <c r="R36" i="14"/>
  <c r="S36" i="14"/>
  <c r="R37" i="14"/>
  <c r="S37" i="14"/>
  <c r="R38" i="14"/>
  <c r="S38" i="14"/>
  <c r="R39" i="14"/>
  <c r="S39" i="14"/>
  <c r="R40" i="14"/>
  <c r="S40" i="14"/>
  <c r="R41" i="14"/>
  <c r="S41" i="14"/>
  <c r="R42" i="14"/>
  <c r="S42" i="14"/>
  <c r="R43" i="14"/>
  <c r="S43" i="14"/>
  <c r="S9" i="14"/>
  <c r="R9" i="14"/>
  <c r="AQ45" i="14"/>
  <c r="L45" i="2"/>
  <c r="AP10" i="14" l="1"/>
  <c r="AP12" i="14"/>
  <c r="AP13" i="14"/>
  <c r="AP14" i="14"/>
  <c r="AP15" i="14"/>
  <c r="AP16" i="14"/>
  <c r="AP17" i="14"/>
  <c r="AP18" i="14"/>
  <c r="AP19" i="14"/>
  <c r="AP20" i="14"/>
  <c r="AP22" i="14"/>
  <c r="AP24" i="14"/>
  <c r="AP25" i="14"/>
  <c r="AP26" i="14"/>
  <c r="AP27" i="14"/>
  <c r="AP28" i="14"/>
  <c r="AP29" i="14"/>
  <c r="AP30" i="14"/>
  <c r="AP31" i="14"/>
  <c r="AP32" i="14"/>
  <c r="AP33" i="14"/>
  <c r="AP34" i="14"/>
  <c r="AP35" i="14"/>
  <c r="AP36" i="14"/>
  <c r="AP37" i="14"/>
  <c r="AP38" i="14"/>
  <c r="AP39" i="14"/>
  <c r="AP40" i="14"/>
  <c r="AP42" i="14"/>
  <c r="AP43" i="14"/>
  <c r="AO10" i="14"/>
  <c r="AO12" i="14"/>
  <c r="AO14" i="14"/>
  <c r="AO16" i="14"/>
  <c r="AO18" i="14"/>
  <c r="AO19" i="14"/>
  <c r="AO20" i="14"/>
  <c r="AO22" i="14"/>
  <c r="AO23" i="14"/>
  <c r="AO24" i="14"/>
  <c r="AO25" i="14"/>
  <c r="AO26" i="14"/>
  <c r="AO28" i="14"/>
  <c r="AO29" i="14"/>
  <c r="AO30" i="14"/>
  <c r="AO31" i="14"/>
  <c r="AO32" i="14"/>
  <c r="AO33" i="14"/>
  <c r="AO34" i="14"/>
  <c r="AO35" i="14"/>
  <c r="AO36" i="14"/>
  <c r="AO37" i="14"/>
  <c r="AO38" i="14"/>
  <c r="AO39" i="14"/>
  <c r="AO40" i="14"/>
  <c r="AO41" i="14"/>
  <c r="AO42" i="14"/>
  <c r="AO43" i="14"/>
  <c r="AL45" i="14"/>
  <c r="AK45" i="14"/>
  <c r="AH45" i="14"/>
  <c r="AG45" i="14"/>
  <c r="AD45" i="14"/>
  <c r="AC45" i="14"/>
  <c r="Z45" i="14"/>
  <c r="Y45" i="14"/>
  <c r="J11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J10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K9" i="2"/>
  <c r="J9" i="2"/>
  <c r="R45" i="13" l="1"/>
  <c r="CM10" i="13"/>
  <c r="CM11" i="13"/>
  <c r="CM12" i="13"/>
  <c r="CM13" i="13"/>
  <c r="CM14" i="13"/>
  <c r="CM44" i="13" s="1"/>
  <c r="CM16" i="13"/>
  <c r="CM17" i="13"/>
  <c r="CM18" i="13"/>
  <c r="CM19" i="13"/>
  <c r="CM20" i="13"/>
  <c r="CM21" i="13"/>
  <c r="CM22" i="13"/>
  <c r="CM23" i="13"/>
  <c r="CM24" i="13"/>
  <c r="CM25" i="13"/>
  <c r="CM26" i="13"/>
  <c r="CM27" i="13"/>
  <c r="CM28" i="13"/>
  <c r="CM29" i="13"/>
  <c r="CM30" i="13"/>
  <c r="CM31" i="13"/>
  <c r="CM32" i="13"/>
  <c r="CM33" i="13"/>
  <c r="CM34" i="13"/>
  <c r="CM35" i="13"/>
  <c r="CM36" i="13"/>
  <c r="CM37" i="13"/>
  <c r="CM38" i="13"/>
  <c r="CM39" i="13"/>
  <c r="CM40" i="13"/>
  <c r="CM41" i="13"/>
  <c r="CM42" i="13"/>
  <c r="CM43" i="13"/>
  <c r="CM9" i="13"/>
  <c r="CL10" i="13"/>
  <c r="CL11" i="13"/>
  <c r="CL12" i="13"/>
  <c r="CL16" i="13"/>
  <c r="CL18" i="13"/>
  <c r="CL19" i="13"/>
  <c r="CL20" i="13"/>
  <c r="CL21" i="13"/>
  <c r="CL22" i="13"/>
  <c r="CL23" i="13"/>
  <c r="CL24" i="13"/>
  <c r="CL25" i="13"/>
  <c r="CL26" i="13"/>
  <c r="CL27" i="13"/>
  <c r="CL28" i="13"/>
  <c r="CL29" i="13"/>
  <c r="CL30" i="13"/>
  <c r="CL31" i="13"/>
  <c r="CL32" i="13"/>
  <c r="CL33" i="13"/>
  <c r="CL34" i="13"/>
  <c r="CL35" i="13"/>
  <c r="CL36" i="13"/>
  <c r="CL37" i="13"/>
  <c r="CL38" i="13"/>
  <c r="CL39" i="13"/>
  <c r="CL40" i="13"/>
  <c r="CL41" i="13"/>
  <c r="CL42" i="13"/>
  <c r="CL43" i="13"/>
  <c r="CL9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R45" i="13"/>
  <c r="CD10" i="13"/>
  <c r="CE10" i="13"/>
  <c r="CD11" i="13"/>
  <c r="CE11" i="13"/>
  <c r="CD12" i="13"/>
  <c r="CE12" i="13"/>
  <c r="CD13" i="13"/>
  <c r="CE13" i="13"/>
  <c r="CD14" i="13"/>
  <c r="CE14" i="13"/>
  <c r="CD15" i="13"/>
  <c r="CE15" i="13"/>
  <c r="CD16" i="13"/>
  <c r="CE16" i="13"/>
  <c r="CD17" i="13"/>
  <c r="CE17" i="13"/>
  <c r="CD18" i="13"/>
  <c r="CE18" i="13"/>
  <c r="CD19" i="13"/>
  <c r="CE19" i="13"/>
  <c r="CD20" i="13"/>
  <c r="CE20" i="13"/>
  <c r="CD21" i="13"/>
  <c r="CE21" i="13"/>
  <c r="CD22" i="13"/>
  <c r="CE22" i="13"/>
  <c r="CD23" i="13"/>
  <c r="CE23" i="13"/>
  <c r="CD24" i="13"/>
  <c r="CE24" i="13"/>
  <c r="CD25" i="13"/>
  <c r="CE25" i="13"/>
  <c r="CD26" i="13"/>
  <c r="CE26" i="13"/>
  <c r="CD27" i="13"/>
  <c r="CE27" i="13"/>
  <c r="CD28" i="13"/>
  <c r="CE28" i="13"/>
  <c r="CD29" i="13"/>
  <c r="CE29" i="13"/>
  <c r="CD30" i="13"/>
  <c r="CE30" i="13"/>
  <c r="CD31" i="13"/>
  <c r="CE31" i="13"/>
  <c r="CD32" i="13"/>
  <c r="CE32" i="13"/>
  <c r="CD33" i="13"/>
  <c r="CE33" i="13"/>
  <c r="CD34" i="13"/>
  <c r="CE34" i="13"/>
  <c r="CD35" i="13"/>
  <c r="CE35" i="13"/>
  <c r="CD36" i="13"/>
  <c r="CE36" i="13"/>
  <c r="CD37" i="13"/>
  <c r="CE37" i="13"/>
  <c r="CD38" i="13"/>
  <c r="CE38" i="13"/>
  <c r="CD39" i="13"/>
  <c r="CE39" i="13"/>
  <c r="CD40" i="13"/>
  <c r="CE40" i="13"/>
  <c r="CD41" i="13"/>
  <c r="CE41" i="13"/>
  <c r="CD42" i="13"/>
  <c r="CE42" i="13"/>
  <c r="CD43" i="13"/>
  <c r="CE43" i="13"/>
  <c r="CE9" i="13"/>
  <c r="CD9" i="13"/>
  <c r="BN45" i="13"/>
  <c r="BO45" i="13"/>
  <c r="BM45" i="13"/>
  <c r="BN10" i="13"/>
  <c r="BO10" i="13"/>
  <c r="BN11" i="13"/>
  <c r="BO11" i="13"/>
  <c r="BN12" i="13"/>
  <c r="BO12" i="13"/>
  <c r="BN13" i="13"/>
  <c r="BO13" i="13"/>
  <c r="BN14" i="13"/>
  <c r="BO14" i="13"/>
  <c r="BN15" i="13"/>
  <c r="BO15" i="13"/>
  <c r="BN16" i="13"/>
  <c r="BO16" i="13"/>
  <c r="BN17" i="13"/>
  <c r="BO17" i="13"/>
  <c r="BN18" i="13"/>
  <c r="BO18" i="13"/>
  <c r="BN19" i="13"/>
  <c r="BO19" i="13"/>
  <c r="BN20" i="13"/>
  <c r="BO20" i="13"/>
  <c r="BN21" i="13"/>
  <c r="BO21" i="13"/>
  <c r="BN22" i="13"/>
  <c r="BO22" i="13"/>
  <c r="BN23" i="13"/>
  <c r="BO23" i="13"/>
  <c r="BN24" i="13"/>
  <c r="BO24" i="13"/>
  <c r="BN25" i="13"/>
  <c r="BO25" i="13"/>
  <c r="BN26" i="13"/>
  <c r="BO26" i="13"/>
  <c r="BN27" i="13"/>
  <c r="BO27" i="13"/>
  <c r="BN28" i="13"/>
  <c r="BO28" i="13"/>
  <c r="BN29" i="13"/>
  <c r="BO29" i="13"/>
  <c r="BN30" i="13"/>
  <c r="BO30" i="13"/>
  <c r="BN31" i="13"/>
  <c r="BO31" i="13"/>
  <c r="BN32" i="13"/>
  <c r="BO32" i="13"/>
  <c r="BN33" i="13"/>
  <c r="BO33" i="13"/>
  <c r="BN34" i="13"/>
  <c r="BO34" i="13"/>
  <c r="BN35" i="13"/>
  <c r="BO35" i="13"/>
  <c r="BN36" i="13"/>
  <c r="BO36" i="13"/>
  <c r="BN37" i="13"/>
  <c r="BO37" i="13"/>
  <c r="BN38" i="13"/>
  <c r="BO38" i="13"/>
  <c r="BN39" i="13"/>
  <c r="BO39" i="13"/>
  <c r="BN40" i="13"/>
  <c r="BO40" i="13"/>
  <c r="BN41" i="13"/>
  <c r="BO41" i="13"/>
  <c r="BN42" i="13"/>
  <c r="BO42" i="13"/>
  <c r="BN43" i="13"/>
  <c r="BO43" i="13"/>
  <c r="BO9" i="13"/>
  <c r="BN9" i="13"/>
  <c r="BC45" i="13"/>
  <c r="BD45" i="13"/>
  <c r="BE45" i="13"/>
  <c r="BF45" i="13"/>
  <c r="BG45" i="13"/>
  <c r="BH45" i="13"/>
  <c r="BI45" i="13"/>
  <c r="BJ45" i="13"/>
  <c r="BK45" i="13"/>
  <c r="BL45" i="13"/>
  <c r="BB45" i="13"/>
  <c r="AW45" i="13"/>
  <c r="AR45" i="13"/>
  <c r="AP45" i="13"/>
  <c r="AN45" i="13"/>
  <c r="AX45" i="13"/>
  <c r="AY45" i="13"/>
  <c r="AM45" i="13"/>
  <c r="AO45" i="13"/>
  <c r="AQ45" i="13"/>
  <c r="AS45" i="13"/>
  <c r="AT45" i="13"/>
  <c r="AU45" i="13"/>
  <c r="AV45" i="13"/>
  <c r="AL45" i="13"/>
  <c r="AX10" i="13"/>
  <c r="AY10" i="13"/>
  <c r="AX11" i="13"/>
  <c r="AY11" i="13"/>
  <c r="AX12" i="13"/>
  <c r="AY12" i="13"/>
  <c r="AX13" i="13"/>
  <c r="AY13" i="13"/>
  <c r="AX15" i="13"/>
  <c r="AY15" i="13"/>
  <c r="AX16" i="13"/>
  <c r="AY16" i="13"/>
  <c r="AX17" i="13"/>
  <c r="AY17" i="13"/>
  <c r="AX18" i="13"/>
  <c r="AY18" i="13"/>
  <c r="AX19" i="13"/>
  <c r="AY19" i="13"/>
  <c r="AX20" i="13"/>
  <c r="AY20" i="13"/>
  <c r="AX21" i="13"/>
  <c r="AY21" i="13"/>
  <c r="AX22" i="13"/>
  <c r="AY22" i="13"/>
  <c r="AX23" i="13"/>
  <c r="AY23" i="13"/>
  <c r="AX24" i="13"/>
  <c r="AY24" i="13"/>
  <c r="AX25" i="13"/>
  <c r="AY25" i="13"/>
  <c r="AX26" i="13"/>
  <c r="AY26" i="13"/>
  <c r="AX27" i="13"/>
  <c r="AY27" i="13"/>
  <c r="AX28" i="13"/>
  <c r="AY28" i="13"/>
  <c r="AX29" i="13"/>
  <c r="AY29" i="13"/>
  <c r="AX30" i="13"/>
  <c r="AY30" i="13"/>
  <c r="AX31" i="13"/>
  <c r="AY31" i="13"/>
  <c r="AX32" i="13"/>
  <c r="AY32" i="13"/>
  <c r="AX33" i="13"/>
  <c r="AY33" i="13"/>
  <c r="AX34" i="13"/>
  <c r="AY34" i="13"/>
  <c r="AX35" i="13"/>
  <c r="AY35" i="13"/>
  <c r="AX36" i="13"/>
  <c r="AY36" i="13"/>
  <c r="AX37" i="13"/>
  <c r="AY37" i="13"/>
  <c r="AX38" i="13"/>
  <c r="AY38" i="13"/>
  <c r="AX39" i="13"/>
  <c r="AY39" i="13"/>
  <c r="AX40" i="13"/>
  <c r="AY40" i="13"/>
  <c r="AX41" i="13"/>
  <c r="AY41" i="13"/>
  <c r="AX42" i="13"/>
  <c r="AY42" i="13"/>
  <c r="AX43" i="13"/>
  <c r="AY43" i="13"/>
  <c r="AY9" i="13"/>
  <c r="AX9" i="13"/>
  <c r="AI31" i="13"/>
  <c r="AI35" i="13"/>
  <c r="AI34" i="13"/>
  <c r="AH34" i="13"/>
  <c r="AH45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2" i="13"/>
  <c r="AI33" i="13"/>
  <c r="AI36" i="13"/>
  <c r="AI37" i="13"/>
  <c r="AI38" i="13"/>
  <c r="AI39" i="13"/>
  <c r="AI40" i="13"/>
  <c r="AI41" i="13"/>
  <c r="AI42" i="13"/>
  <c r="AI43" i="13"/>
  <c r="AI9" i="13"/>
  <c r="AH43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5" i="13"/>
  <c r="AH36" i="13"/>
  <c r="AH37" i="13"/>
  <c r="AH38" i="13"/>
  <c r="AH39" i="13"/>
  <c r="AH40" i="13"/>
  <c r="AH41" i="13"/>
  <c r="AH42" i="13"/>
  <c r="AH9" i="13"/>
  <c r="Q45" i="13"/>
  <c r="S22" i="13"/>
  <c r="S23" i="13"/>
  <c r="S24" i="13"/>
  <c r="S25" i="13"/>
  <c r="S45" i="13" s="1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R35" i="13"/>
  <c r="R33" i="13"/>
  <c r="R31" i="13"/>
  <c r="R29" i="13"/>
  <c r="R25" i="13"/>
  <c r="R21" i="13"/>
  <c r="R8" i="13"/>
  <c r="R10" i="13"/>
  <c r="R11" i="13"/>
  <c r="R12" i="13"/>
  <c r="R13" i="13"/>
  <c r="R14" i="13"/>
  <c r="R15" i="13"/>
  <c r="R16" i="13"/>
  <c r="R17" i="13"/>
  <c r="R18" i="13"/>
  <c r="R19" i="13"/>
  <c r="R20" i="13"/>
  <c r="R22" i="13"/>
  <c r="R23" i="13"/>
  <c r="R24" i="13"/>
  <c r="R26" i="13"/>
  <c r="R27" i="13"/>
  <c r="R28" i="13"/>
  <c r="R30" i="13"/>
  <c r="R32" i="13"/>
  <c r="R34" i="13"/>
  <c r="R36" i="13"/>
  <c r="R37" i="13"/>
  <c r="R38" i="13"/>
  <c r="R39" i="13"/>
  <c r="R40" i="13"/>
  <c r="R41" i="13"/>
  <c r="R42" i="13"/>
  <c r="R43" i="13"/>
  <c r="R9" i="13"/>
  <c r="AF45" i="13"/>
  <c r="AA45" i="13"/>
  <c r="Z45" i="13"/>
  <c r="Y45" i="13"/>
  <c r="X45" i="13"/>
  <c r="W45" i="13"/>
  <c r="AB45" i="13"/>
  <c r="AC45" i="13"/>
  <c r="AD45" i="13"/>
  <c r="AE45" i="13"/>
  <c r="AG45" i="13"/>
  <c r="AI45" i="13"/>
  <c r="V45" i="13"/>
  <c r="G45" i="13"/>
  <c r="H45" i="13"/>
  <c r="I45" i="13"/>
  <c r="J45" i="13"/>
  <c r="K45" i="13"/>
  <c r="L45" i="13"/>
  <c r="M45" i="13"/>
  <c r="N45" i="13"/>
  <c r="O45" i="13"/>
  <c r="P45" i="13"/>
  <c r="F45" i="13"/>
  <c r="P14" i="10"/>
  <c r="P13" i="10"/>
  <c r="P12" i="10"/>
  <c r="P11" i="10"/>
  <c r="O48" i="5"/>
  <c r="N48" i="5"/>
  <c r="M48" i="5"/>
  <c r="K48" i="5"/>
  <c r="G48" i="5"/>
  <c r="I48" i="5"/>
  <c r="F48" i="5"/>
  <c r="E48" i="5"/>
  <c r="D48" i="5"/>
  <c r="J48" i="5"/>
  <c r="L48" i="5"/>
  <c r="B48" i="5"/>
  <c r="C48" i="5"/>
  <c r="Q48" i="5"/>
  <c r="F47" i="5"/>
  <c r="E47" i="5"/>
  <c r="D47" i="5"/>
  <c r="C47" i="5"/>
  <c r="G47" i="5"/>
  <c r="H47" i="5"/>
  <c r="I47" i="5"/>
  <c r="J47" i="5"/>
  <c r="K47" i="5"/>
  <c r="L47" i="5"/>
  <c r="M47" i="5"/>
  <c r="N47" i="5"/>
  <c r="O47" i="5"/>
  <c r="B47" i="5"/>
  <c r="B47" i="10"/>
  <c r="P43" i="10"/>
  <c r="P42" i="10"/>
  <c r="P41" i="10"/>
  <c r="P40" i="10"/>
  <c r="P30" i="10"/>
  <c r="P22" i="10"/>
  <c r="P21" i="10"/>
  <c r="P16" i="10"/>
  <c r="P17" i="10"/>
  <c r="P18" i="10"/>
  <c r="P19" i="10"/>
  <c r="P20" i="10"/>
  <c r="P23" i="10"/>
  <c r="P24" i="10"/>
  <c r="P25" i="10"/>
  <c r="P26" i="10"/>
  <c r="P27" i="10"/>
  <c r="P28" i="10"/>
  <c r="P29" i="10"/>
  <c r="P31" i="10"/>
  <c r="P32" i="10"/>
  <c r="P33" i="10"/>
  <c r="P34" i="10"/>
  <c r="P35" i="10"/>
  <c r="P36" i="10"/>
  <c r="P37" i="10"/>
  <c r="P38" i="10"/>
  <c r="P39" i="10"/>
  <c r="P44" i="10"/>
  <c r="P45" i="10"/>
  <c r="P46" i="10"/>
  <c r="P15" i="10"/>
  <c r="O48" i="10"/>
  <c r="O47" i="10"/>
  <c r="N48" i="10"/>
  <c r="N47" i="10"/>
  <c r="M47" i="10"/>
  <c r="M48" i="10"/>
  <c r="L48" i="10"/>
  <c r="L47" i="10"/>
  <c r="K48" i="10"/>
  <c r="K47" i="10"/>
  <c r="J48" i="10"/>
  <c r="J47" i="10"/>
  <c r="I48" i="10"/>
  <c r="I47" i="10"/>
  <c r="H48" i="10"/>
  <c r="G48" i="10"/>
  <c r="G47" i="10"/>
  <c r="F48" i="10"/>
  <c r="F47" i="10"/>
  <c r="E48" i="10"/>
  <c r="E47" i="10"/>
  <c r="D48" i="10"/>
  <c r="D47" i="10"/>
  <c r="C48" i="10"/>
  <c r="C47" i="10"/>
  <c r="B48" i="10"/>
  <c r="AO48" i="10" l="1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P46" i="10"/>
  <c r="AP45" i="10"/>
  <c r="AP44" i="10"/>
  <c r="AP43" i="10"/>
  <c r="AP42" i="10"/>
  <c r="AP41" i="10"/>
  <c r="AP40" i="10"/>
  <c r="AP39" i="10"/>
  <c r="AP38" i="10"/>
  <c r="AP37" i="10"/>
  <c r="AP36" i="10"/>
  <c r="AP35" i="10"/>
  <c r="AP34" i="10"/>
  <c r="AP33" i="10"/>
  <c r="AP32" i="10"/>
  <c r="AP31" i="10"/>
  <c r="AP30" i="10"/>
  <c r="AP29" i="10"/>
  <c r="AP28" i="10"/>
  <c r="AP27" i="10"/>
  <c r="AP26" i="10"/>
  <c r="AP25" i="10"/>
  <c r="AP24" i="10"/>
  <c r="AP23" i="10"/>
  <c r="AP22" i="10"/>
  <c r="AP21" i="10"/>
  <c r="AP20" i="10"/>
  <c r="AP19" i="10"/>
  <c r="AP18" i="10"/>
  <c r="AP17" i="10"/>
  <c r="AP16" i="10"/>
  <c r="AP15" i="10"/>
  <c r="AP14" i="10"/>
  <c r="AP13" i="10"/>
  <c r="AP12" i="10"/>
  <c r="AP11" i="10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BB44" i="2"/>
  <c r="BE44" i="2"/>
  <c r="AW44" i="2"/>
  <c r="AV44" i="2"/>
  <c r="AU44" i="2"/>
  <c r="BD44" i="2"/>
  <c r="AZ44" i="2"/>
  <c r="AY44" i="2"/>
  <c r="BA44" i="2"/>
  <c r="AX44" i="2"/>
  <c r="BC44" i="2"/>
  <c r="AP48" i="5"/>
  <c r="AP47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Q46" i="5"/>
  <c r="AQ45" i="5"/>
  <c r="AQ44" i="5"/>
  <c r="AQ43" i="5"/>
  <c r="AQ42" i="5"/>
  <c r="AQ41" i="5"/>
  <c r="AQ40" i="5"/>
  <c r="AQ39" i="5"/>
  <c r="AQ38" i="5"/>
  <c r="AQ37" i="5"/>
  <c r="AQ36" i="5"/>
  <c r="AQ35" i="5"/>
  <c r="AQ34" i="5"/>
  <c r="AQ33" i="5"/>
  <c r="AQ32" i="5"/>
  <c r="AQ31" i="5"/>
  <c r="AQ30" i="5"/>
  <c r="AQ29" i="5"/>
  <c r="AQ28" i="5"/>
  <c r="AQ27" i="5"/>
  <c r="AQ26" i="5"/>
  <c r="AQ25" i="5"/>
  <c r="AQ24" i="5"/>
  <c r="AQ23" i="5"/>
  <c r="AQ22" i="5"/>
  <c r="AQ21" i="5"/>
  <c r="AQ20" i="5"/>
  <c r="AQ19" i="5"/>
  <c r="AQ18" i="5"/>
  <c r="AQ17" i="5"/>
  <c r="AQ16" i="5"/>
  <c r="AQ15" i="5"/>
  <c r="AQ14" i="5"/>
  <c r="AQ13" i="5"/>
  <c r="AQ12" i="5"/>
  <c r="AQ11" i="5"/>
  <c r="AP48" i="10" l="1"/>
  <c r="AQ47" i="5"/>
  <c r="AQ48" i="5"/>
  <c r="AP47" i="10"/>
</calcChain>
</file>

<file path=xl/sharedStrings.xml><?xml version="1.0" encoding="utf-8"?>
<sst xmlns="http://schemas.openxmlformats.org/spreadsheetml/2006/main" count="902" uniqueCount="258">
  <si>
    <t>１　総括表</t>
  </si>
  <si>
    <t>　　　上段：駐留軍関係を外書きしたものです</t>
  </si>
  <si>
    <t>２　課税客体別の内訳</t>
  </si>
  <si>
    <t>ミニカー</t>
  </si>
  <si>
    <t>小型自動車</t>
  </si>
  <si>
    <t>自動車</t>
  </si>
  <si>
    <t>件数</t>
  </si>
  <si>
    <t>％</t>
  </si>
  <si>
    <t>神奈川区</t>
  </si>
  <si>
    <t>西区</t>
  </si>
  <si>
    <t>港南区</t>
  </si>
  <si>
    <t>保土ケ谷区</t>
  </si>
  <si>
    <t>金沢区</t>
  </si>
  <si>
    <t>港北区</t>
  </si>
  <si>
    <t>青葉区</t>
  </si>
  <si>
    <t>都筑区</t>
  </si>
  <si>
    <t>栄区</t>
  </si>
  <si>
    <t>瀬谷区</t>
  </si>
  <si>
    <t>四輪乗用</t>
  </si>
  <si>
    <t>四輪貨物用</t>
  </si>
  <si>
    <t>営業用</t>
  </si>
  <si>
    <t>自家用</t>
  </si>
  <si>
    <t>３　減免に係るものの内訳</t>
  </si>
  <si>
    <t>上段：身体障害者等に係る減免以外のものを内書きしたものです</t>
  </si>
  <si>
    <t>二輪の</t>
  </si>
  <si>
    <t>小型</t>
  </si>
  <si>
    <t>50cc</t>
  </si>
  <si>
    <t>90cc</t>
  </si>
  <si>
    <t>125cc</t>
  </si>
  <si>
    <t>もの</t>
  </si>
  <si>
    <t>作業用</t>
  </si>
  <si>
    <t>以下</t>
  </si>
  <si>
    <t>４　非課税に係るものの内訳</t>
  </si>
  <si>
    <t>軽 自 動 車 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2"/>
  </si>
  <si>
    <t>現年度</t>
    <rPh sb="0" eb="1">
      <t>ゲン</t>
    </rPh>
    <rPh sb="1" eb="3">
      <t>ネンド</t>
    </rPh>
    <phoneticPr fontId="2"/>
  </si>
  <si>
    <t>軽自動車</t>
    <rPh sb="0" eb="4">
      <t>ケイジドウシャ</t>
    </rPh>
    <phoneticPr fontId="2"/>
  </si>
  <si>
    <t>四輪乗用</t>
    <rPh sb="0" eb="2">
      <t>ヨンリン</t>
    </rPh>
    <rPh sb="2" eb="4">
      <t>ジョウヨウ</t>
    </rPh>
    <phoneticPr fontId="2"/>
  </si>
  <si>
    <t>四輪貨物用</t>
    <rPh sb="0" eb="2">
      <t>ヨンリン</t>
    </rPh>
    <rPh sb="2" eb="5">
      <t>カモツヨウ</t>
    </rPh>
    <phoneticPr fontId="2"/>
  </si>
  <si>
    <t>原動機付自転車</t>
    <rPh sb="0" eb="4">
      <t>ゲンドウキツキ</t>
    </rPh>
    <rPh sb="4" eb="7">
      <t>ジテンシャ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</si>
  <si>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</si>
  <si>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二輪の</t>
    <rPh sb="0" eb="2">
      <t>ニリン</t>
    </rPh>
    <phoneticPr fontId="2"/>
  </si>
  <si>
    <t>実納税者数</t>
    <rPh sb="0" eb="1">
      <t>ジツ</t>
    </rPh>
    <rPh sb="1" eb="4">
      <t>ノウゼイシャ</t>
    </rPh>
    <rPh sb="4" eb="5">
      <t>カズ</t>
    </rPh>
    <phoneticPr fontId="2"/>
  </si>
  <si>
    <t>三輪のもの</t>
    <rPh sb="0" eb="2">
      <t>サンリン</t>
    </rPh>
    <phoneticPr fontId="2"/>
  </si>
  <si>
    <t>営業用</t>
    <rPh sb="0" eb="3">
      <t>エイギョウヨウ</t>
    </rPh>
    <phoneticPr fontId="2"/>
  </si>
  <si>
    <t>自家用</t>
    <rPh sb="0" eb="3">
      <t>ジカヨウ</t>
    </rPh>
    <phoneticPr fontId="2"/>
  </si>
  <si>
    <t>計</t>
    <rPh sb="0" eb="1">
      <t>ケイ</t>
    </rPh>
    <phoneticPr fontId="2"/>
  </si>
  <si>
    <t>原動機付</t>
    <rPh sb="0" eb="4">
      <t>ゲンドウキツ</t>
    </rPh>
    <phoneticPr fontId="2"/>
  </si>
  <si>
    <t>小型特殊</t>
    <rPh sb="0" eb="2">
      <t>コガタ</t>
    </rPh>
    <rPh sb="2" eb="4">
      <t>トクシュ</t>
    </rPh>
    <phoneticPr fontId="2"/>
  </si>
  <si>
    <t>区分</t>
    <rPh sb="0" eb="2">
      <t>クブン</t>
    </rPh>
    <phoneticPr fontId="2"/>
  </si>
  <si>
    <t>50cc以下</t>
    <rPh sb="4" eb="6">
      <t>イカ</t>
    </rPh>
    <phoneticPr fontId="2"/>
  </si>
  <si>
    <t>90cc以下</t>
    <rPh sb="4" eb="6">
      <t>イカ</t>
    </rPh>
    <phoneticPr fontId="2"/>
  </si>
  <si>
    <t>125cc以下</t>
    <rPh sb="5" eb="7">
      <t>イカ</t>
    </rPh>
    <phoneticPr fontId="2"/>
  </si>
  <si>
    <t>二輪のもの</t>
    <rPh sb="0" eb="2">
      <t>ニリン</t>
    </rPh>
    <phoneticPr fontId="2"/>
  </si>
  <si>
    <t>雪上車</t>
    <rPh sb="0" eb="2">
      <t>セツジョウ</t>
    </rPh>
    <rPh sb="2" eb="3">
      <t>クルマ</t>
    </rPh>
    <phoneticPr fontId="2"/>
  </si>
  <si>
    <t>農耕作業用</t>
    <rPh sb="0" eb="2">
      <t>ノウコウ</t>
    </rPh>
    <rPh sb="2" eb="5">
      <t>サギョウヨウ</t>
    </rPh>
    <phoneticPr fontId="2"/>
  </si>
  <si>
    <t>その他</t>
    <rPh sb="0" eb="3">
      <t>ソノタ</t>
    </rPh>
    <phoneticPr fontId="2"/>
  </si>
  <si>
    <t>自転車</t>
    <rPh sb="0" eb="3">
      <t>ジテンシャ</t>
    </rPh>
    <phoneticPr fontId="2"/>
  </si>
  <si>
    <t>小型</t>
    <rPh sb="0" eb="2">
      <t>コガタ</t>
    </rPh>
    <phoneticPr fontId="2"/>
  </si>
  <si>
    <t>税額</t>
    <rPh sb="0" eb="2">
      <t>ゼイガク</t>
    </rPh>
    <phoneticPr fontId="2"/>
  </si>
  <si>
    <t>件数</t>
    <rPh sb="0" eb="2">
      <t>ケンスウ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</si>
  <si>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</si>
  <si>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</si>
  <si>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</si>
  <si>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</si>
  <si>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</si>
  <si>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</si>
  <si>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保土ヶ谷区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</si>
  <si>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</si>
  <si>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</si>
  <si>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</si>
  <si>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</si>
  <si>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</si>
  <si>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</si>
  <si>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</si>
  <si>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</si>
  <si>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</si>
  <si>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</si>
  <si>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原動機付自転車</t>
    <rPh sb="0" eb="4">
      <t>ゲンドウキツ</t>
    </rPh>
    <rPh sb="4" eb="7">
      <t>ジテンシャ</t>
    </rPh>
    <phoneticPr fontId="2"/>
  </si>
  <si>
    <t>小型</t>
    <phoneticPr fontId="2"/>
  </si>
  <si>
    <t>区　分</t>
    <rPh sb="0" eb="3">
      <t>クブン</t>
    </rPh>
    <phoneticPr fontId="2"/>
  </si>
  <si>
    <t>総排気量</t>
    <rPh sb="0" eb="1">
      <t>ソウ</t>
    </rPh>
    <rPh sb="1" eb="4">
      <t>ハイキリョウ</t>
    </rPh>
    <phoneticPr fontId="2"/>
  </si>
  <si>
    <t>三輪の</t>
    <rPh sb="0" eb="2">
      <t>サンリン</t>
    </rPh>
    <phoneticPr fontId="2"/>
  </si>
  <si>
    <t>雪上車</t>
    <rPh sb="0" eb="3">
      <t>セツジョウシャ</t>
    </rPh>
    <phoneticPr fontId="2"/>
  </si>
  <si>
    <t>農耕</t>
    <rPh sb="0" eb="2">
      <t>ノウコウ</t>
    </rPh>
    <phoneticPr fontId="2"/>
  </si>
  <si>
    <t>自動車</t>
    <rPh sb="0" eb="3">
      <t>ジドウシャ</t>
    </rPh>
    <phoneticPr fontId="2"/>
  </si>
  <si>
    <t>ミニカー</t>
    <phoneticPr fontId="2"/>
  </si>
  <si>
    <t>非課税</t>
    <rPh sb="0" eb="3">
      <t>ヒカゼイ</t>
    </rPh>
    <phoneticPr fontId="2"/>
  </si>
  <si>
    <t>50cc</t>
    <phoneticPr fontId="2"/>
  </si>
  <si>
    <t>90cc</t>
    <phoneticPr fontId="2"/>
  </si>
  <si>
    <t>125cc</t>
    <phoneticPr fontId="2"/>
  </si>
  <si>
    <t>者数</t>
    <phoneticPr fontId="2"/>
  </si>
  <si>
    <t>鶴見区</t>
    <rPh sb="0" eb="3">
      <t>ツルミク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</si>
  <si>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</si>
  <si>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</si>
  <si>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</si>
  <si>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</si>
  <si>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緑区</t>
    <rPh sb="0" eb="2">
      <t>ミドリク</t>
    </rPh>
    <phoneticPr fontId="1"/>
  </si>
  <si>
    <t>泉区</t>
    <rPh sb="0" eb="2">
      <t>イズミク</t>
    </rPh>
    <phoneticPr fontId="1"/>
  </si>
  <si>
    <t>計</t>
    <rPh sb="0" eb="1">
      <t>ケイ</t>
    </rPh>
    <phoneticPr fontId="1"/>
  </si>
  <si>
    <t>西区</t>
    <rPh sb="0" eb="2">
      <t>ニシク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</si>
  <si>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</si>
  <si>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</si>
  <si>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栄区</t>
    <rPh sb="0" eb="2">
      <t>サカエク</t>
    </rPh>
    <phoneticPr fontId="1"/>
  </si>
  <si>
    <t>瀬谷区</t>
    <rPh sb="0" eb="3">
      <t>セヤク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</si>
  <si>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</si>
  <si>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</si>
  <si>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港南区</t>
    <rPh sb="0" eb="3">
      <t>コウナンク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</si>
  <si>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</si>
  <si>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</si>
  <si>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 xml:space="preserve">     TEL045（671）2253　FAX045（641）2775</t>
    <phoneticPr fontId="2"/>
  </si>
  <si>
    <t>軽自動車</t>
    <rPh sb="0" eb="4">
      <t>ケイジドウシャ</t>
    </rPh>
    <phoneticPr fontId="1"/>
  </si>
  <si>
    <t>四輪乗用</t>
    <rPh sb="0" eb="2">
      <t>ヨンリン</t>
    </rPh>
    <rPh sb="2" eb="4">
      <t>ジョウヨウ</t>
    </rPh>
    <phoneticPr fontId="1"/>
  </si>
  <si>
    <t>四輪貨物用</t>
    <rPh sb="0" eb="2">
      <t>ヨンリン</t>
    </rPh>
    <rPh sb="2" eb="5">
      <t>カモツヨウ</t>
    </rPh>
    <phoneticPr fontId="1"/>
  </si>
  <si>
    <t>二輪のもの（側車付を含む）</t>
    <rPh sb="0" eb="2">
      <t>ニリン</t>
    </rPh>
    <rPh sb="6" eb="7">
      <t>ソバ</t>
    </rPh>
    <rPh sb="7" eb="8">
      <t>クルマ</t>
    </rPh>
    <rPh sb="8" eb="9">
      <t>ツキ</t>
    </rPh>
    <rPh sb="10" eb="11">
      <t>フク</t>
    </rPh>
    <phoneticPr fontId="1"/>
  </si>
  <si>
    <t>もっぱら雪上を走行するもの</t>
    <rPh sb="4" eb="6">
      <t>セツジョウ</t>
    </rPh>
    <rPh sb="7" eb="9">
      <t>ソウコウ</t>
    </rPh>
    <phoneticPr fontId="1"/>
  </si>
  <si>
    <t>計</t>
    <rPh sb="0" eb="1">
      <t>ケイ</t>
    </rPh>
    <phoneticPr fontId="1"/>
  </si>
  <si>
    <t>その他</t>
    <rPh sb="0" eb="3">
      <t>ソノタ</t>
    </rPh>
    <phoneticPr fontId="1"/>
  </si>
  <si>
    <t>前年度対比</t>
    <rPh sb="0" eb="3">
      <t>ゼンネンド</t>
    </rPh>
    <rPh sb="3" eb="5">
      <t>タイヒ</t>
    </rPh>
    <phoneticPr fontId="1"/>
  </si>
  <si>
    <t>区  分</t>
    <rPh sb="0" eb="4">
      <t>クブン</t>
    </rPh>
    <phoneticPr fontId="1"/>
  </si>
  <si>
    <t>実納税者数</t>
    <rPh sb="0" eb="1">
      <t>ジツ</t>
    </rPh>
    <rPh sb="1" eb="4">
      <t>ノウゼイシャ</t>
    </rPh>
    <rPh sb="4" eb="5">
      <t>スウ</t>
    </rPh>
    <phoneticPr fontId="1"/>
  </si>
  <si>
    <t>税額</t>
    <rPh sb="0" eb="2">
      <t>ゼイガク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</si>
  <si>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</si>
  <si>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</si>
  <si>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</si>
  <si>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人</t>
    <rPh sb="0" eb="1">
      <t>ヒト</t>
    </rPh>
    <phoneticPr fontId="1"/>
  </si>
  <si>
    <t>二輪の</t>
    <rPh sb="0" eb="2">
      <t>ニリン</t>
    </rPh>
    <phoneticPr fontId="1"/>
  </si>
  <si>
    <t>自動車</t>
    <rPh sb="0" eb="3">
      <t>ジドウシャ</t>
    </rPh>
    <phoneticPr fontId="1"/>
  </si>
  <si>
    <t>総排気量</t>
    <rPh sb="0" eb="1">
      <t>ソウ</t>
    </rPh>
    <rPh sb="1" eb="4">
      <t>ハイキリョウ</t>
    </rPh>
    <phoneticPr fontId="1"/>
  </si>
  <si>
    <t>三輪の</t>
    <rPh sb="0" eb="2">
      <t>サンリン</t>
    </rPh>
    <phoneticPr fontId="1"/>
  </si>
  <si>
    <t>農耕</t>
    <rPh sb="0" eb="2">
      <t>ノウコウ</t>
    </rPh>
    <phoneticPr fontId="1"/>
  </si>
  <si>
    <t>原動機付自転車</t>
    <rPh sb="0" eb="4">
      <t>ゲンドウキツ</t>
    </rPh>
    <rPh sb="4" eb="7">
      <t>ジテンシャ</t>
    </rPh>
    <phoneticPr fontId="1"/>
  </si>
  <si>
    <t>小型特殊自動車</t>
    <rPh sb="0" eb="2">
      <t>コガタ</t>
    </rPh>
    <rPh sb="2" eb="4">
      <t>トクシュ</t>
    </rPh>
    <rPh sb="4" eb="7">
      <t>ジドウシャ</t>
    </rPh>
    <phoneticPr fontId="1"/>
  </si>
  <si>
    <t>小型</t>
    <rPh sb="0" eb="2">
      <t>コガタ</t>
    </rPh>
    <phoneticPr fontId="1"/>
  </si>
  <si>
    <t>区　分</t>
    <rPh sb="0" eb="3">
      <t>クブン</t>
    </rPh>
    <phoneticPr fontId="1"/>
  </si>
  <si>
    <t>総排気量</t>
    <rPh sb="0" eb="1">
      <t>ソウ</t>
    </rPh>
    <rPh sb="1" eb="4">
      <t>ハイキリョウ</t>
    </rPh>
    <phoneticPr fontId="1"/>
  </si>
  <si>
    <t>総排気量</t>
    <rPh sb="0" eb="1">
      <t>ソウ</t>
    </rPh>
    <rPh sb="1" eb="4">
      <t>ハイキリョウ</t>
    </rPh>
    <phoneticPr fontId="1"/>
  </si>
  <si>
    <t>非課税</t>
    <rPh sb="0" eb="3">
      <t>ヒカゼイ</t>
    </rPh>
    <phoneticPr fontId="1"/>
  </si>
  <si>
    <t>件数</t>
    <rPh sb="0" eb="2">
      <t>ケンスウ</t>
    </rPh>
    <phoneticPr fontId="1"/>
  </si>
  <si>
    <t>者数</t>
    <rPh sb="0" eb="1">
      <t>モノ</t>
    </rPh>
    <rPh sb="1" eb="2">
      <t>スウ</t>
    </rPh>
    <phoneticPr fontId="1"/>
  </si>
  <si>
    <t>件</t>
    <rPh sb="0" eb="1">
      <t>ケン</t>
    </rPh>
    <phoneticPr fontId="1"/>
  </si>
  <si>
    <t>人</t>
    <rPh sb="0" eb="1">
      <t>ニン</t>
    </rPh>
    <phoneticPr fontId="1"/>
  </si>
  <si>
    <t>原動機付自転車</t>
    <rPh sb="0" eb="4">
      <t>ゲンドウキツ</t>
    </rPh>
    <rPh sb="4" eb="7">
      <t>ジテンシャ</t>
    </rPh>
    <phoneticPr fontId="1"/>
  </si>
  <si>
    <t>軽自動車</t>
    <rPh sb="0" eb="4">
      <t>ケイジドウシャ</t>
    </rPh>
    <phoneticPr fontId="1"/>
  </si>
  <si>
    <t>小型特殊自動車</t>
    <rPh sb="0" eb="2">
      <t>コガタ</t>
    </rPh>
    <rPh sb="2" eb="4">
      <t>トクシュ</t>
    </rPh>
    <rPh sb="4" eb="7">
      <t>ジドウシャ</t>
    </rPh>
    <phoneticPr fontId="1"/>
  </si>
  <si>
    <t>二輪の</t>
    <rPh sb="0" eb="2">
      <t>ニリン</t>
    </rPh>
    <phoneticPr fontId="1"/>
  </si>
  <si>
    <t>小型</t>
    <rPh sb="0" eb="2">
      <t>コガタ</t>
    </rPh>
    <phoneticPr fontId="1"/>
  </si>
  <si>
    <t>区　分</t>
    <rPh sb="0" eb="3">
      <t>クブン</t>
    </rPh>
    <phoneticPr fontId="1"/>
  </si>
  <si>
    <t>四輪乗用</t>
    <rPh sb="0" eb="2">
      <t>ヨンリン</t>
    </rPh>
    <rPh sb="2" eb="4">
      <t>ジョウヨウ</t>
    </rPh>
    <phoneticPr fontId="1"/>
  </si>
  <si>
    <t>四輪貨物用</t>
    <rPh sb="0" eb="2">
      <t>ヨンリン</t>
    </rPh>
    <rPh sb="2" eb="5">
      <t>カモツヨウ</t>
    </rPh>
    <phoneticPr fontId="1"/>
  </si>
  <si>
    <t>自動車</t>
    <rPh sb="0" eb="3">
      <t>ジドウシャ</t>
    </rPh>
    <phoneticPr fontId="1"/>
  </si>
  <si>
    <t>計</t>
    <rPh sb="0" eb="1">
      <t>ケイ</t>
    </rPh>
    <phoneticPr fontId="1"/>
  </si>
  <si>
    <t>総排気量</t>
    <rPh sb="0" eb="1">
      <t>ソウ</t>
    </rPh>
    <rPh sb="1" eb="4">
      <t>ハイキリョウ</t>
    </rPh>
    <phoneticPr fontId="1"/>
  </si>
  <si>
    <t>三輪の</t>
    <rPh sb="0" eb="2">
      <t>サンリン</t>
    </rPh>
    <phoneticPr fontId="1"/>
  </si>
  <si>
    <t>農耕</t>
    <rPh sb="0" eb="2">
      <t>ノウコウ</t>
    </rPh>
    <phoneticPr fontId="1"/>
  </si>
  <si>
    <t>その他</t>
    <rPh sb="0" eb="3">
      <t>ソノタ</t>
    </rPh>
    <phoneticPr fontId="1"/>
  </si>
  <si>
    <t>件</t>
    <rPh sb="0" eb="1">
      <t>ケン</t>
    </rPh>
    <phoneticPr fontId="1"/>
  </si>
  <si>
    <t xml:space="preserve">     横浜市財政局主税部税務課　　　</t>
    <rPh sb="5" eb="8">
      <t>ヨコハマシ</t>
    </rPh>
    <rPh sb="8" eb="10">
      <t>ザイセイ</t>
    </rPh>
    <rPh sb="10" eb="11">
      <t>キョク</t>
    </rPh>
    <rPh sb="11" eb="14">
      <t>シュゼイブ</t>
    </rPh>
    <rPh sb="14" eb="16">
      <t>ゼイム</t>
    </rPh>
    <rPh sb="16" eb="17">
      <t>カ</t>
    </rPh>
    <phoneticPr fontId="2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</si>
  <si>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</si>
  <si>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総排気量50cc以下（左記のものを除く）</t>
    <rPh sb="0" eb="1">
      <t>ソウ</t>
    </rPh>
    <rPh sb="1" eb="4">
      <t>ハイキリョウ</t>
    </rPh>
    <rPh sb="8" eb="10">
      <t>イカ</t>
    </rPh>
    <rPh sb="11" eb="13">
      <t>サキ</t>
    </rPh>
    <rPh sb="17" eb="18">
      <t>ノゾ</t>
    </rPh>
    <phoneticPr fontId="1"/>
  </si>
  <si>
    <t>総排気量90cc以下</t>
    <rPh sb="0" eb="1">
      <t>ソウ</t>
    </rPh>
    <rPh sb="1" eb="4">
      <t>ハイキリョウ</t>
    </rPh>
    <rPh sb="8" eb="10">
      <t>イカ</t>
    </rPh>
    <phoneticPr fontId="1"/>
  </si>
  <si>
    <t>総排気量125cc以下</t>
    <rPh sb="0" eb="1">
      <t>ソウ</t>
    </rPh>
    <rPh sb="1" eb="4">
      <t>ハイキリョウ</t>
    </rPh>
    <rPh sb="9" eb="11">
      <t>イカ</t>
    </rPh>
    <phoneticPr fontId="1"/>
  </si>
  <si>
    <t>農耕作業用</t>
    <rPh sb="0" eb="2">
      <t>ノウコウ</t>
    </rPh>
    <rPh sb="2" eb="5">
      <t>サギョウヨウ</t>
    </rPh>
    <phoneticPr fontId="1"/>
  </si>
  <si>
    <t>区  分</t>
    <rPh sb="0" eb="4">
      <t>クブン</t>
    </rPh>
    <phoneticPr fontId="1"/>
  </si>
  <si>
    <t>前年度対比</t>
    <rPh sb="0" eb="3">
      <t>ゼンネンド</t>
    </rPh>
    <rPh sb="3" eb="5">
      <t>タイヒ</t>
    </rPh>
    <phoneticPr fontId="1"/>
  </si>
  <si>
    <t>ミニカー</t>
    <phoneticPr fontId="2"/>
  </si>
  <si>
    <t>税額</t>
    <rPh sb="0" eb="2">
      <t>ゼイガク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</si>
  <si>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</si>
  <si>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</si>
  <si>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ケンスウ</t>
    </rPh>
    <phoneticPr fontId="1"/>
  </si>
  <si>
    <t>人</t>
    <rPh sb="0" eb="1">
      <t>ニン</t>
    </rPh>
    <phoneticPr fontId="1"/>
  </si>
  <si>
    <t>鶴見区</t>
    <rPh sb="0" eb="3">
      <t>ツルミク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</si>
  <si>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</si>
  <si>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</si>
  <si>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</si>
  <si>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</si>
  <si>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緑区</t>
    <rPh sb="0" eb="2">
      <t>ミドリク</t>
    </rPh>
    <phoneticPr fontId="1"/>
  </si>
  <si>
    <t>泉区</t>
    <rPh sb="0" eb="2">
      <t>イズミク</t>
    </rPh>
    <phoneticPr fontId="1"/>
  </si>
  <si>
    <t>実納税
者数</t>
    <rPh sb="0" eb="1">
      <t>ジツ</t>
    </rPh>
    <rPh sb="1" eb="3">
      <t>ノウゼイ</t>
    </rPh>
    <rPh sb="4" eb="5">
      <t>モノ</t>
    </rPh>
    <rPh sb="5" eb="6">
      <t>スウ</t>
    </rPh>
    <phoneticPr fontId="1"/>
  </si>
  <si>
    <t>保土ケ谷区</t>
    <rPh sb="0" eb="4">
      <t>ホドガヤ</t>
    </rPh>
    <rPh sb="4" eb="5">
      <t>ク</t>
    </rPh>
    <phoneticPr fontId="1"/>
  </si>
  <si>
    <t>戸塚区</t>
    <phoneticPr fontId="1"/>
  </si>
  <si>
    <t>戸塚区</t>
    <phoneticPr fontId="1"/>
  </si>
  <si>
    <t>戸塚区</t>
    <phoneticPr fontId="2"/>
  </si>
  <si>
    <t>戸塚区</t>
    <phoneticPr fontId="2"/>
  </si>
  <si>
    <t>戸塚区</t>
    <phoneticPr fontId="1"/>
  </si>
  <si>
    <t>合計</t>
    <rPh sb="0" eb="2">
      <t>ゴウケイ</t>
    </rPh>
    <phoneticPr fontId="1"/>
  </si>
  <si>
    <t>円</t>
    <rPh sb="0" eb="1">
      <t>エン</t>
    </rPh>
    <phoneticPr fontId="2"/>
  </si>
  <si>
    <t>旧税率</t>
    <rPh sb="0" eb="3">
      <t>キュウゼイリツ</t>
    </rPh>
    <phoneticPr fontId="2"/>
  </si>
  <si>
    <t>重課税率</t>
    <rPh sb="0" eb="2">
      <t>ジュウカ</t>
    </rPh>
    <rPh sb="2" eb="4">
      <t>ゼイリツ</t>
    </rPh>
    <phoneticPr fontId="2"/>
  </si>
  <si>
    <t>75％軽課</t>
    <rPh sb="3" eb="4">
      <t>ケイ</t>
    </rPh>
    <rPh sb="4" eb="5">
      <t>カ</t>
    </rPh>
    <phoneticPr fontId="2"/>
  </si>
  <si>
    <t>50％軽課</t>
    <rPh sb="3" eb="4">
      <t>ケイ</t>
    </rPh>
    <rPh sb="4" eb="5">
      <t>カ</t>
    </rPh>
    <phoneticPr fontId="2"/>
  </si>
  <si>
    <t>25％軽課</t>
    <rPh sb="3" eb="4">
      <t>ケイ</t>
    </rPh>
    <rPh sb="4" eb="5">
      <t>カ</t>
    </rPh>
    <phoneticPr fontId="2"/>
  </si>
  <si>
    <t>3,900円</t>
    <rPh sb="5" eb="6">
      <t>エン</t>
    </rPh>
    <phoneticPr fontId="2"/>
  </si>
  <si>
    <t>3,100円</t>
    <rPh sb="5" eb="6">
      <t>エン</t>
    </rPh>
    <phoneticPr fontId="2"/>
  </si>
  <si>
    <t>4,600円</t>
    <rPh sb="5" eb="6">
      <t>エン</t>
    </rPh>
    <phoneticPr fontId="2"/>
  </si>
  <si>
    <t>1,000円</t>
    <rPh sb="5" eb="6">
      <t>エン</t>
    </rPh>
    <phoneticPr fontId="2"/>
  </si>
  <si>
    <t>2,000円</t>
    <rPh sb="5" eb="6">
      <t>エン</t>
    </rPh>
    <phoneticPr fontId="2"/>
  </si>
  <si>
    <t>3,000円</t>
    <rPh sb="5" eb="6">
      <t>エン</t>
    </rPh>
    <phoneticPr fontId="2"/>
  </si>
  <si>
    <t>旧税率</t>
    <phoneticPr fontId="1"/>
  </si>
  <si>
    <t>5,500円</t>
    <rPh sb="5" eb="6">
      <t>エン</t>
    </rPh>
    <phoneticPr fontId="2"/>
  </si>
  <si>
    <t>6,900円</t>
    <rPh sb="5" eb="6">
      <t>エン</t>
    </rPh>
    <phoneticPr fontId="2"/>
  </si>
  <si>
    <t>8,200円</t>
    <rPh sb="5" eb="6">
      <t>エン</t>
    </rPh>
    <phoneticPr fontId="2"/>
  </si>
  <si>
    <t>1,800円</t>
    <rPh sb="5" eb="6">
      <t>エン</t>
    </rPh>
    <phoneticPr fontId="2"/>
  </si>
  <si>
    <t>3,500円</t>
    <rPh sb="5" eb="6">
      <t>エン</t>
    </rPh>
    <phoneticPr fontId="2"/>
  </si>
  <si>
    <t>5,200円</t>
    <rPh sb="5" eb="6">
      <t>エン</t>
    </rPh>
    <phoneticPr fontId="2"/>
  </si>
  <si>
    <t>7,200円</t>
    <rPh sb="5" eb="6">
      <t>エン</t>
    </rPh>
    <phoneticPr fontId="2"/>
  </si>
  <si>
    <t>10,800円</t>
    <rPh sb="6" eb="7">
      <t>エン</t>
    </rPh>
    <phoneticPr fontId="2"/>
  </si>
  <si>
    <t>12,900円</t>
    <rPh sb="6" eb="7">
      <t>エン</t>
    </rPh>
    <phoneticPr fontId="2"/>
  </si>
  <si>
    <t>2,700円</t>
    <rPh sb="5" eb="6">
      <t>エン</t>
    </rPh>
    <phoneticPr fontId="2"/>
  </si>
  <si>
    <t>5,400円</t>
    <rPh sb="5" eb="6">
      <t>エン</t>
    </rPh>
    <phoneticPr fontId="2"/>
  </si>
  <si>
    <t>8,100円</t>
    <rPh sb="5" eb="6">
      <t>エン</t>
    </rPh>
    <phoneticPr fontId="2"/>
  </si>
  <si>
    <t>3,800円</t>
    <rPh sb="5" eb="6">
      <t>エン</t>
    </rPh>
    <phoneticPr fontId="2"/>
  </si>
  <si>
    <t>4,500円</t>
    <rPh sb="5" eb="6">
      <t>エン</t>
    </rPh>
    <phoneticPr fontId="2"/>
  </si>
  <si>
    <t>1,900円</t>
    <rPh sb="5" eb="6">
      <t>エン</t>
    </rPh>
    <phoneticPr fontId="2"/>
  </si>
  <si>
    <t>2,900円</t>
    <rPh sb="5" eb="6">
      <t>エン</t>
    </rPh>
    <phoneticPr fontId="2"/>
  </si>
  <si>
    <t>4,000円</t>
    <rPh sb="5" eb="6">
      <t>エン</t>
    </rPh>
    <phoneticPr fontId="2"/>
  </si>
  <si>
    <t>5,000円</t>
    <rPh sb="5" eb="6">
      <t>エン</t>
    </rPh>
    <phoneticPr fontId="2"/>
  </si>
  <si>
    <t>6,000円</t>
    <rPh sb="5" eb="6">
      <t>エン</t>
    </rPh>
    <phoneticPr fontId="2"/>
  </si>
  <si>
    <t>1,300円</t>
    <rPh sb="5" eb="6">
      <t>エン</t>
    </rPh>
    <phoneticPr fontId="2"/>
  </si>
  <si>
    <t>2,500円</t>
    <rPh sb="5" eb="6">
      <t>エン</t>
    </rPh>
    <phoneticPr fontId="2"/>
  </si>
  <si>
    <t>二輪の</t>
    <phoneticPr fontId="2"/>
  </si>
  <si>
    <t>ミニカー</t>
    <phoneticPr fontId="2"/>
  </si>
  <si>
    <t>90cc</t>
    <phoneticPr fontId="2"/>
  </si>
  <si>
    <t>125cc</t>
    <phoneticPr fontId="2"/>
  </si>
  <si>
    <t>神奈川区</t>
    <rPh sb="0" eb="4">
      <t>カナガワク</t>
    </rPh>
    <phoneticPr fontId="1"/>
  </si>
  <si>
    <t>西区</t>
    <rPh sb="0" eb="2">
      <t>ニシク</t>
    </rPh>
    <phoneticPr fontId="1"/>
  </si>
  <si>
    <t>港南区</t>
    <rPh sb="0" eb="3">
      <t>コウナンク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</si>
  <si>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</si>
  <si>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</si>
  <si>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</si>
  <si>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</si>
  <si>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戸塚区</t>
    <phoneticPr fontId="1"/>
  </si>
  <si>
    <t>戸塚区</t>
    <phoneticPr fontId="2"/>
  </si>
  <si>
    <t>栄区</t>
    <rPh sb="0" eb="2">
      <t>サカエク</t>
    </rPh>
    <phoneticPr fontId="1"/>
  </si>
  <si>
    <t>瀬谷区</t>
    <rPh sb="0" eb="3">
      <t>セヤク</t>
    </rPh>
    <phoneticPr fontId="1"/>
  </si>
  <si>
    <t>四輪貨物（営業用）</t>
    <rPh sb="5" eb="8">
      <t>エイギョウヨウ</t>
    </rPh>
    <phoneticPr fontId="2"/>
  </si>
  <si>
    <t>四輪貨物（自家用）</t>
    <rPh sb="5" eb="7">
      <t>ジカ</t>
    </rPh>
    <phoneticPr fontId="2"/>
  </si>
  <si>
    <t>四輪乗用（営業用）</t>
    <rPh sb="2" eb="4">
      <t>ジョウヨウ</t>
    </rPh>
    <rPh sb="5" eb="8">
      <t>エイギョウヨウ</t>
    </rPh>
    <phoneticPr fontId="2"/>
  </si>
  <si>
    <t>四輪乗用（自家用）</t>
    <phoneticPr fontId="2"/>
  </si>
  <si>
    <t>新税率</t>
    <phoneticPr fontId="2"/>
  </si>
  <si>
    <t>旧税率</t>
    <phoneticPr fontId="1"/>
  </si>
  <si>
    <t>戸塚区</t>
    <phoneticPr fontId="1"/>
  </si>
  <si>
    <t>作業用</t>
    <phoneticPr fontId="2"/>
  </si>
  <si>
    <t>令和４年度</t>
    <rPh sb="0" eb="2">
      <t>レイワ</t>
    </rPh>
    <phoneticPr fontId="2"/>
  </si>
  <si>
    <t>令和４年度</t>
    <rPh sb="0" eb="2">
      <t>レイワ</t>
    </rPh>
    <rPh sb="3" eb="5">
      <t>ネンド</t>
    </rPh>
    <phoneticPr fontId="1"/>
  </si>
  <si>
    <t>令和４年度</t>
    <rPh sb="0" eb="1">
      <t>レイ</t>
    </rPh>
    <rPh sb="1" eb="2">
      <t>カズ</t>
    </rPh>
    <rPh sb="3" eb="5">
      <t>ネンド</t>
    </rPh>
    <phoneticPr fontId="1"/>
  </si>
  <si>
    <t>鶴見区</t>
  </si>
  <si>
    <t>中区</t>
  </si>
  <si>
    <t>南区</t>
  </si>
  <si>
    <t>旭区</t>
  </si>
  <si>
    <t>磯子区</t>
  </si>
  <si>
    <t>緑区</t>
  </si>
  <si>
    <t>戸塚区</t>
  </si>
  <si>
    <t>泉区</t>
  </si>
  <si>
    <t>計</t>
  </si>
  <si>
    <t/>
  </si>
  <si>
    <t xml:space="preserve">     令和５年度市税賦課額調</t>
    <rPh sb="5" eb="7">
      <t>レイワ</t>
    </rPh>
    <rPh sb="8" eb="10">
      <t>ネンド</t>
    </rPh>
    <rPh sb="10" eb="12">
      <t>シゼイ</t>
    </rPh>
    <rPh sb="12" eb="15">
      <t>フカガク</t>
    </rPh>
    <rPh sb="15" eb="16">
      <t>シラ</t>
    </rPh>
    <phoneticPr fontId="2"/>
  </si>
  <si>
    <t xml:space="preserve">     令和５年８月発行</t>
    <rPh sb="5" eb="7">
      <t>レイワ</t>
    </rPh>
    <rPh sb="8" eb="9">
      <t>ネン</t>
    </rPh>
    <rPh sb="10" eb="11">
      <t>ガツ</t>
    </rPh>
    <rPh sb="11" eb="13">
      <t>ハッコウ</t>
    </rPh>
    <phoneticPr fontId="2"/>
  </si>
  <si>
    <t xml:space="preserve">     横浜市中区本町６丁目50番地の10</t>
    <rPh sb="5" eb="8">
      <t>ヨコハマシ</t>
    </rPh>
    <rPh sb="8" eb="10">
      <t>ナカク</t>
    </rPh>
    <rPh sb="10" eb="12">
      <t>ホンマチ</t>
    </rPh>
    <rPh sb="13" eb="15">
      <t>チョウメ</t>
    </rPh>
    <rPh sb="17" eb="19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</si>
</sst>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,##0_ ;_ * \-#,##0_ ;_ * &quot;&quot;_ ;_ @_ "/>
    <numFmt numFmtId="177" formatCode="_ * #,##0.0_ ;_ * \-#,##0.0_ ;_ * &quot;&quot;_ ;_ @_ "/>
    <numFmt numFmtId="178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36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176" fontId="7" fillId="2" borderId="18" xfId="1" applyNumberFormat="1" applyFont="1" applyFill="1" applyBorder="1" applyAlignment="1" applyProtection="1">
      <alignment vertical="center" shrinkToFit="1"/>
      <protection hidden="1"/>
    </xf>
    <xf numFmtId="176" fontId="5" fillId="2" borderId="18" xfId="1" applyNumberFormat="1" applyFont="1" applyFill="1" applyBorder="1" applyAlignment="1" applyProtection="1">
      <alignment vertical="center" shrinkToFit="1"/>
      <protection hidden="1"/>
    </xf>
    <xf numFmtId="176" fontId="5" fillId="2" borderId="12" xfId="1" applyNumberFormat="1" applyFont="1" applyFill="1" applyBorder="1" applyAlignment="1" applyProtection="1">
      <alignment vertical="center" shrinkToFit="1"/>
      <protection hidden="1"/>
    </xf>
    <xf numFmtId="177" fontId="5" fillId="2" borderId="12" xfId="1" applyNumberFormat="1" applyFont="1" applyFill="1" applyBorder="1" applyAlignment="1" applyProtection="1">
      <alignment vertical="center" shrinkToFit="1"/>
    </xf>
    <xf numFmtId="177" fontId="5" fillId="2" borderId="0" xfId="1" applyNumberFormat="1" applyFont="1" applyFill="1" applyBorder="1" applyAlignment="1" applyProtection="1">
      <alignment vertical="center" shrinkToFit="1"/>
    </xf>
    <xf numFmtId="38" fontId="5" fillId="2" borderId="22" xfId="1" applyFont="1" applyFill="1" applyBorder="1" applyAlignment="1" applyProtection="1">
      <alignment horizontal="distributed" vertical="center" shrinkToFit="1"/>
    </xf>
    <xf numFmtId="176" fontId="5" fillId="2" borderId="20" xfId="1" applyNumberFormat="1" applyFont="1" applyFill="1" applyBorder="1" applyAlignment="1" applyProtection="1">
      <alignment vertical="center" shrinkToFit="1"/>
      <protection hidden="1"/>
    </xf>
    <xf numFmtId="177" fontId="5" fillId="2" borderId="35" xfId="1" applyNumberFormat="1" applyFont="1" applyFill="1" applyBorder="1" applyAlignment="1" applyProtection="1">
      <alignment vertical="center" shrinkToFit="1"/>
      <protection hidden="1"/>
    </xf>
    <xf numFmtId="177" fontId="5" fillId="2" borderId="46" xfId="1" applyNumberFormat="1" applyFont="1" applyFill="1" applyBorder="1" applyAlignment="1" applyProtection="1">
      <alignment vertical="center" shrinkToFit="1"/>
      <protection hidden="1"/>
    </xf>
    <xf numFmtId="38" fontId="5" fillId="2" borderId="1" xfId="1" applyFont="1" applyFill="1" applyBorder="1" applyAlignment="1" applyProtection="1">
      <alignment vertical="center" shrinkToFit="1"/>
    </xf>
    <xf numFmtId="38" fontId="5" fillId="2" borderId="3" xfId="1" applyFont="1" applyFill="1" applyBorder="1" applyAlignment="1" applyProtection="1">
      <alignment vertical="center" shrinkToFit="1"/>
    </xf>
    <xf numFmtId="38" fontId="5" fillId="2" borderId="39" xfId="1" applyFont="1" applyFill="1" applyBorder="1" applyAlignment="1" applyProtection="1">
      <alignment vertical="center" shrinkToFit="1"/>
    </xf>
    <xf numFmtId="38" fontId="5" fillId="2" borderId="23" xfId="1" applyFont="1" applyFill="1" applyBorder="1" applyAlignment="1" applyProtection="1">
      <alignment vertical="center" shrinkToFit="1"/>
    </xf>
    <xf numFmtId="38" fontId="5" fillId="2" borderId="26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vertical="center" shrinkToFit="1"/>
    </xf>
    <xf numFmtId="38" fontId="5" fillId="2" borderId="0" xfId="1" applyFont="1" applyFill="1" applyBorder="1" applyAlignment="1" applyProtection="1">
      <alignment vertical="center" shrinkToFit="1"/>
    </xf>
    <xf numFmtId="38" fontId="5" fillId="2" borderId="5" xfId="1" applyFont="1" applyFill="1" applyBorder="1" applyAlignment="1" applyProtection="1">
      <alignment vertical="center" shrinkToFit="1"/>
    </xf>
    <xf numFmtId="38" fontId="5" fillId="2" borderId="28" xfId="1" applyFont="1" applyFill="1" applyBorder="1" applyAlignment="1" applyProtection="1">
      <alignment vertical="center" shrinkToFit="1"/>
    </xf>
    <xf numFmtId="38" fontId="5" fillId="2" borderId="8" xfId="1" applyFont="1" applyFill="1" applyBorder="1" applyAlignment="1" applyProtection="1">
      <alignment vertical="center" shrinkToFit="1"/>
    </xf>
    <xf numFmtId="38" fontId="5" fillId="2" borderId="9" xfId="1" applyFont="1" applyFill="1" applyBorder="1" applyAlignment="1" applyProtection="1">
      <alignment vertical="center" shrinkToFit="1"/>
    </xf>
    <xf numFmtId="38" fontId="5" fillId="2" borderId="31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horizontal="center" vertical="center" shrinkToFit="1"/>
    </xf>
    <xf numFmtId="38" fontId="5" fillId="2" borderId="10" xfId="1" applyFont="1" applyFill="1" applyBorder="1" applyAlignment="1" applyProtection="1">
      <alignment vertical="center" shrinkToFit="1"/>
    </xf>
    <xf numFmtId="38" fontId="5" fillId="2" borderId="11" xfId="1" applyFont="1" applyFill="1" applyBorder="1" applyAlignment="1" applyProtection="1">
      <alignment vertical="center" shrinkToFit="1"/>
    </xf>
    <xf numFmtId="38" fontId="5" fillId="2" borderId="16" xfId="1" applyFont="1" applyFill="1" applyBorder="1" applyAlignment="1" applyProtection="1">
      <alignment vertical="center" shrinkToFit="1"/>
    </xf>
    <xf numFmtId="38" fontId="5" fillId="2" borderId="12" xfId="1" applyFont="1" applyFill="1" applyBorder="1" applyAlignment="1" applyProtection="1">
      <alignment vertical="center" shrinkToFit="1"/>
    </xf>
    <xf numFmtId="38" fontId="5" fillId="2" borderId="15" xfId="1" applyFont="1" applyFill="1" applyBorder="1" applyAlignment="1" applyProtection="1">
      <alignment vertical="center" shrinkToFit="1"/>
    </xf>
    <xf numFmtId="38" fontId="5" fillId="2" borderId="27" xfId="1" applyFont="1" applyFill="1" applyBorder="1" applyAlignment="1" applyProtection="1">
      <alignment vertical="center" wrapText="1" shrinkToFit="1"/>
    </xf>
    <xf numFmtId="38" fontId="5" fillId="2" borderId="12" xfId="1" applyFont="1" applyFill="1" applyBorder="1" applyAlignment="1" applyProtection="1">
      <alignment vertical="center" wrapText="1" shrinkToFit="1"/>
    </xf>
    <xf numFmtId="38" fontId="5" fillId="2" borderId="17" xfId="1" applyFont="1" applyFill="1" applyBorder="1" applyAlignment="1" applyProtection="1">
      <alignment vertical="center" shrinkToFit="1"/>
    </xf>
    <xf numFmtId="38" fontId="5" fillId="2" borderId="18" xfId="1" applyFont="1" applyFill="1" applyBorder="1" applyAlignment="1" applyProtection="1">
      <alignment horizontal="right" vertical="center" shrinkToFit="1"/>
    </xf>
    <xf numFmtId="38" fontId="5" fillId="2" borderId="4" xfId="1" applyFont="1" applyFill="1" applyBorder="1" applyAlignment="1" applyProtection="1">
      <alignment horizontal="distributed" vertical="center" shrinkToFit="1"/>
    </xf>
    <xf numFmtId="176" fontId="5" fillId="2" borderId="12" xfId="1" applyNumberFormat="1" applyFont="1" applyFill="1" applyBorder="1" applyAlignment="1" applyProtection="1">
      <alignment vertical="center" shrinkToFit="1"/>
    </xf>
    <xf numFmtId="176" fontId="5" fillId="2" borderId="15" xfId="1" applyNumberFormat="1" applyFont="1" applyFill="1" applyBorder="1" applyAlignment="1" applyProtection="1">
      <alignment vertical="center" shrinkToFit="1"/>
    </xf>
    <xf numFmtId="176" fontId="5" fillId="2" borderId="27" xfId="1" applyNumberFormat="1" applyFont="1" applyFill="1" applyBorder="1" applyAlignment="1" applyProtection="1">
      <alignment vertical="center" shrinkToFit="1"/>
    </xf>
    <xf numFmtId="177" fontId="5" fillId="2" borderId="28" xfId="1" applyNumberFormat="1" applyFont="1" applyFill="1" applyBorder="1" applyAlignment="1" applyProtection="1">
      <alignment vertical="center" shrinkToFit="1"/>
    </xf>
    <xf numFmtId="38" fontId="5" fillId="2" borderId="17" xfId="1" applyFont="1" applyFill="1" applyBorder="1" applyAlignment="1" applyProtection="1">
      <alignment horizontal="distributed" vertical="center" shrinkToFit="1"/>
    </xf>
    <xf numFmtId="176" fontId="5" fillId="2" borderId="27" xfId="1" applyNumberFormat="1" applyFont="1" applyFill="1" applyBorder="1" applyAlignment="1" applyProtection="1">
      <alignment vertical="center" shrinkToFit="1"/>
      <protection hidden="1"/>
    </xf>
    <xf numFmtId="176" fontId="5" fillId="2" borderId="35" xfId="1" applyNumberFormat="1" applyFont="1" applyFill="1" applyBorder="1" applyAlignment="1" applyProtection="1">
      <alignment vertical="center" shrinkToFit="1"/>
      <protection hidden="1"/>
    </xf>
    <xf numFmtId="176" fontId="5" fillId="2" borderId="47" xfId="1" applyNumberFormat="1" applyFont="1" applyFill="1" applyBorder="1" applyAlignment="1" applyProtection="1">
      <alignment vertical="center" shrinkToFit="1"/>
      <protection hidden="1"/>
    </xf>
    <xf numFmtId="176" fontId="5" fillId="2" borderId="36" xfId="1" applyNumberFormat="1" applyFont="1" applyFill="1" applyBorder="1" applyAlignment="1" applyProtection="1">
      <alignment vertical="center" shrinkToFit="1"/>
      <protection hidden="1"/>
    </xf>
    <xf numFmtId="38" fontId="5" fillId="2" borderId="46" xfId="1" applyFont="1" applyFill="1" applyBorder="1" applyAlignment="1" applyProtection="1">
      <alignment vertical="center" shrinkToFit="1"/>
    </xf>
    <xf numFmtId="38" fontId="4" fillId="2" borderId="0" xfId="1" applyFont="1" applyFill="1" applyAlignment="1" applyProtection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7" fillId="2" borderId="2" xfId="1" applyFont="1" applyFill="1" applyBorder="1" applyAlignment="1" applyProtection="1">
      <alignment vertical="center"/>
    </xf>
    <xf numFmtId="38" fontId="7" fillId="2" borderId="3" xfId="1" applyFont="1" applyFill="1" applyBorder="1" applyAlignment="1" applyProtection="1">
      <alignment vertical="center"/>
    </xf>
    <xf numFmtId="38" fontId="7" fillId="2" borderId="54" xfId="1" applyFont="1" applyFill="1" applyBorder="1" applyAlignment="1" applyProtection="1">
      <alignment vertical="center"/>
    </xf>
    <xf numFmtId="38" fontId="7" fillId="2" borderId="39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vertical="center"/>
    </xf>
    <xf numFmtId="38" fontId="7" fillId="2" borderId="0" xfId="1" applyFont="1" applyFill="1" applyBorder="1" applyAlignment="1" applyProtection="1">
      <alignment vertical="center"/>
    </xf>
    <xf numFmtId="38" fontId="7" fillId="2" borderId="5" xfId="1" applyFont="1" applyFill="1" applyBorder="1" applyAlignment="1" applyProtection="1">
      <alignment vertical="center"/>
    </xf>
    <xf numFmtId="38" fontId="7" fillId="2" borderId="28" xfId="1" applyFont="1" applyFill="1" applyBorder="1" applyAlignment="1" applyProtection="1">
      <alignment vertical="center"/>
    </xf>
    <xf numFmtId="38" fontId="7" fillId="2" borderId="7" xfId="1" applyFont="1" applyFill="1" applyBorder="1" applyAlignment="1" applyProtection="1">
      <alignment vertical="center"/>
    </xf>
    <xf numFmtId="38" fontId="7" fillId="2" borderId="8" xfId="1" applyFont="1" applyFill="1" applyBorder="1" applyAlignment="1" applyProtection="1">
      <alignment vertical="center"/>
    </xf>
    <xf numFmtId="38" fontId="7" fillId="2" borderId="9" xfId="1" applyFont="1" applyFill="1" applyBorder="1" applyAlignment="1" applyProtection="1">
      <alignment vertical="center"/>
    </xf>
    <xf numFmtId="38" fontId="7" fillId="2" borderId="31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horizontal="center" vertical="center"/>
    </xf>
    <xf numFmtId="38" fontId="7" fillId="2" borderId="10" xfId="1" applyFont="1" applyFill="1" applyBorder="1" applyAlignment="1" applyProtection="1">
      <alignment vertical="center"/>
    </xf>
    <xf numFmtId="38" fontId="7" fillId="2" borderId="6" xfId="1" applyFont="1" applyFill="1" applyBorder="1" applyAlignment="1" applyProtection="1">
      <alignment vertical="center"/>
    </xf>
    <xf numFmtId="38" fontId="7" fillId="2" borderId="11" xfId="1" applyFont="1" applyFill="1" applyBorder="1" applyAlignment="1" applyProtection="1">
      <alignment vertical="center"/>
    </xf>
    <xf numFmtId="38" fontId="7" fillId="2" borderId="13" xfId="1" applyFont="1" applyFill="1" applyBorder="1" applyAlignment="1" applyProtection="1">
      <alignment vertical="center"/>
    </xf>
    <xf numFmtId="38" fontId="7" fillId="2" borderId="14" xfId="1" applyFont="1" applyFill="1" applyBorder="1" applyAlignment="1" applyProtection="1">
      <alignment vertical="center"/>
    </xf>
    <xf numFmtId="38" fontId="7" fillId="2" borderId="43" xfId="1" applyFont="1" applyFill="1" applyBorder="1" applyAlignment="1" applyProtection="1">
      <alignment vertical="center"/>
    </xf>
    <xf numFmtId="38" fontId="7" fillId="2" borderId="12" xfId="1" applyFont="1" applyFill="1" applyBorder="1" applyAlignment="1" applyProtection="1">
      <alignment vertical="center"/>
    </xf>
    <xf numFmtId="38" fontId="7" fillId="2" borderId="15" xfId="1" applyFont="1" applyFill="1" applyBorder="1" applyAlignment="1" applyProtection="1">
      <alignment vertical="center"/>
    </xf>
    <xf numFmtId="38" fontId="7" fillId="2" borderId="27" xfId="1" applyFont="1" applyFill="1" applyBorder="1" applyAlignment="1" applyProtection="1">
      <alignment vertical="center"/>
    </xf>
    <xf numFmtId="38" fontId="7" fillId="2" borderId="50" xfId="1" applyFont="1" applyFill="1" applyBorder="1" applyAlignment="1" applyProtection="1">
      <alignment vertical="center"/>
    </xf>
    <xf numFmtId="38" fontId="7" fillId="2" borderId="16" xfId="1" applyFont="1" applyFill="1" applyBorder="1" applyAlignment="1" applyProtection="1">
      <alignment vertical="center"/>
    </xf>
    <xf numFmtId="38" fontId="7" fillId="2" borderId="55" xfId="1" applyFont="1" applyFill="1" applyBorder="1" applyAlignment="1" applyProtection="1">
      <alignment vertical="center"/>
    </xf>
    <xf numFmtId="38" fontId="7" fillId="2" borderId="12" xfId="1" applyFont="1" applyFill="1" applyBorder="1" applyAlignment="1" applyProtection="1">
      <alignment vertical="center" wrapText="1"/>
    </xf>
    <xf numFmtId="38" fontId="7" fillId="2" borderId="28" xfId="1" applyFont="1" applyFill="1" applyBorder="1" applyAlignment="1" applyProtection="1">
      <alignment vertical="center" wrapText="1"/>
    </xf>
    <xf numFmtId="38" fontId="7" fillId="2" borderId="17" xfId="1" applyFont="1" applyFill="1" applyBorder="1" applyAlignment="1" applyProtection="1">
      <alignment vertical="center"/>
    </xf>
    <xf numFmtId="38" fontId="7" fillId="2" borderId="18" xfId="1" applyFont="1" applyFill="1" applyBorder="1" applyAlignment="1" applyProtection="1">
      <alignment horizontal="right" vertical="center"/>
    </xf>
    <xf numFmtId="38" fontId="7" fillId="2" borderId="8" xfId="1" applyFont="1" applyFill="1" applyBorder="1" applyAlignment="1" applyProtection="1">
      <alignment horizontal="right" vertical="center"/>
    </xf>
    <xf numFmtId="38" fontId="7" fillId="2" borderId="19" xfId="1" applyFont="1" applyFill="1" applyBorder="1" applyAlignment="1" applyProtection="1">
      <alignment horizontal="right" vertical="center"/>
    </xf>
    <xf numFmtId="38" fontId="7" fillId="2" borderId="20" xfId="1" applyFont="1" applyFill="1" applyBorder="1" applyAlignment="1" applyProtection="1">
      <alignment horizontal="right" vertical="center"/>
    </xf>
    <xf numFmtId="38" fontId="7" fillId="2" borderId="51" xfId="1" applyFont="1" applyFill="1" applyBorder="1" applyAlignment="1" applyProtection="1">
      <alignment horizontal="right" vertical="center"/>
    </xf>
    <xf numFmtId="38" fontId="7" fillId="2" borderId="21" xfId="1" applyFont="1" applyFill="1" applyBorder="1" applyAlignment="1" applyProtection="1">
      <alignment horizontal="right" vertical="center"/>
    </xf>
    <xf numFmtId="38" fontId="7" fillId="2" borderId="31" xfId="1" applyFont="1" applyFill="1" applyBorder="1" applyAlignment="1" applyProtection="1">
      <alignment horizontal="right" vertical="center"/>
    </xf>
    <xf numFmtId="38" fontId="7" fillId="2" borderId="4" xfId="1" applyFont="1" applyFill="1" applyBorder="1" applyAlignment="1" applyProtection="1">
      <alignment horizontal="distributed" vertical="center"/>
    </xf>
    <xf numFmtId="177" fontId="5" fillId="2" borderId="27" xfId="1" applyNumberFormat="1" applyFont="1" applyFill="1" applyBorder="1" applyAlignment="1" applyProtection="1">
      <alignment vertical="center" shrinkToFit="1"/>
    </xf>
    <xf numFmtId="177" fontId="5" fillId="2" borderId="44" xfId="1" applyNumberFormat="1" applyFont="1" applyFill="1" applyBorder="1" applyAlignment="1" applyProtection="1">
      <alignment vertical="center" shrinkToFit="1"/>
    </xf>
    <xf numFmtId="177" fontId="5" fillId="2" borderId="50" xfId="1" applyNumberFormat="1" applyFont="1" applyFill="1" applyBorder="1" applyAlignment="1" applyProtection="1">
      <alignment vertical="center" shrinkToFit="1"/>
    </xf>
    <xf numFmtId="38" fontId="7" fillId="2" borderId="17" xfId="1" applyFont="1" applyFill="1" applyBorder="1" applyAlignment="1" applyProtection="1">
      <alignment horizontal="distributed" vertical="center"/>
    </xf>
    <xf numFmtId="177" fontId="7" fillId="2" borderId="18" xfId="1" applyNumberFormat="1" applyFont="1" applyFill="1" applyBorder="1" applyAlignment="1" applyProtection="1">
      <alignment vertical="center" shrinkToFit="1"/>
      <protection hidden="1"/>
    </xf>
    <xf numFmtId="177" fontId="7" fillId="2" borderId="8" xfId="1" applyNumberFormat="1" applyFont="1" applyFill="1" applyBorder="1" applyAlignment="1" applyProtection="1">
      <alignment vertical="center" shrinkToFit="1"/>
      <protection hidden="1"/>
    </xf>
    <xf numFmtId="176" fontId="7" fillId="2" borderId="19" xfId="1" applyNumberFormat="1" applyFont="1" applyFill="1" applyBorder="1" applyAlignment="1" applyProtection="1">
      <alignment vertical="center" shrinkToFit="1"/>
      <protection hidden="1"/>
    </xf>
    <xf numFmtId="176" fontId="7" fillId="2" borderId="8" xfId="1" applyNumberFormat="1" applyFont="1" applyFill="1" applyBorder="1" applyAlignment="1" applyProtection="1">
      <alignment vertical="center" shrinkToFit="1"/>
      <protection hidden="1"/>
    </xf>
    <xf numFmtId="176" fontId="7" fillId="2" borderId="20" xfId="1" applyNumberFormat="1" applyFont="1" applyFill="1" applyBorder="1" applyAlignment="1" applyProtection="1">
      <alignment vertical="center" shrinkToFit="1"/>
      <protection hidden="1"/>
    </xf>
    <xf numFmtId="177" fontId="7" fillId="2" borderId="20" xfId="1" applyNumberFormat="1" applyFont="1" applyFill="1" applyBorder="1" applyAlignment="1" applyProtection="1">
      <alignment vertical="center" shrinkToFit="1"/>
      <protection hidden="1"/>
    </xf>
    <xf numFmtId="177" fontId="7" fillId="2" borderId="21" xfId="1" applyNumberFormat="1" applyFont="1" applyFill="1" applyBorder="1" applyAlignment="1" applyProtection="1">
      <alignment vertical="center" shrinkToFit="1"/>
      <protection hidden="1"/>
    </xf>
    <xf numFmtId="177" fontId="7" fillId="2" borderId="51" xfId="1" applyNumberFormat="1" applyFont="1" applyFill="1" applyBorder="1" applyAlignment="1" applyProtection="1">
      <alignment vertical="center" shrinkToFit="1"/>
      <protection hidden="1"/>
    </xf>
    <xf numFmtId="177" fontId="7" fillId="2" borderId="18" xfId="1" applyNumberFormat="1" applyFont="1" applyFill="1" applyBorder="1" applyAlignment="1" applyProtection="1">
      <alignment vertical="center" shrinkToFit="1"/>
    </xf>
    <xf numFmtId="177" fontId="7" fillId="2" borderId="8" xfId="1" applyNumberFormat="1" applyFont="1" applyFill="1" applyBorder="1" applyAlignment="1" applyProtection="1">
      <alignment vertical="center" shrinkToFit="1"/>
    </xf>
    <xf numFmtId="177" fontId="7" fillId="2" borderId="31" xfId="1" applyNumberFormat="1" applyFont="1" applyFill="1" applyBorder="1" applyAlignment="1" applyProtection="1">
      <alignment vertical="center" shrinkToFit="1"/>
      <protection hidden="1"/>
    </xf>
    <xf numFmtId="176" fontId="7" fillId="2" borderId="12" xfId="1" applyNumberFormat="1" applyFont="1" applyFill="1" applyBorder="1" applyAlignment="1" applyProtection="1">
      <alignment vertical="center" shrinkToFit="1"/>
      <protection hidden="1"/>
    </xf>
    <xf numFmtId="177" fontId="7" fillId="2" borderId="12" xfId="1" applyNumberFormat="1" applyFont="1" applyFill="1" applyBorder="1" applyAlignment="1" applyProtection="1">
      <alignment vertical="center" shrinkToFit="1"/>
      <protection hidden="1"/>
    </xf>
    <xf numFmtId="177" fontId="7" fillId="2" borderId="0" xfId="1" applyNumberFormat="1" applyFont="1" applyFill="1" applyBorder="1" applyAlignment="1" applyProtection="1">
      <alignment vertical="center" shrinkToFit="1"/>
      <protection hidden="1"/>
    </xf>
    <xf numFmtId="176" fontId="7" fillId="2" borderId="15" xfId="1" applyNumberFormat="1" applyFont="1" applyFill="1" applyBorder="1" applyAlignment="1" applyProtection="1">
      <alignment vertical="center" shrinkToFit="1"/>
      <protection hidden="1"/>
    </xf>
    <xf numFmtId="176" fontId="7" fillId="2" borderId="0" xfId="1" applyNumberFormat="1" applyFont="1" applyFill="1" applyBorder="1" applyAlignment="1" applyProtection="1">
      <alignment vertical="center" shrinkToFit="1"/>
      <protection hidden="1"/>
    </xf>
    <xf numFmtId="176" fontId="7" fillId="2" borderId="27" xfId="1" applyNumberFormat="1" applyFont="1" applyFill="1" applyBorder="1" applyAlignment="1" applyProtection="1">
      <alignment vertical="center" shrinkToFit="1"/>
      <protection hidden="1"/>
    </xf>
    <xf numFmtId="177" fontId="7" fillId="2" borderId="27" xfId="1" applyNumberFormat="1" applyFont="1" applyFill="1" applyBorder="1" applyAlignment="1" applyProtection="1">
      <alignment vertical="center" shrinkToFit="1"/>
      <protection hidden="1"/>
    </xf>
    <xf numFmtId="177" fontId="7" fillId="2" borderId="44" xfId="1" applyNumberFormat="1" applyFont="1" applyFill="1" applyBorder="1" applyAlignment="1" applyProtection="1">
      <alignment vertical="center" shrinkToFit="1"/>
      <protection hidden="1"/>
    </xf>
    <xf numFmtId="177" fontId="7" fillId="2" borderId="52" xfId="1" applyNumberFormat="1" applyFont="1" applyFill="1" applyBorder="1" applyAlignment="1" applyProtection="1">
      <alignment vertical="center" shrinkToFit="1"/>
      <protection hidden="1"/>
    </xf>
    <xf numFmtId="176" fontId="7" fillId="2" borderId="15" xfId="1" applyNumberFormat="1" applyFont="1" applyFill="1" applyBorder="1" applyAlignment="1" applyProtection="1">
      <alignment vertical="center" shrinkToFit="1"/>
    </xf>
    <xf numFmtId="176" fontId="7" fillId="2" borderId="12" xfId="1" applyNumberFormat="1" applyFont="1" applyFill="1" applyBorder="1" applyAlignment="1" applyProtection="1">
      <alignment vertical="center" shrinkToFit="1"/>
    </xf>
    <xf numFmtId="177" fontId="7" fillId="2" borderId="12" xfId="1" applyNumberFormat="1" applyFont="1" applyFill="1" applyBorder="1" applyAlignment="1" applyProtection="1">
      <alignment vertical="center" shrinkToFit="1"/>
    </xf>
    <xf numFmtId="177" fontId="7" fillId="2" borderId="28" xfId="1" applyNumberFormat="1" applyFont="1" applyFill="1" applyBorder="1" applyAlignment="1" applyProtection="1">
      <alignment vertical="center" shrinkToFit="1"/>
      <protection hidden="1"/>
    </xf>
    <xf numFmtId="38" fontId="7" fillId="2" borderId="22" xfId="1" applyFont="1" applyFill="1" applyBorder="1" applyAlignment="1" applyProtection="1">
      <alignment horizontal="distributed" vertical="center"/>
    </xf>
    <xf numFmtId="176" fontId="7" fillId="2" borderId="35" xfId="1" applyNumberFormat="1" applyFont="1" applyFill="1" applyBorder="1" applyAlignment="1" applyProtection="1">
      <alignment vertical="center" shrinkToFit="1"/>
      <protection hidden="1"/>
    </xf>
    <xf numFmtId="177" fontId="7" fillId="2" borderId="35" xfId="1" applyNumberFormat="1" applyFont="1" applyFill="1" applyBorder="1" applyAlignment="1" applyProtection="1">
      <alignment vertical="center" shrinkToFit="1"/>
      <protection hidden="1"/>
    </xf>
    <xf numFmtId="177" fontId="7" fillId="2" borderId="46" xfId="1" applyNumberFormat="1" applyFont="1" applyFill="1" applyBorder="1" applyAlignment="1" applyProtection="1">
      <alignment vertical="center" shrinkToFit="1"/>
      <protection hidden="1"/>
    </xf>
    <xf numFmtId="176" fontId="7" fillId="2" borderId="47" xfId="1" applyNumberFormat="1" applyFont="1" applyFill="1" applyBorder="1" applyAlignment="1" applyProtection="1">
      <alignment vertical="center" shrinkToFit="1"/>
      <protection hidden="1"/>
    </xf>
    <xf numFmtId="176" fontId="7" fillId="2" borderId="46" xfId="1" applyNumberFormat="1" applyFont="1" applyFill="1" applyBorder="1" applyAlignment="1" applyProtection="1">
      <alignment vertical="center" shrinkToFit="1"/>
      <protection hidden="1"/>
    </xf>
    <xf numFmtId="176" fontId="7" fillId="2" borderId="36" xfId="1" applyNumberFormat="1" applyFont="1" applyFill="1" applyBorder="1" applyAlignment="1" applyProtection="1">
      <alignment vertical="center" shrinkToFit="1"/>
      <protection hidden="1"/>
    </xf>
    <xf numFmtId="177" fontId="7" fillId="2" borderId="53" xfId="1" applyNumberFormat="1" applyFont="1" applyFill="1" applyBorder="1" applyAlignment="1" applyProtection="1">
      <alignment vertical="center" shrinkToFit="1"/>
      <protection hidden="1"/>
    </xf>
    <xf numFmtId="177" fontId="7" fillId="2" borderId="36" xfId="1" applyNumberFormat="1" applyFont="1" applyFill="1" applyBorder="1" applyAlignment="1" applyProtection="1">
      <alignment vertical="center" shrinkToFit="1"/>
      <protection hidden="1"/>
    </xf>
    <xf numFmtId="177" fontId="7" fillId="2" borderId="49" xfId="1" applyNumberFormat="1" applyFont="1" applyFill="1" applyBorder="1" applyAlignment="1" applyProtection="1">
      <alignment vertical="center" shrinkToFit="1"/>
      <protection hidden="1"/>
    </xf>
    <xf numFmtId="176" fontId="7" fillId="2" borderId="47" xfId="1" applyNumberFormat="1" applyFont="1" applyFill="1" applyBorder="1" applyAlignment="1" applyProtection="1">
      <alignment vertical="center" shrinkToFit="1"/>
    </xf>
    <xf numFmtId="176" fontId="7" fillId="2" borderId="35" xfId="1" applyNumberFormat="1" applyFont="1" applyFill="1" applyBorder="1" applyAlignment="1" applyProtection="1">
      <alignment vertical="center" shrinkToFit="1"/>
    </xf>
    <xf numFmtId="177" fontId="7" fillId="2" borderId="35" xfId="1" applyNumberFormat="1" applyFont="1" applyFill="1" applyBorder="1" applyAlignment="1" applyProtection="1">
      <alignment vertical="center" shrinkToFit="1"/>
    </xf>
    <xf numFmtId="177" fontId="7" fillId="2" borderId="46" xfId="1" applyNumberFormat="1" applyFont="1" applyFill="1" applyBorder="1" applyAlignment="1" applyProtection="1">
      <alignment vertical="center" shrinkToFit="1"/>
    </xf>
    <xf numFmtId="177" fontId="7" fillId="2" borderId="37" xfId="1" applyNumberFormat="1" applyFont="1" applyFill="1" applyBorder="1" applyAlignment="1" applyProtection="1">
      <alignment vertical="center" shrinkToFit="1"/>
      <protection hidden="1"/>
    </xf>
    <xf numFmtId="38" fontId="5" fillId="2" borderId="0" xfId="1" applyFont="1" applyFill="1" applyAlignment="1" applyProtection="1">
      <alignment vertical="center"/>
    </xf>
    <xf numFmtId="49" fontId="4" fillId="2" borderId="0" xfId="1" applyNumberFormat="1" applyFont="1" applyFill="1" applyAlignment="1" applyProtection="1">
      <alignment vertical="center"/>
    </xf>
    <xf numFmtId="38" fontId="5" fillId="2" borderId="0" xfId="1" applyFont="1" applyFill="1" applyBorder="1" applyAlignment="1" applyProtection="1">
      <alignment vertical="center"/>
    </xf>
    <xf numFmtId="49" fontId="5" fillId="2" borderId="0" xfId="1" applyNumberFormat="1" applyFont="1" applyFill="1" applyAlignment="1" applyProtection="1">
      <alignment vertical="center"/>
    </xf>
    <xf numFmtId="177" fontId="7" fillId="2" borderId="27" xfId="2" applyNumberFormat="1" applyFont="1" applyFill="1" applyBorder="1" applyAlignment="1" applyProtection="1">
      <alignment vertical="center" shrinkToFit="1"/>
      <protection hidden="1"/>
    </xf>
    <xf numFmtId="177" fontId="7" fillId="2" borderId="44" xfId="2" applyNumberFormat="1" applyFont="1" applyFill="1" applyBorder="1" applyAlignment="1" applyProtection="1">
      <alignment vertical="center" shrinkToFit="1"/>
      <protection hidden="1"/>
    </xf>
    <xf numFmtId="177" fontId="7" fillId="2" borderId="20" xfId="2" applyNumberFormat="1" applyFont="1" applyFill="1" applyBorder="1" applyAlignment="1" applyProtection="1">
      <alignment vertical="center" shrinkToFit="1"/>
      <protection hidden="1"/>
    </xf>
    <xf numFmtId="177" fontId="7" fillId="2" borderId="21" xfId="2" applyNumberFormat="1" applyFont="1" applyFill="1" applyBorder="1" applyAlignment="1" applyProtection="1">
      <alignment vertical="center" shrinkToFit="1"/>
      <protection hidden="1"/>
    </xf>
    <xf numFmtId="177" fontId="5" fillId="2" borderId="16" xfId="1" applyNumberFormat="1" applyFont="1" applyFill="1" applyBorder="1" applyAlignment="1" applyProtection="1">
      <alignment vertical="center" shrinkToFit="1"/>
    </xf>
    <xf numFmtId="176" fontId="7" fillId="2" borderId="11" xfId="1" applyNumberFormat="1" applyFont="1" applyFill="1" applyBorder="1" applyAlignment="1" applyProtection="1">
      <alignment vertical="center" shrinkToFit="1"/>
      <protection hidden="1"/>
    </xf>
    <xf numFmtId="176" fontId="7" fillId="2" borderId="10" xfId="1" applyNumberFormat="1" applyFont="1" applyFill="1" applyBorder="1" applyAlignment="1" applyProtection="1">
      <alignment vertical="center" shrinkToFit="1"/>
      <protection hidden="1"/>
    </xf>
    <xf numFmtId="176" fontId="5" fillId="2" borderId="10" xfId="1" applyNumberFormat="1" applyFont="1" applyFill="1" applyBorder="1" applyAlignment="1" applyProtection="1">
      <alignment vertical="center" shrinkToFit="1"/>
    </xf>
    <xf numFmtId="177" fontId="5" fillId="2" borderId="16" xfId="2" applyNumberFormat="1" applyFont="1" applyFill="1" applyBorder="1" applyAlignment="1" applyProtection="1">
      <alignment vertical="center" shrinkToFit="1"/>
    </xf>
    <xf numFmtId="177" fontId="5" fillId="2" borderId="50" xfId="2" applyNumberFormat="1" applyFont="1" applyFill="1" applyBorder="1" applyAlignment="1" applyProtection="1">
      <alignment vertical="center" shrinkToFit="1"/>
    </xf>
    <xf numFmtId="177" fontId="7" fillId="2" borderId="51" xfId="2" applyNumberFormat="1" applyFont="1" applyFill="1" applyBorder="1" applyAlignment="1" applyProtection="1">
      <alignment vertical="center" shrinkToFit="1"/>
      <protection hidden="1"/>
    </xf>
    <xf numFmtId="177" fontId="7" fillId="2" borderId="16" xfId="2" applyNumberFormat="1" applyFont="1" applyFill="1" applyBorder="1" applyAlignment="1" applyProtection="1">
      <alignment vertical="center" shrinkToFit="1"/>
      <protection hidden="1"/>
    </xf>
    <xf numFmtId="177" fontId="7" fillId="2" borderId="50" xfId="2" applyNumberFormat="1" applyFont="1" applyFill="1" applyBorder="1" applyAlignment="1" applyProtection="1">
      <alignment vertical="center" shrinkToFit="1"/>
      <protection hidden="1"/>
    </xf>
    <xf numFmtId="177" fontId="5" fillId="2" borderId="51" xfId="1" applyNumberFormat="1" applyFont="1" applyFill="1" applyBorder="1" applyAlignment="1" applyProtection="1">
      <alignment vertical="center" shrinkToFit="1"/>
      <protection hidden="1"/>
    </xf>
    <xf numFmtId="176" fontId="5" fillId="2" borderId="8" xfId="1" applyNumberFormat="1" applyFont="1" applyFill="1" applyBorder="1" applyAlignment="1" applyProtection="1">
      <alignment vertical="center" shrinkToFit="1"/>
      <protection hidden="1"/>
    </xf>
    <xf numFmtId="176" fontId="5" fillId="2" borderId="0" xfId="1" applyNumberFormat="1" applyFont="1" applyFill="1" applyBorder="1" applyAlignment="1" applyProtection="1">
      <alignment vertical="center" shrinkToFit="1"/>
      <protection hidden="1"/>
    </xf>
    <xf numFmtId="177" fontId="5" fillId="2" borderId="36" xfId="1" applyNumberFormat="1" applyFont="1" applyFill="1" applyBorder="1" applyAlignment="1" applyProtection="1">
      <alignment vertical="center" shrinkToFit="1"/>
      <protection hidden="1"/>
    </xf>
    <xf numFmtId="177" fontId="5" fillId="2" borderId="59" xfId="1" applyNumberFormat="1" applyFont="1" applyFill="1" applyBorder="1" applyAlignment="1" applyProtection="1">
      <alignment vertical="center" shrinkToFit="1"/>
      <protection hidden="1"/>
    </xf>
    <xf numFmtId="177" fontId="5" fillId="2" borderId="56" xfId="1" applyNumberFormat="1" applyFont="1" applyFill="1" applyBorder="1" applyAlignment="1" applyProtection="1">
      <alignment vertical="center" shrinkToFit="1"/>
    </xf>
    <xf numFmtId="177" fontId="5" fillId="2" borderId="7" xfId="1" applyNumberFormat="1" applyFont="1" applyFill="1" applyBorder="1" applyAlignment="1" applyProtection="1">
      <alignment vertical="center" shrinkToFit="1"/>
      <protection hidden="1"/>
    </xf>
    <xf numFmtId="177" fontId="5" fillId="2" borderId="33" xfId="1" applyNumberFormat="1" applyFont="1" applyFill="1" applyBorder="1" applyAlignment="1" applyProtection="1">
      <alignment vertical="center" shrinkToFit="1"/>
      <protection hidden="1"/>
    </xf>
    <xf numFmtId="176" fontId="12" fillId="2" borderId="12" xfId="1" applyNumberFormat="1" applyFont="1" applyFill="1" applyBorder="1" applyAlignment="1" applyProtection="1">
      <alignment vertical="center" shrinkToFit="1"/>
      <protection hidden="1"/>
    </xf>
    <xf numFmtId="177" fontId="5" fillId="2" borderId="52" xfId="1" applyNumberFormat="1" applyFont="1" applyFill="1" applyBorder="1" applyAlignment="1" applyProtection="1">
      <alignment vertical="center" shrinkToFit="1"/>
    </xf>
    <xf numFmtId="177" fontId="5" fillId="2" borderId="52" xfId="1" applyNumberFormat="1" applyFont="1" applyFill="1" applyBorder="1" applyAlignment="1" applyProtection="1">
      <alignment vertical="center" shrinkToFit="1"/>
      <protection hidden="1"/>
    </xf>
    <xf numFmtId="177" fontId="5" fillId="2" borderId="56" xfId="1" applyNumberFormat="1" applyFont="1" applyFill="1" applyBorder="1" applyAlignment="1" applyProtection="1">
      <alignment vertical="center" shrinkToFit="1"/>
      <protection hidden="1"/>
    </xf>
    <xf numFmtId="177" fontId="5" fillId="2" borderId="50" xfId="1" applyNumberFormat="1" applyFont="1" applyFill="1" applyBorder="1" applyAlignment="1" applyProtection="1">
      <alignment vertical="center" shrinkToFit="1"/>
      <protection hidden="1"/>
    </xf>
    <xf numFmtId="177" fontId="5" fillId="2" borderId="53" xfId="1" applyNumberFormat="1" applyFont="1" applyFill="1" applyBorder="1" applyAlignment="1" applyProtection="1">
      <alignment vertical="center" shrinkToFit="1"/>
      <protection hidden="1"/>
    </xf>
    <xf numFmtId="177" fontId="7" fillId="2" borderId="0" xfId="1" applyNumberFormat="1" applyFont="1" applyFill="1" applyBorder="1" applyAlignment="1" applyProtection="1">
      <alignment vertical="center" shrinkToFit="1"/>
    </xf>
    <xf numFmtId="38" fontId="5" fillId="2" borderId="12" xfId="1" applyFont="1" applyFill="1" applyBorder="1" applyAlignment="1" applyProtection="1">
      <alignment horizontal="right" vertical="center" shrinkToFit="1"/>
    </xf>
    <xf numFmtId="38" fontId="5" fillId="2" borderId="0" xfId="1" applyFont="1" applyFill="1" applyBorder="1" applyAlignment="1" applyProtection="1">
      <alignment horizontal="right" vertical="center" shrinkToFit="1"/>
    </xf>
    <xf numFmtId="176" fontId="5" fillId="2" borderId="33" xfId="1" applyNumberFormat="1" applyFont="1" applyFill="1" applyBorder="1" applyAlignment="1" applyProtection="1">
      <alignment vertical="center" shrinkToFit="1"/>
      <protection hidden="1"/>
    </xf>
    <xf numFmtId="38" fontId="5" fillId="2" borderId="27" xfId="1" applyFont="1" applyFill="1" applyBorder="1" applyAlignment="1" applyProtection="1">
      <alignment horizontal="right" vertical="center" shrinkToFit="1"/>
    </xf>
    <xf numFmtId="177" fontId="5" fillId="2" borderId="27" xfId="1" applyNumberFormat="1" applyFont="1" applyFill="1" applyBorder="1" applyAlignment="1" applyProtection="1">
      <alignment vertical="center" shrinkToFit="1"/>
      <protection hidden="1"/>
    </xf>
    <xf numFmtId="177" fontId="5" fillId="2" borderId="20" xfId="1" applyNumberFormat="1" applyFont="1" applyFill="1" applyBorder="1" applyAlignment="1" applyProtection="1">
      <alignment vertical="center" shrinkToFit="1"/>
      <protection hidden="1"/>
    </xf>
    <xf numFmtId="38" fontId="5" fillId="2" borderId="52" xfId="1" applyFont="1" applyFill="1" applyBorder="1" applyAlignment="1" applyProtection="1">
      <alignment horizontal="right" vertical="center" shrinkToFit="1"/>
    </xf>
    <xf numFmtId="38" fontId="5" fillId="2" borderId="33" xfId="1" applyFont="1" applyFill="1" applyBorder="1" applyAlignment="1" applyProtection="1">
      <alignment horizontal="right" vertical="center" shrinkToFit="1"/>
    </xf>
    <xf numFmtId="177" fontId="5" fillId="2" borderId="16" xfId="1" applyNumberFormat="1" applyFont="1" applyFill="1" applyBorder="1" applyAlignment="1" applyProtection="1">
      <alignment vertical="center" shrinkToFit="1"/>
      <protection hidden="1"/>
    </xf>
    <xf numFmtId="176" fontId="5" fillId="2" borderId="10" xfId="1" applyNumberFormat="1" applyFont="1" applyFill="1" applyBorder="1" applyAlignment="1" applyProtection="1">
      <alignment vertical="center" shrinkToFit="1"/>
      <protection hidden="1"/>
    </xf>
    <xf numFmtId="176" fontId="5" fillId="2" borderId="56" xfId="1" applyNumberFormat="1" applyFont="1" applyFill="1" applyBorder="1" applyAlignment="1" applyProtection="1">
      <alignment vertical="center" shrinkToFit="1"/>
      <protection hidden="1"/>
    </xf>
    <xf numFmtId="38" fontId="5" fillId="2" borderId="48" xfId="1" applyFont="1" applyFill="1" applyBorder="1" applyAlignment="1" applyProtection="1">
      <alignment vertical="center" wrapText="1" shrinkToFit="1"/>
    </xf>
    <xf numFmtId="38" fontId="5" fillId="2" borderId="29" xfId="1" applyFont="1" applyFill="1" applyBorder="1" applyAlignment="1" applyProtection="1">
      <alignment horizontal="right" vertical="center" shrinkToFit="1"/>
    </xf>
    <xf numFmtId="177" fontId="5" fillId="2" borderId="48" xfId="1" applyNumberFormat="1" applyFont="1" applyFill="1" applyBorder="1" applyAlignment="1" applyProtection="1">
      <alignment vertical="center" shrinkToFit="1"/>
    </xf>
    <xf numFmtId="177" fontId="5" fillId="2" borderId="45" xfId="1" applyNumberFormat="1" applyFont="1" applyFill="1" applyBorder="1" applyAlignment="1" applyProtection="1">
      <alignment vertical="center" shrinkToFit="1"/>
      <protection hidden="1"/>
    </xf>
    <xf numFmtId="177" fontId="5" fillId="2" borderId="29" xfId="1" applyNumberFormat="1" applyFont="1" applyFill="1" applyBorder="1" applyAlignment="1" applyProtection="1">
      <alignment vertical="center" shrinkToFit="1"/>
      <protection hidden="1"/>
    </xf>
    <xf numFmtId="177" fontId="5" fillId="2" borderId="48" xfId="1" applyNumberFormat="1" applyFont="1" applyFill="1" applyBorder="1" applyAlignment="1" applyProtection="1">
      <alignment vertical="center" shrinkToFit="1"/>
      <protection hidden="1"/>
    </xf>
    <xf numFmtId="176" fontId="5" fillId="2" borderId="19" xfId="1" applyNumberFormat="1" applyFont="1" applyFill="1" applyBorder="1" applyAlignment="1" applyProtection="1">
      <alignment vertical="center" shrinkToFit="1"/>
      <protection hidden="1"/>
    </xf>
    <xf numFmtId="38" fontId="11" fillId="2" borderId="0" xfId="1" applyFont="1" applyFill="1" applyAlignment="1" applyProtection="1">
      <alignment vertical="center"/>
    </xf>
    <xf numFmtId="38" fontId="5" fillId="2" borderId="0" xfId="1" applyFont="1" applyFill="1" applyAlignment="1" applyProtection="1">
      <alignment vertical="center" shrinkToFit="1"/>
    </xf>
    <xf numFmtId="38" fontId="5" fillId="2" borderId="38" xfId="1" applyFont="1" applyFill="1" applyBorder="1" applyAlignment="1" applyProtection="1">
      <alignment vertical="center" shrinkToFit="1"/>
    </xf>
    <xf numFmtId="38" fontId="5" fillId="2" borderId="40" xfId="1" applyFont="1" applyFill="1" applyBorder="1" applyAlignment="1" applyProtection="1">
      <alignment vertical="center" shrinkToFit="1"/>
    </xf>
    <xf numFmtId="38" fontId="5" fillId="2" borderId="6" xfId="1" applyFont="1" applyFill="1" applyBorder="1" applyAlignment="1" applyProtection="1">
      <alignment vertical="center" shrinkToFit="1"/>
    </xf>
    <xf numFmtId="38" fontId="5" fillId="2" borderId="7" xfId="1" applyFont="1" applyFill="1" applyBorder="1" applyAlignment="1" applyProtection="1">
      <alignment vertical="center" shrinkToFit="1"/>
    </xf>
    <xf numFmtId="38" fontId="5" fillId="2" borderId="30" xfId="1" applyFont="1" applyFill="1" applyBorder="1" applyAlignment="1" applyProtection="1">
      <alignment vertical="center" shrinkToFit="1"/>
    </xf>
    <xf numFmtId="38" fontId="5" fillId="2" borderId="27" xfId="1" applyFont="1" applyFill="1" applyBorder="1" applyAlignment="1" applyProtection="1">
      <alignment vertical="center" shrinkToFit="1"/>
    </xf>
    <xf numFmtId="38" fontId="5" fillId="2" borderId="13" xfId="1" applyFont="1" applyFill="1" applyBorder="1" applyAlignment="1" applyProtection="1">
      <alignment vertical="center" shrinkToFit="1"/>
    </xf>
    <xf numFmtId="38" fontId="5" fillId="2" borderId="44" xfId="1" applyFont="1" applyFill="1" applyBorder="1" applyAlignment="1" applyProtection="1">
      <alignment vertical="center" shrinkToFit="1"/>
    </xf>
    <xf numFmtId="38" fontId="5" fillId="2" borderId="28" xfId="1" applyFont="1" applyFill="1" applyBorder="1" applyAlignment="1" applyProtection="1">
      <alignment vertical="center" wrapText="1" shrinkToFit="1"/>
    </xf>
    <xf numFmtId="38" fontId="5" fillId="2" borderId="20" xfId="1" applyFont="1" applyFill="1" applyBorder="1" applyAlignment="1" applyProtection="1">
      <alignment horizontal="right" vertical="center" shrinkToFit="1"/>
    </xf>
    <xf numFmtId="38" fontId="5" fillId="2" borderId="7" xfId="1" applyFont="1" applyFill="1" applyBorder="1" applyAlignment="1" applyProtection="1">
      <alignment horizontal="right" vertical="center" shrinkToFit="1"/>
    </xf>
    <xf numFmtId="38" fontId="5" fillId="2" borderId="51" xfId="1" applyFont="1" applyFill="1" applyBorder="1" applyAlignment="1" applyProtection="1">
      <alignment horizontal="right" vertical="center" shrinkToFit="1"/>
    </xf>
    <xf numFmtId="38" fontId="5" fillId="2" borderId="8" xfId="1" applyFont="1" applyFill="1" applyBorder="1" applyAlignment="1" applyProtection="1">
      <alignment horizontal="right" vertical="center" shrinkToFit="1"/>
    </xf>
    <xf numFmtId="38" fontId="5" fillId="2" borderId="19" xfId="1" applyFont="1" applyFill="1" applyBorder="1" applyAlignment="1" applyProtection="1">
      <alignment horizontal="right" vertical="center" shrinkToFit="1"/>
    </xf>
    <xf numFmtId="38" fontId="5" fillId="2" borderId="21" xfId="1" applyFont="1" applyFill="1" applyBorder="1" applyAlignment="1" applyProtection="1">
      <alignment horizontal="right" vertical="center" shrinkToFit="1"/>
    </xf>
    <xf numFmtId="38" fontId="5" fillId="2" borderId="31" xfId="1" applyFont="1" applyFill="1" applyBorder="1" applyAlignment="1" applyProtection="1">
      <alignment horizontal="right" vertical="center" shrinkToFit="1"/>
    </xf>
    <xf numFmtId="38" fontId="5" fillId="2" borderId="28" xfId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 applyProtection="1">
      <alignment vertical="center" shrinkToFit="1"/>
    </xf>
    <xf numFmtId="176" fontId="12" fillId="2" borderId="12" xfId="1" applyNumberFormat="1" applyFont="1" applyFill="1" applyBorder="1" applyAlignment="1" applyProtection="1">
      <alignment vertical="center" shrinkToFit="1"/>
    </xf>
    <xf numFmtId="176" fontId="12" fillId="2" borderId="15" xfId="1" applyNumberFormat="1" applyFont="1" applyFill="1" applyBorder="1" applyAlignment="1" applyProtection="1">
      <alignment vertical="center" shrinkToFit="1"/>
    </xf>
    <xf numFmtId="177" fontId="5" fillId="2" borderId="29" xfId="1" applyNumberFormat="1" applyFont="1" applyFill="1" applyBorder="1" applyAlignment="1" applyProtection="1">
      <alignment vertical="center" shrinkToFit="1"/>
    </xf>
    <xf numFmtId="176" fontId="5" fillId="2" borderId="16" xfId="1" applyNumberFormat="1" applyFont="1" applyFill="1" applyBorder="1" applyAlignment="1" applyProtection="1">
      <alignment vertical="center" shrinkToFit="1"/>
    </xf>
    <xf numFmtId="176" fontId="5" fillId="2" borderId="40" xfId="1" applyNumberFormat="1" applyFont="1" applyFill="1" applyBorder="1" applyAlignment="1" applyProtection="1">
      <alignment vertical="center" shrinkToFit="1"/>
    </xf>
    <xf numFmtId="176" fontId="5" fillId="2" borderId="56" xfId="1" applyNumberFormat="1" applyFont="1" applyFill="1" applyBorder="1" applyAlignment="1" applyProtection="1">
      <alignment vertical="center" shrinkToFit="1"/>
    </xf>
    <xf numFmtId="178" fontId="5" fillId="2" borderId="20" xfId="3" applyNumberFormat="1" applyFont="1" applyFill="1" applyBorder="1" applyAlignment="1" applyProtection="1">
      <alignment vertical="center" shrinkToFit="1"/>
      <protection hidden="1"/>
    </xf>
    <xf numFmtId="176" fontId="12" fillId="2" borderId="18" xfId="1" applyNumberFormat="1" applyFont="1" applyFill="1" applyBorder="1" applyAlignment="1" applyProtection="1">
      <alignment vertical="center" shrinkToFit="1"/>
      <protection hidden="1"/>
    </xf>
    <xf numFmtId="177" fontId="5" fillId="2" borderId="18" xfId="1" applyNumberFormat="1" applyFont="1" applyFill="1" applyBorder="1" applyAlignment="1" applyProtection="1">
      <alignment vertical="center" shrinkToFit="1"/>
      <protection hidden="1"/>
    </xf>
    <xf numFmtId="177" fontId="5" fillId="2" borderId="8" xfId="1" applyNumberFormat="1" applyFont="1" applyFill="1" applyBorder="1" applyAlignment="1" applyProtection="1">
      <alignment vertical="center" shrinkToFit="1"/>
      <protection hidden="1"/>
    </xf>
    <xf numFmtId="176" fontId="12" fillId="2" borderId="19" xfId="1" applyNumberFormat="1" applyFont="1" applyFill="1" applyBorder="1" applyAlignment="1" applyProtection="1">
      <alignment vertical="center" shrinkToFit="1"/>
      <protection hidden="1"/>
    </xf>
    <xf numFmtId="177" fontId="5" fillId="2" borderId="21" xfId="1" applyNumberFormat="1" applyFont="1" applyFill="1" applyBorder="1" applyAlignment="1" applyProtection="1">
      <alignment vertical="center" shrinkToFit="1"/>
      <protection hidden="1"/>
    </xf>
    <xf numFmtId="38" fontId="5" fillId="2" borderId="18" xfId="1" applyFont="1" applyFill="1" applyBorder="1" applyAlignment="1" applyProtection="1">
      <alignment horizontal="distributed" vertical="center" shrinkToFit="1"/>
    </xf>
    <xf numFmtId="176" fontId="5" fillId="2" borderId="7" xfId="1" applyNumberFormat="1" applyFont="1" applyFill="1" applyBorder="1" applyAlignment="1" applyProtection="1">
      <alignment vertical="center" shrinkToFit="1"/>
      <protection hidden="1"/>
    </xf>
    <xf numFmtId="176" fontId="12" fillId="2" borderId="10" xfId="1" applyNumberFormat="1" applyFont="1" applyFill="1" applyBorder="1" applyAlignment="1" applyProtection="1">
      <alignment vertical="center" shrinkToFit="1"/>
      <protection hidden="1"/>
    </xf>
    <xf numFmtId="177" fontId="5" fillId="2" borderId="10" xfId="1" applyNumberFormat="1" applyFont="1" applyFill="1" applyBorder="1" applyAlignment="1" applyProtection="1">
      <alignment vertical="center" shrinkToFit="1"/>
      <protection hidden="1"/>
    </xf>
    <xf numFmtId="177" fontId="5" fillId="2" borderId="14" xfId="1" applyNumberFormat="1" applyFont="1" applyFill="1" applyBorder="1" applyAlignment="1" applyProtection="1">
      <alignment vertical="center" shrinkToFit="1"/>
      <protection hidden="1"/>
    </xf>
    <xf numFmtId="176" fontId="12" fillId="2" borderId="11" xfId="1" applyNumberFormat="1" applyFont="1" applyFill="1" applyBorder="1" applyAlignment="1" applyProtection="1">
      <alignment vertical="center" shrinkToFit="1"/>
      <protection hidden="1"/>
    </xf>
    <xf numFmtId="177" fontId="5" fillId="2" borderId="55" xfId="1" applyNumberFormat="1" applyFont="1" applyFill="1" applyBorder="1" applyAlignment="1" applyProtection="1">
      <alignment vertical="center" shrinkToFit="1"/>
      <protection hidden="1"/>
    </xf>
    <xf numFmtId="176" fontId="5" fillId="2" borderId="11" xfId="1" applyNumberFormat="1" applyFont="1" applyFill="1" applyBorder="1" applyAlignment="1" applyProtection="1">
      <alignment vertical="center" shrinkToFit="1"/>
      <protection hidden="1"/>
    </xf>
    <xf numFmtId="176" fontId="5" fillId="2" borderId="14" xfId="1" applyNumberFormat="1" applyFont="1" applyFill="1" applyBorder="1" applyAlignment="1" applyProtection="1">
      <alignment vertical="center" shrinkToFit="1"/>
      <protection hidden="1"/>
    </xf>
    <xf numFmtId="176" fontId="5" fillId="2" borderId="16" xfId="1" applyNumberFormat="1" applyFont="1" applyFill="1" applyBorder="1" applyAlignment="1" applyProtection="1">
      <alignment vertical="center" shrinkToFit="1"/>
      <protection hidden="1"/>
    </xf>
    <xf numFmtId="178" fontId="5" fillId="2" borderId="27" xfId="3" applyNumberFormat="1" applyFont="1" applyFill="1" applyBorder="1" applyAlignment="1" applyProtection="1">
      <alignment vertical="center" shrinkToFit="1"/>
      <protection hidden="1"/>
    </xf>
    <xf numFmtId="177" fontId="5" fillId="2" borderId="12" xfId="1" applyNumberFormat="1" applyFont="1" applyFill="1" applyBorder="1" applyAlignment="1" applyProtection="1">
      <alignment vertical="center" shrinkToFit="1"/>
      <protection hidden="1"/>
    </xf>
    <xf numFmtId="177" fontId="5" fillId="2" borderId="0" xfId="1" applyNumberFormat="1" applyFont="1" applyFill="1" applyBorder="1" applyAlignment="1" applyProtection="1">
      <alignment vertical="center" shrinkToFit="1"/>
      <protection hidden="1"/>
    </xf>
    <xf numFmtId="176" fontId="12" fillId="2" borderId="15" xfId="1" applyNumberFormat="1" applyFont="1" applyFill="1" applyBorder="1" applyAlignment="1" applyProtection="1">
      <alignment vertical="center" shrinkToFit="1"/>
      <protection hidden="1"/>
    </xf>
    <xf numFmtId="177" fontId="5" fillId="2" borderId="44" xfId="1" applyNumberFormat="1" applyFont="1" applyFill="1" applyBorder="1" applyAlignment="1" applyProtection="1">
      <alignment vertical="center" shrinkToFit="1"/>
      <protection hidden="1"/>
    </xf>
    <xf numFmtId="176" fontId="5" fillId="2" borderId="15" xfId="1" applyNumberFormat="1" applyFont="1" applyFill="1" applyBorder="1" applyAlignment="1" applyProtection="1">
      <alignment vertical="center" shrinkToFit="1"/>
      <protection hidden="1"/>
    </xf>
    <xf numFmtId="38" fontId="5" fillId="2" borderId="34" xfId="1" applyFont="1" applyFill="1" applyBorder="1" applyAlignment="1" applyProtection="1">
      <alignment horizontal="distributed" vertical="center" shrinkToFit="1"/>
    </xf>
    <xf numFmtId="38" fontId="5" fillId="2" borderId="58" xfId="1" applyFont="1" applyFill="1" applyBorder="1" applyAlignment="1" applyProtection="1">
      <alignment horizontal="distributed" vertical="center" shrinkToFit="1"/>
    </xf>
    <xf numFmtId="176" fontId="12" fillId="2" borderId="20" xfId="1" applyNumberFormat="1" applyFont="1" applyFill="1" applyBorder="1" applyAlignment="1" applyProtection="1">
      <alignment vertical="center" shrinkToFit="1"/>
      <protection hidden="1"/>
    </xf>
    <xf numFmtId="176" fontId="5" fillId="2" borderId="52" xfId="1" applyNumberFormat="1" applyFont="1" applyFill="1" applyBorder="1" applyAlignment="1" applyProtection="1">
      <alignment vertical="center" shrinkToFit="1"/>
      <protection hidden="1"/>
    </xf>
    <xf numFmtId="176" fontId="5" fillId="2" borderId="46" xfId="1" applyNumberFormat="1" applyFont="1" applyFill="1" applyBorder="1" applyAlignment="1" applyProtection="1">
      <alignment vertical="center" shrinkToFit="1"/>
      <protection hidden="1"/>
    </xf>
    <xf numFmtId="177" fontId="5" fillId="2" borderId="49" xfId="1" applyNumberFormat="1" applyFont="1" applyFill="1" applyBorder="1" applyAlignment="1" applyProtection="1">
      <alignment vertical="center" shrinkToFit="1"/>
      <protection hidden="1"/>
    </xf>
    <xf numFmtId="38" fontId="4" fillId="2" borderId="0" xfId="1" applyFont="1" applyFill="1" applyBorder="1" applyAlignment="1" applyProtection="1">
      <alignment horizontal="distributed" vertical="center"/>
    </xf>
    <xf numFmtId="176" fontId="4" fillId="2" borderId="0" xfId="1" applyNumberFormat="1" applyFont="1" applyFill="1" applyBorder="1" applyAlignment="1" applyProtection="1">
      <alignment vertical="center"/>
    </xf>
    <xf numFmtId="177" fontId="4" fillId="2" borderId="0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Alignment="1" applyProtection="1">
      <alignment vertical="center"/>
    </xf>
    <xf numFmtId="38" fontId="4" fillId="2" borderId="0" xfId="1" applyFont="1" applyFill="1" applyBorder="1" applyAlignment="1" applyProtection="1">
      <alignment vertical="center"/>
    </xf>
    <xf numFmtId="176" fontId="5" fillId="2" borderId="11" xfId="1" applyNumberFormat="1" applyFont="1" applyFill="1" applyBorder="1" applyAlignment="1" applyProtection="1">
      <alignment vertical="center" shrinkToFit="1"/>
    </xf>
    <xf numFmtId="176" fontId="7" fillId="2" borderId="19" xfId="1" applyNumberFormat="1" applyFont="1" applyFill="1" applyBorder="1" applyAlignment="1" applyProtection="1">
      <alignment vertical="center" shrinkToFit="1"/>
    </xf>
    <xf numFmtId="176" fontId="7" fillId="2" borderId="18" xfId="1" applyNumberFormat="1" applyFont="1" applyFill="1" applyBorder="1" applyAlignment="1" applyProtection="1">
      <alignment vertical="center" shrinkToFit="1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distributed" vertical="center"/>
    </xf>
    <xf numFmtId="176" fontId="5" fillId="2" borderId="12" xfId="0" applyNumberFormat="1" applyFont="1" applyFill="1" applyBorder="1" applyAlignment="1">
      <alignment vertical="center"/>
    </xf>
    <xf numFmtId="176" fontId="5" fillId="2" borderId="27" xfId="0" applyNumberFormat="1" applyFont="1" applyFill="1" applyBorder="1" applyAlignment="1">
      <alignment vertical="center"/>
    </xf>
    <xf numFmtId="176" fontId="5" fillId="2" borderId="48" xfId="0" applyNumberFormat="1" applyFont="1" applyFill="1" applyBorder="1" applyAlignment="1">
      <alignment vertical="center"/>
    </xf>
    <xf numFmtId="0" fontId="6" fillId="2" borderId="0" xfId="0" applyFont="1" applyFill="1"/>
    <xf numFmtId="0" fontId="5" fillId="2" borderId="17" xfId="0" applyFont="1" applyFill="1" applyBorder="1" applyAlignment="1">
      <alignment horizontal="distributed" vertical="center"/>
    </xf>
    <xf numFmtId="176" fontId="5" fillId="2" borderId="18" xfId="0" applyNumberFormat="1" applyFont="1" applyFill="1" applyBorder="1" applyAlignment="1">
      <alignment vertical="center"/>
    </xf>
    <xf numFmtId="176" fontId="5" fillId="2" borderId="20" xfId="0" applyNumberFormat="1" applyFont="1" applyFill="1" applyBorder="1" applyAlignment="1">
      <alignment vertical="center"/>
    </xf>
    <xf numFmtId="176" fontId="5" fillId="2" borderId="45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176" fontId="5" fillId="2" borderId="12" xfId="0" applyNumberFormat="1" applyFont="1" applyFill="1" applyBorder="1" applyAlignment="1" applyProtection="1">
      <alignment vertical="center"/>
      <protection locked="0"/>
    </xf>
    <xf numFmtId="176" fontId="5" fillId="2" borderId="27" xfId="0" applyNumberFormat="1" applyFont="1" applyFill="1" applyBorder="1" applyAlignment="1" applyProtection="1">
      <alignment vertical="center"/>
      <protection locked="0"/>
    </xf>
    <xf numFmtId="176" fontId="5" fillId="2" borderId="28" xfId="0" applyNumberFormat="1" applyFont="1" applyFill="1" applyBorder="1" applyAlignment="1">
      <alignment vertical="center"/>
    </xf>
    <xf numFmtId="176" fontId="5" fillId="2" borderId="35" xfId="0" applyNumberFormat="1" applyFont="1" applyFill="1" applyBorder="1" applyAlignment="1" applyProtection="1">
      <alignment vertical="center"/>
      <protection locked="0"/>
    </xf>
    <xf numFmtId="176" fontId="5" fillId="2" borderId="36" xfId="0" applyNumberFormat="1" applyFont="1" applyFill="1" applyBorder="1" applyAlignment="1" applyProtection="1">
      <alignment vertical="center"/>
      <protection locked="0"/>
    </xf>
    <xf numFmtId="176" fontId="5" fillId="2" borderId="37" xfId="0" applyNumberFormat="1" applyFont="1" applyFill="1" applyBorder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10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32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0" fontId="5" fillId="2" borderId="31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31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30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2" borderId="27" xfId="0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vertical="center" wrapText="1"/>
    </xf>
    <xf numFmtId="0" fontId="4" fillId="2" borderId="27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 applyProtection="1">
      <alignment vertical="center" wrapText="1"/>
    </xf>
    <xf numFmtId="0" fontId="5" fillId="2" borderId="27" xfId="0" applyFont="1" applyFill="1" applyBorder="1" applyAlignment="1" applyProtection="1">
      <alignment vertical="top" wrapText="1"/>
    </xf>
    <xf numFmtId="0" fontId="5" fillId="2" borderId="28" xfId="0" applyFont="1" applyFill="1" applyBorder="1" applyAlignment="1" applyProtection="1">
      <alignment vertical="top" wrapText="1"/>
    </xf>
    <xf numFmtId="0" fontId="4" fillId="2" borderId="34" xfId="0" applyFont="1" applyFill="1" applyBorder="1" applyAlignment="1" applyProtection="1">
      <alignment vertical="center" wrapText="1"/>
    </xf>
    <xf numFmtId="0" fontId="4" fillId="2" borderId="29" xfId="0" applyFont="1" applyFill="1" applyBorder="1" applyAlignment="1" applyProtection="1">
      <alignment vertical="center" wrapText="1"/>
    </xf>
    <xf numFmtId="0" fontId="5" fillId="2" borderId="17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0" fontId="5" fillId="2" borderId="31" xfId="0" applyFont="1" applyFill="1" applyBorder="1" applyAlignment="1" applyProtection="1">
      <alignment horizontal="right"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distributed" vertical="center"/>
    </xf>
    <xf numFmtId="176" fontId="5" fillId="2" borderId="12" xfId="0" applyNumberFormat="1" applyFont="1" applyFill="1" applyBorder="1" applyAlignment="1" applyProtection="1">
      <alignment vertical="center"/>
    </xf>
    <xf numFmtId="176" fontId="5" fillId="2" borderId="27" xfId="0" applyNumberFormat="1" applyFont="1" applyFill="1" applyBorder="1" applyAlignment="1" applyProtection="1">
      <alignment vertical="center"/>
    </xf>
    <xf numFmtId="176" fontId="5" fillId="2" borderId="16" xfId="0" applyNumberFormat="1" applyFont="1" applyFill="1" applyBorder="1" applyAlignment="1" applyProtection="1">
      <alignment vertical="center"/>
    </xf>
    <xf numFmtId="176" fontId="5" fillId="2" borderId="28" xfId="0" applyNumberFormat="1" applyFont="1" applyFill="1" applyBorder="1" applyAlignment="1" applyProtection="1">
      <alignment vertical="center"/>
    </xf>
    <xf numFmtId="0" fontId="0" fillId="2" borderId="0" xfId="0" applyFill="1"/>
    <xf numFmtId="0" fontId="5" fillId="2" borderId="17" xfId="0" applyFont="1" applyFill="1" applyBorder="1" applyAlignment="1" applyProtection="1">
      <alignment horizontal="distributed" vertical="center"/>
    </xf>
    <xf numFmtId="176" fontId="5" fillId="2" borderId="18" xfId="0" applyNumberFormat="1" applyFont="1" applyFill="1" applyBorder="1" applyAlignment="1" applyProtection="1">
      <alignment vertical="center"/>
    </xf>
    <xf numFmtId="176" fontId="5" fillId="2" borderId="20" xfId="0" applyNumberFormat="1" applyFont="1" applyFill="1" applyBorder="1" applyAlignment="1" applyProtection="1">
      <alignment vertical="center"/>
    </xf>
    <xf numFmtId="176" fontId="5" fillId="2" borderId="31" xfId="0" applyNumberFormat="1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distributed" vertical="center"/>
    </xf>
    <xf numFmtId="0" fontId="4" fillId="2" borderId="4" xfId="0" applyFont="1" applyFill="1" applyBorder="1" applyAlignment="1" applyProtection="1">
      <alignment horizontal="distributed" vertical="center"/>
    </xf>
    <xf numFmtId="0" fontId="4" fillId="2" borderId="22" xfId="0" applyFont="1" applyFill="1" applyBorder="1" applyAlignment="1" applyProtection="1">
      <alignment horizontal="distributed"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36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vertical="center"/>
    </xf>
    <xf numFmtId="0" fontId="5" fillId="2" borderId="60" xfId="0" applyFont="1" applyFill="1" applyBorder="1" applyAlignment="1" applyProtection="1">
      <alignment horizontal="distributed" vertical="center"/>
    </xf>
    <xf numFmtId="176" fontId="5" fillId="2" borderId="10" xfId="0" applyNumberFormat="1" applyFont="1" applyFill="1" applyBorder="1" applyAlignment="1" applyProtection="1">
      <alignment vertical="center"/>
      <protection locked="0"/>
    </xf>
    <xf numFmtId="176" fontId="5" fillId="2" borderId="16" xfId="0" applyNumberFormat="1" applyFont="1" applyFill="1" applyBorder="1" applyAlignment="1" applyProtection="1">
      <alignment vertical="center"/>
      <protection locked="0"/>
    </xf>
    <xf numFmtId="176" fontId="5" fillId="2" borderId="61" xfId="0" applyNumberFormat="1" applyFont="1" applyFill="1" applyBorder="1" applyAlignment="1" applyProtection="1">
      <alignment vertical="center"/>
      <protection locked="0"/>
    </xf>
    <xf numFmtId="0" fontId="5" fillId="2" borderId="22" xfId="0" applyFont="1" applyFill="1" applyBorder="1" applyAlignment="1" applyProtection="1">
      <alignment horizontal="distributed" vertical="center"/>
    </xf>
    <xf numFmtId="176" fontId="5" fillId="2" borderId="35" xfId="0" applyNumberFormat="1" applyFont="1" applyFill="1" applyBorder="1" applyAlignment="1" applyProtection="1">
      <alignment vertical="center"/>
    </xf>
    <xf numFmtId="176" fontId="5" fillId="2" borderId="36" xfId="0" applyNumberFormat="1" applyFont="1" applyFill="1" applyBorder="1" applyAlignment="1" applyProtection="1">
      <alignment vertical="center"/>
    </xf>
    <xf numFmtId="176" fontId="5" fillId="2" borderId="37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Alignment="1" applyProtection="1">
      <alignment vertical="center"/>
    </xf>
    <xf numFmtId="38" fontId="5" fillId="2" borderId="32" xfId="1" applyFont="1" applyFill="1" applyBorder="1" applyAlignment="1" applyProtection="1">
      <alignment vertical="center" shrinkToFit="1"/>
    </xf>
    <xf numFmtId="38" fontId="5" fillId="2" borderId="24" xfId="1" applyFont="1" applyFill="1" applyBorder="1" applyAlignment="1" applyProtection="1">
      <alignment vertical="center" shrinkToFit="1"/>
    </xf>
    <xf numFmtId="38" fontId="5" fillId="2" borderId="33" xfId="1" applyFont="1" applyFill="1" applyBorder="1" applyAlignment="1" applyProtection="1">
      <alignment vertical="center" shrinkToFit="1"/>
    </xf>
    <xf numFmtId="38" fontId="5" fillId="2" borderId="18" xfId="1" applyFont="1" applyFill="1" applyBorder="1" applyAlignment="1" applyProtection="1">
      <alignment vertical="center" shrinkToFit="1"/>
    </xf>
    <xf numFmtId="38" fontId="5" fillId="2" borderId="8" xfId="1" applyFont="1" applyFill="1" applyBorder="1" applyAlignment="1" applyProtection="1">
      <alignment vertical="top" shrinkToFit="1"/>
    </xf>
    <xf numFmtId="38" fontId="5" fillId="2" borderId="27" xfId="1" applyFont="1" applyFill="1" applyBorder="1" applyAlignment="1" applyProtection="1">
      <alignment vertical="top" shrinkToFit="1"/>
    </xf>
    <xf numFmtId="38" fontId="5" fillId="2" borderId="20" xfId="1" applyFont="1" applyFill="1" applyBorder="1" applyAlignment="1" applyProtection="1">
      <alignment vertical="center" shrinkToFit="1"/>
    </xf>
    <xf numFmtId="176" fontId="5" fillId="2" borderId="14" xfId="1" applyNumberFormat="1" applyFont="1" applyFill="1" applyBorder="1" applyAlignment="1" applyProtection="1">
      <alignment vertical="center" shrinkToFit="1"/>
    </xf>
    <xf numFmtId="0" fontId="6" fillId="2" borderId="0" xfId="0" applyFont="1" applyFill="1" applyAlignment="1">
      <alignment shrinkToFit="1"/>
    </xf>
    <xf numFmtId="38" fontId="5" fillId="2" borderId="35" xfId="1" applyFont="1" applyFill="1" applyBorder="1" applyAlignment="1" applyProtection="1">
      <alignment horizontal="center" vertical="center" shrinkToFit="1"/>
    </xf>
    <xf numFmtId="38" fontId="5" fillId="2" borderId="35" xfId="1" applyFont="1" applyFill="1" applyBorder="1" applyAlignment="1" applyProtection="1">
      <alignment vertical="center" shrinkToFit="1"/>
    </xf>
    <xf numFmtId="38" fontId="5" fillId="2" borderId="36" xfId="1" applyFont="1" applyFill="1" applyBorder="1" applyAlignment="1" applyProtection="1">
      <alignment vertical="center" shrinkToFit="1"/>
    </xf>
    <xf numFmtId="38" fontId="5" fillId="2" borderId="37" xfId="1" applyFont="1" applyFill="1" applyBorder="1" applyAlignment="1" applyProtection="1">
      <alignment vertical="center" shrinkToFit="1"/>
    </xf>
    <xf numFmtId="177" fontId="5" fillId="2" borderId="12" xfId="0" applyNumberFormat="1" applyFont="1" applyFill="1" applyBorder="1" applyAlignment="1">
      <alignment vertical="center"/>
    </xf>
    <xf numFmtId="177" fontId="5" fillId="2" borderId="18" xfId="0" applyNumberFormat="1" applyFont="1" applyFill="1" applyBorder="1" applyAlignment="1">
      <alignment vertical="center"/>
    </xf>
    <xf numFmtId="178" fontId="5" fillId="2" borderId="16" xfId="3" applyNumberFormat="1" applyFont="1" applyFill="1" applyBorder="1" applyAlignment="1" applyProtection="1">
      <alignment vertical="center" shrinkToFit="1"/>
      <protection hidden="1"/>
    </xf>
    <xf numFmtId="176" fontId="12" fillId="2" borderId="16" xfId="1" applyNumberFormat="1" applyFont="1" applyFill="1" applyBorder="1" applyAlignment="1" applyProtection="1">
      <alignment vertical="center" shrinkToFit="1"/>
      <protection hidden="1"/>
    </xf>
    <xf numFmtId="176" fontId="7" fillId="2" borderId="16" xfId="1" applyNumberFormat="1" applyFont="1" applyFill="1" applyBorder="1" applyAlignment="1" applyProtection="1">
      <alignment vertical="center" shrinkToFit="1"/>
      <protection hidden="1"/>
    </xf>
    <xf numFmtId="176" fontId="5" fillId="2" borderId="9" xfId="1" applyNumberFormat="1" applyFont="1" applyFill="1" applyBorder="1" applyAlignment="1" applyProtection="1">
      <alignment vertical="center" shrinkToFit="1"/>
      <protection hidden="1"/>
    </xf>
    <xf numFmtId="176" fontId="5" fillId="2" borderId="5" xfId="1" applyNumberFormat="1" applyFont="1" applyFill="1" applyBorder="1" applyAlignment="1" applyProtection="1">
      <alignment vertical="center" shrinkToFit="1"/>
      <protection hidden="1"/>
    </xf>
    <xf numFmtId="38" fontId="5" fillId="2" borderId="60" xfId="1" applyFont="1" applyFill="1" applyBorder="1" applyAlignment="1" applyProtection="1">
      <alignment horizontal="distributed" vertical="center" shrinkToFit="1"/>
    </xf>
    <xf numFmtId="176" fontId="7" fillId="2" borderId="11" xfId="1" applyNumberFormat="1" applyFont="1" applyFill="1" applyBorder="1" applyAlignment="1" applyProtection="1">
      <alignment vertical="center" shrinkToFit="1"/>
    </xf>
    <xf numFmtId="176" fontId="5" fillId="2" borderId="16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justifyLastLine="1"/>
    </xf>
    <xf numFmtId="38" fontId="5" fillId="2" borderId="13" xfId="1" applyFont="1" applyFill="1" applyBorder="1" applyAlignment="1" applyProtection="1">
      <alignment horizontal="left" vertical="center" shrinkToFit="1"/>
    </xf>
    <xf numFmtId="38" fontId="5" fillId="2" borderId="6" xfId="1" applyFont="1" applyFill="1" applyBorder="1" applyAlignment="1" applyProtection="1">
      <alignment horizontal="left" vertical="center" shrinkToFit="1"/>
    </xf>
    <xf numFmtId="38" fontId="5" fillId="2" borderId="43" xfId="1" applyFont="1" applyFill="1" applyBorder="1" applyAlignment="1" applyProtection="1">
      <alignment horizontal="left" vertical="center" shrinkToFit="1"/>
    </xf>
    <xf numFmtId="49" fontId="6" fillId="2" borderId="0" xfId="1" applyNumberFormat="1" applyFont="1" applyFill="1" applyAlignment="1" applyProtection="1">
      <alignment horizontal="center" vertical="center"/>
    </xf>
    <xf numFmtId="38" fontId="5" fillId="2" borderId="9" xfId="1" applyFont="1" applyFill="1" applyBorder="1" applyAlignment="1" applyProtection="1">
      <alignment horizontal="left" vertical="center" shrinkToFit="1"/>
    </xf>
    <xf numFmtId="38" fontId="5" fillId="2" borderId="8" xfId="1" applyFont="1" applyFill="1" applyBorder="1" applyAlignment="1" applyProtection="1">
      <alignment horizontal="left" vertical="center" shrinkToFit="1"/>
    </xf>
    <xf numFmtId="38" fontId="5" fillId="2" borderId="21" xfId="1" applyFont="1" applyFill="1" applyBorder="1" applyAlignment="1" applyProtection="1">
      <alignment horizontal="left" vertical="center" shrinkToFit="1"/>
    </xf>
    <xf numFmtId="38" fontId="5" fillId="2" borderId="42" xfId="1" applyFont="1" applyFill="1" applyBorder="1" applyAlignment="1" applyProtection="1">
      <alignment horizontal="left" vertical="center" shrinkToFit="1"/>
    </xf>
    <xf numFmtId="38" fontId="4" fillId="2" borderId="46" xfId="1" applyFont="1" applyFill="1" applyBorder="1" applyAlignment="1" applyProtection="1">
      <alignment horizontal="right" vertical="center" shrinkToFit="1"/>
    </xf>
    <xf numFmtId="38" fontId="11" fillId="2" borderId="46" xfId="1" applyFont="1" applyFill="1" applyBorder="1" applyAlignment="1" applyProtection="1">
      <alignment horizontal="left" vertical="center" shrinkToFit="1"/>
    </xf>
    <xf numFmtId="38" fontId="5" fillId="2" borderId="2" xfId="1" applyFont="1" applyFill="1" applyBorder="1" applyAlignment="1" applyProtection="1">
      <alignment horizontal="left" vertical="center" shrinkToFit="1"/>
    </xf>
    <xf numFmtId="38" fontId="5" fillId="2" borderId="3" xfId="1" applyFont="1" applyFill="1" applyBorder="1" applyAlignment="1" applyProtection="1">
      <alignment horizontal="left" vertical="center" shrinkToFit="1"/>
    </xf>
    <xf numFmtId="38" fontId="5" fillId="2" borderId="33" xfId="1" applyFont="1" applyFill="1" applyBorder="1" applyAlignment="1" applyProtection="1">
      <alignment horizontal="left" vertical="center" shrinkToFit="1"/>
    </xf>
    <xf numFmtId="38" fontId="5" fillId="2" borderId="0" xfId="1" applyFont="1" applyFill="1" applyBorder="1" applyAlignment="1" applyProtection="1">
      <alignment horizontal="left" vertical="center" shrinkToFit="1"/>
    </xf>
    <xf numFmtId="38" fontId="5" fillId="2" borderId="40" xfId="1" applyFont="1" applyFill="1" applyBorder="1" applyAlignment="1" applyProtection="1">
      <alignment horizontal="left" vertical="center" shrinkToFit="1"/>
    </xf>
    <xf numFmtId="38" fontId="7" fillId="2" borderId="6" xfId="1" applyFont="1" applyFill="1" applyBorder="1" applyAlignment="1" applyProtection="1">
      <alignment horizontal="center" vertical="center"/>
    </xf>
    <xf numFmtId="38" fontId="7" fillId="2" borderId="42" xfId="1" applyFont="1" applyFill="1" applyBorder="1" applyAlignment="1" applyProtection="1">
      <alignment horizontal="center" vertical="center"/>
    </xf>
    <xf numFmtId="38" fontId="7" fillId="2" borderId="41" xfId="1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38" fontId="7" fillId="2" borderId="14" xfId="1" applyFont="1" applyFill="1" applyBorder="1" applyAlignment="1" applyProtection="1">
      <alignment horizontal="center" vertical="center"/>
    </xf>
    <xf numFmtId="38" fontId="7" fillId="2" borderId="55" xfId="1" applyFont="1" applyFill="1" applyBorder="1" applyAlignment="1" applyProtection="1">
      <alignment horizontal="center" vertical="center"/>
    </xf>
    <xf numFmtId="38" fontId="7" fillId="2" borderId="9" xfId="1" applyFont="1" applyFill="1" applyBorder="1" applyAlignment="1" applyProtection="1">
      <alignment horizontal="center" vertical="center"/>
    </xf>
    <xf numFmtId="38" fontId="7" fillId="2" borderId="8" xfId="1" applyFont="1" applyFill="1" applyBorder="1" applyAlignment="1" applyProtection="1">
      <alignment horizontal="center" vertical="center"/>
    </xf>
    <xf numFmtId="38" fontId="7" fillId="2" borderId="21" xfId="1" applyFont="1" applyFill="1" applyBorder="1" applyAlignment="1" applyProtection="1">
      <alignment horizontal="center" vertical="center"/>
    </xf>
    <xf numFmtId="38" fontId="7" fillId="2" borderId="57" xfId="1" applyFont="1" applyFill="1" applyBorder="1" applyAlignment="1" applyProtection="1">
      <alignment horizontal="center" vertical="center"/>
    </xf>
    <xf numFmtId="38" fontId="7" fillId="2" borderId="63" xfId="1" applyFont="1" applyFill="1" applyBorder="1" applyAlignment="1" applyProtection="1">
      <alignment horizontal="center" vertical="center"/>
    </xf>
    <xf numFmtId="38" fontId="7" fillId="2" borderId="64" xfId="1" applyFont="1" applyFill="1" applyBorder="1" applyAlignment="1" applyProtection="1">
      <alignment horizontal="center" vertical="center"/>
    </xf>
    <xf numFmtId="38" fontId="7" fillId="2" borderId="56" xfId="1" applyFont="1" applyFill="1" applyBorder="1" applyAlignment="1" applyProtection="1">
      <alignment horizontal="center" vertical="center"/>
    </xf>
    <xf numFmtId="38" fontId="7" fillId="2" borderId="7" xfId="1" applyFont="1" applyFill="1" applyBorder="1" applyAlignment="1" applyProtection="1">
      <alignment horizontal="center" vertical="center"/>
    </xf>
    <xf numFmtId="38" fontId="7" fillId="2" borderId="30" xfId="1" applyFont="1" applyFill="1" applyBorder="1" applyAlignment="1" applyProtection="1">
      <alignment horizontal="center" vertical="center"/>
    </xf>
    <xf numFmtId="38" fontId="7" fillId="2" borderId="10" xfId="1" applyFont="1" applyFill="1" applyBorder="1" applyAlignment="1" applyProtection="1">
      <alignment horizontal="center" vertical="center"/>
    </xf>
    <xf numFmtId="38" fontId="7" fillId="2" borderId="18" xfId="1" applyFont="1" applyFill="1" applyBorder="1" applyAlignment="1" applyProtection="1">
      <alignment horizontal="center" vertical="center"/>
    </xf>
    <xf numFmtId="38" fontId="7" fillId="2" borderId="62" xfId="1" applyFont="1" applyFill="1" applyBorder="1" applyAlignment="1" applyProtection="1">
      <alignment horizontal="center" vertical="center"/>
    </xf>
    <xf numFmtId="49" fontId="9" fillId="2" borderId="0" xfId="1" applyNumberFormat="1" applyFont="1" applyFill="1" applyAlignment="1" applyProtection="1">
      <alignment horizontal="center" vertical="center"/>
    </xf>
    <xf numFmtId="49" fontId="5" fillId="2" borderId="0" xfId="1" applyNumberFormat="1" applyFont="1" applyFill="1" applyAlignment="1" applyProtection="1">
      <alignment horizontal="center" vertical="center"/>
    </xf>
    <xf numFmtId="38" fontId="5" fillId="2" borderId="32" xfId="1" applyFont="1" applyFill="1" applyBorder="1" applyAlignment="1" applyProtection="1">
      <alignment horizontal="left" vertical="center" shrinkToFit="1"/>
    </xf>
    <xf numFmtId="38" fontId="5" fillId="2" borderId="23" xfId="1" applyFont="1" applyFill="1" applyBorder="1" applyAlignment="1" applyProtection="1">
      <alignment horizontal="left" vertical="center" shrinkToFit="1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</xf>
  </cellXfs>
  <cellStyles count="4">
    <cellStyle name="パーセント" xfId="3" builtinId="5"/>
    <cellStyle name="桁区切り" xfId="1" builtinId="6"/>
    <cellStyle name="桁区切り 2" xfId="2"/>
    <cellStyle name="標準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9525</xdr:rowOff>
    </xdr:from>
    <xdr:to>
      <xdr:col>6</xdr:col>
      <xdr:colOff>542925</xdr:colOff>
      <xdr:row>52</xdr:row>
      <xdr:rowOff>0</xdr:rowOff>
    </xdr:to>
    <xdr:sp macro="" textlink="">
      <xdr:nvSpPr>
        <xdr:cNvPr id="1152" name="AutoShape 1"/>
        <xdr:cNvSpPr>
          <a:spLocks noChangeArrowheads="1"/>
        </xdr:cNvSpPr>
      </xdr:nvSpPr>
      <xdr:spPr bwMode="auto">
        <a:xfrm>
          <a:off x="1495425" y="7724775"/>
          <a:ext cx="3162300" cy="119062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73</xdr:row>
      <xdr:rowOff>19050</xdr:rowOff>
    </xdr:from>
    <xdr:to>
      <xdr:col>7</xdr:col>
      <xdr:colOff>638175</xdr:colOff>
      <xdr:row>81</xdr:row>
      <xdr:rowOff>38100</xdr:rowOff>
    </xdr:to>
    <xdr:pic>
      <xdr:nvPicPr>
        <xdr:cNvPr id="1154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2534900"/>
          <a:ext cx="47148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93</xdr:row>
      <xdr:rowOff>57149</xdr:rowOff>
    </xdr:from>
    <xdr:to>
      <xdr:col>8</xdr:col>
      <xdr:colOff>470760</xdr:colOff>
      <xdr:row>100</xdr:row>
      <xdr:rowOff>47624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16001999"/>
          <a:ext cx="333778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I24"/>
  <sheetViews>
    <sheetView topLeftCell="A70" zoomScaleNormal="100" zoomScaleSheetLayoutView="75" workbookViewId="0">
      <selection activeCell="A4" sqref="A4"/>
    </sheetView>
  </sheetViews>
  <sheetFormatPr defaultRowHeight="13.5" x14ac:dyDescent="0.15"/>
  <sheetData>
    <row r="21" spans="3:9" x14ac:dyDescent="0.15">
      <c r="C21" s="396" t="s">
        <v>33</v>
      </c>
      <c r="D21" s="396"/>
      <c r="E21" s="396"/>
      <c r="F21" s="396"/>
      <c r="G21" s="396"/>
      <c r="H21" s="396"/>
      <c r="I21" s="396"/>
    </row>
    <row r="22" spans="3:9" x14ac:dyDescent="0.15">
      <c r="C22" s="396"/>
      <c r="D22" s="396"/>
      <c r="E22" s="396"/>
      <c r="F22" s="396"/>
      <c r="G22" s="396"/>
      <c r="H22" s="396"/>
      <c r="I22" s="396"/>
    </row>
    <row r="23" spans="3:9" x14ac:dyDescent="0.15">
      <c r="C23" s="396"/>
      <c r="D23" s="396"/>
      <c r="E23" s="396"/>
      <c r="F23" s="396"/>
      <c r="G23" s="396"/>
      <c r="H23" s="396"/>
      <c r="I23" s="396"/>
    </row>
    <row r="24" spans="3:9" x14ac:dyDescent="0.15">
      <c r="C24" s="396"/>
      <c r="D24" s="396"/>
      <c r="E24" s="396"/>
      <c r="F24" s="396"/>
      <c r="G24" s="396"/>
      <c r="H24" s="396"/>
      <c r="I24" s="396"/>
    </row>
  </sheetData>
  <sheetProtection sheet="1" objects="1" scenarios="1"/>
  <mergeCells count="1">
    <mergeCell ref="C21:I24"/>
  </mergeCells>
  <phoneticPr fontId="2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"/>
  <sheetViews>
    <sheetView view="pageBreakPreview" zoomScale="70" zoomScaleNormal="70" zoomScaleSheetLayoutView="70" workbookViewId="0">
      <selection activeCell="AF61" sqref="AF61"/>
    </sheetView>
  </sheetViews>
  <sheetFormatPr defaultRowHeight="14.25" x14ac:dyDescent="0.15"/>
  <cols>
    <col min="1" max="1" width="12.75" style="46" bestFit="1" customWidth="1"/>
    <col min="2" max="2" width="13.375" style="46" customWidth="1"/>
    <col min="3" max="3" width="9.375" style="46" customWidth="1"/>
    <col min="4" max="5" width="7.375" style="46" customWidth="1"/>
    <col min="6" max="6" width="15.375" style="46" customWidth="1"/>
    <col min="7" max="7" width="9.375" style="46" customWidth="1"/>
    <col min="8" max="9" width="7.375" style="46" customWidth="1"/>
    <col min="10" max="10" width="13.375" style="46" customWidth="1"/>
    <col min="11" max="11" width="8.625" style="46" customWidth="1"/>
    <col min="12" max="13" width="7.375" style="46" customWidth="1"/>
    <col min="14" max="14" width="13.375" style="46" customWidth="1"/>
    <col min="15" max="15" width="8.625" style="46" customWidth="1"/>
    <col min="16" max="17" width="7.375" style="46" customWidth="1"/>
    <col min="18" max="18" width="15.375" style="46" customWidth="1"/>
    <col min="19" max="20" width="9.375" style="46" customWidth="1"/>
    <col min="21" max="22" width="7.375" style="46" customWidth="1"/>
    <col min="23" max="23" width="7.75" style="46" customWidth="1"/>
    <col min="24" max="25" width="12.75" style="46" customWidth="1"/>
    <col min="26" max="26" width="8.625" style="46" customWidth="1"/>
    <col min="27" max="28" width="7.375" style="46" customWidth="1"/>
    <col min="29" max="29" width="13.375" style="46" customWidth="1"/>
    <col min="30" max="30" width="9.375" style="46" customWidth="1"/>
    <col min="31" max="32" width="7.375" style="46" customWidth="1"/>
    <col min="33" max="33" width="12.75" style="46" customWidth="1"/>
    <col min="34" max="34" width="8.625" style="46" customWidth="1"/>
    <col min="35" max="36" width="7.375" style="46" customWidth="1"/>
    <col min="37" max="37" width="12.75" style="46" customWidth="1"/>
    <col min="38" max="38" width="8.625" style="46" customWidth="1"/>
    <col min="39" max="40" width="7.375" style="46" customWidth="1"/>
    <col min="41" max="41" width="13.375" style="46" customWidth="1"/>
    <col min="42" max="43" width="9.375" style="46" customWidth="1"/>
    <col min="44" max="45" width="7.375" style="46" customWidth="1"/>
    <col min="46" max="46" width="7.75" style="46" customWidth="1"/>
    <col min="47" max="16384" width="9" style="46"/>
  </cols>
  <sheetData>
    <row r="1" spans="1:46" s="178" customFormat="1" ht="24.75" customHeight="1" thickBot="1" x14ac:dyDescent="0.2">
      <c r="A1" s="177" t="s">
        <v>0</v>
      </c>
      <c r="R1" s="405" t="s">
        <v>1</v>
      </c>
      <c r="S1" s="405"/>
      <c r="T1" s="405"/>
      <c r="U1" s="405"/>
      <c r="V1" s="405"/>
      <c r="W1" s="405"/>
      <c r="X1" s="406" t="s">
        <v>2</v>
      </c>
      <c r="Y1" s="406"/>
      <c r="Z1" s="406"/>
      <c r="AA1" s="406"/>
      <c r="AB1" s="406"/>
      <c r="AC1" s="406"/>
      <c r="AD1" s="406"/>
      <c r="AO1" s="405" t="s">
        <v>1</v>
      </c>
      <c r="AP1" s="405"/>
      <c r="AQ1" s="405"/>
      <c r="AR1" s="405"/>
      <c r="AS1" s="405"/>
      <c r="AT1" s="405"/>
    </row>
    <row r="2" spans="1:46" s="178" customFormat="1" ht="18" customHeight="1" x14ac:dyDescent="0.15">
      <c r="A2" s="13"/>
      <c r="B2" s="16"/>
      <c r="C2" s="16"/>
      <c r="D2" s="16"/>
      <c r="E2" s="16"/>
      <c r="F2" s="179"/>
      <c r="G2" s="16"/>
      <c r="H2" s="16"/>
      <c r="I2" s="16"/>
      <c r="J2" s="179"/>
      <c r="K2" s="16"/>
      <c r="L2" s="16"/>
      <c r="M2" s="16"/>
      <c r="N2" s="179"/>
      <c r="O2" s="16"/>
      <c r="P2" s="16"/>
      <c r="Q2" s="16"/>
      <c r="R2" s="179"/>
      <c r="S2" s="16"/>
      <c r="T2" s="16"/>
      <c r="U2" s="16"/>
      <c r="V2" s="16"/>
      <c r="W2" s="17"/>
      <c r="X2" s="13"/>
      <c r="Y2" s="407" t="s">
        <v>130</v>
      </c>
      <c r="Z2" s="408"/>
      <c r="AA2" s="408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178" customFormat="1" ht="18" customHeight="1" x14ac:dyDescent="0.15">
      <c r="A3" s="18"/>
      <c r="B3" s="409" t="s">
        <v>130</v>
      </c>
      <c r="C3" s="410"/>
      <c r="D3" s="19"/>
      <c r="E3" s="19"/>
      <c r="F3" s="411" t="s">
        <v>110</v>
      </c>
      <c r="G3" s="410"/>
      <c r="H3" s="19"/>
      <c r="I3" s="19"/>
      <c r="J3" s="411" t="s">
        <v>131</v>
      </c>
      <c r="K3" s="410"/>
      <c r="L3" s="19"/>
      <c r="M3" s="19"/>
      <c r="N3" s="411" t="s">
        <v>157</v>
      </c>
      <c r="O3" s="410"/>
      <c r="P3" s="410"/>
      <c r="Q3" s="19"/>
      <c r="R3" s="180" t="s">
        <v>98</v>
      </c>
      <c r="S3" s="19"/>
      <c r="T3" s="19"/>
      <c r="U3" s="19"/>
      <c r="V3" s="19"/>
      <c r="W3" s="21"/>
      <c r="X3" s="18"/>
      <c r="Y3" s="19"/>
      <c r="Z3" s="19"/>
      <c r="AA3" s="19"/>
      <c r="AB3" s="19"/>
      <c r="AC3" s="20"/>
      <c r="AD3" s="19"/>
      <c r="AE3" s="19"/>
      <c r="AF3" s="19"/>
      <c r="AG3" s="20"/>
      <c r="AH3" s="19"/>
      <c r="AI3" s="19"/>
      <c r="AJ3" s="19"/>
      <c r="AK3" s="20"/>
      <c r="AL3" s="19"/>
      <c r="AM3" s="19"/>
      <c r="AN3" s="19"/>
      <c r="AO3" s="20"/>
      <c r="AP3" s="19"/>
      <c r="AQ3" s="19"/>
      <c r="AR3" s="19"/>
      <c r="AS3" s="19"/>
      <c r="AT3" s="21"/>
    </row>
    <row r="4" spans="1:46" s="178" customFormat="1" ht="18" customHeight="1" x14ac:dyDescent="0.15">
      <c r="A4" s="18"/>
      <c r="B4" s="182"/>
      <c r="C4" s="22"/>
      <c r="D4" s="22"/>
      <c r="E4" s="22"/>
      <c r="F4" s="23"/>
      <c r="G4" s="22"/>
      <c r="H4" s="22"/>
      <c r="I4" s="22"/>
      <c r="J4" s="23"/>
      <c r="K4" s="22"/>
      <c r="L4" s="22"/>
      <c r="M4" s="22"/>
      <c r="N4" s="23"/>
      <c r="O4" s="22"/>
      <c r="P4" s="22"/>
      <c r="Q4" s="22"/>
      <c r="R4" s="23"/>
      <c r="S4" s="22"/>
      <c r="T4" s="22"/>
      <c r="U4" s="22"/>
      <c r="V4" s="22"/>
      <c r="W4" s="24"/>
      <c r="X4" s="18"/>
      <c r="Y4" s="182" t="s">
        <v>3</v>
      </c>
      <c r="Z4" s="22"/>
      <c r="AA4" s="22"/>
      <c r="AB4" s="22"/>
      <c r="AC4" s="401" t="s">
        <v>158</v>
      </c>
      <c r="AD4" s="402"/>
      <c r="AE4" s="402"/>
      <c r="AF4" s="403"/>
      <c r="AG4" s="401" t="s">
        <v>159</v>
      </c>
      <c r="AH4" s="402"/>
      <c r="AI4" s="22"/>
      <c r="AJ4" s="22"/>
      <c r="AK4" s="401" t="s">
        <v>160</v>
      </c>
      <c r="AL4" s="402"/>
      <c r="AM4" s="402"/>
      <c r="AN4" s="403"/>
      <c r="AO4" s="23" t="s">
        <v>98</v>
      </c>
      <c r="AP4" s="22"/>
      <c r="AQ4" s="22"/>
      <c r="AR4" s="22"/>
      <c r="AS4" s="22"/>
      <c r="AT4" s="24"/>
    </row>
    <row r="5" spans="1:46" s="178" customFormat="1" ht="18" customHeight="1" x14ac:dyDescent="0.15">
      <c r="A5" s="25" t="s">
        <v>118</v>
      </c>
      <c r="B5" s="184"/>
      <c r="C5" s="29"/>
      <c r="D5" s="397" t="s">
        <v>117</v>
      </c>
      <c r="E5" s="404"/>
      <c r="F5" s="30"/>
      <c r="G5" s="29"/>
      <c r="H5" s="397" t="s">
        <v>117</v>
      </c>
      <c r="I5" s="404"/>
      <c r="J5" s="30"/>
      <c r="K5" s="184"/>
      <c r="L5" s="397" t="s">
        <v>117</v>
      </c>
      <c r="M5" s="404"/>
      <c r="N5" s="27"/>
      <c r="O5" s="29"/>
      <c r="P5" s="397" t="s">
        <v>117</v>
      </c>
      <c r="Q5" s="404"/>
      <c r="R5" s="30"/>
      <c r="S5" s="29"/>
      <c r="T5" s="29"/>
      <c r="U5" s="397" t="s">
        <v>117</v>
      </c>
      <c r="V5" s="398"/>
      <c r="W5" s="399"/>
      <c r="X5" s="25" t="s">
        <v>118</v>
      </c>
      <c r="Y5" s="29"/>
      <c r="Z5" s="29"/>
      <c r="AA5" s="397" t="s">
        <v>117</v>
      </c>
      <c r="AB5" s="404"/>
      <c r="AC5" s="27"/>
      <c r="AD5" s="26"/>
      <c r="AE5" s="397" t="s">
        <v>117</v>
      </c>
      <c r="AF5" s="404"/>
      <c r="AG5" s="27"/>
      <c r="AH5" s="28"/>
      <c r="AI5" s="397" t="s">
        <v>117</v>
      </c>
      <c r="AJ5" s="404"/>
      <c r="AK5" s="27"/>
      <c r="AL5" s="26"/>
      <c r="AM5" s="397" t="s">
        <v>117</v>
      </c>
      <c r="AN5" s="404"/>
      <c r="AO5" s="27"/>
      <c r="AP5" s="26"/>
      <c r="AQ5" s="26"/>
      <c r="AR5" s="397" t="s">
        <v>117</v>
      </c>
      <c r="AS5" s="398"/>
      <c r="AT5" s="399"/>
    </row>
    <row r="6" spans="1:46" s="178" customFormat="1" ht="30" customHeight="1" x14ac:dyDescent="0.15">
      <c r="A6" s="18"/>
      <c r="B6" s="184" t="s">
        <v>120</v>
      </c>
      <c r="C6" s="29" t="s">
        <v>121</v>
      </c>
      <c r="D6" s="184" t="s">
        <v>120</v>
      </c>
      <c r="E6" s="19" t="s">
        <v>121</v>
      </c>
      <c r="F6" s="30" t="s">
        <v>120</v>
      </c>
      <c r="G6" s="29" t="s">
        <v>121</v>
      </c>
      <c r="H6" s="29" t="s">
        <v>120</v>
      </c>
      <c r="I6" s="19" t="s">
        <v>121</v>
      </c>
      <c r="J6" s="30" t="s">
        <v>120</v>
      </c>
      <c r="K6" s="29" t="s">
        <v>121</v>
      </c>
      <c r="L6" s="184" t="s">
        <v>120</v>
      </c>
      <c r="M6" s="186" t="s">
        <v>121</v>
      </c>
      <c r="N6" s="30" t="s">
        <v>120</v>
      </c>
      <c r="O6" s="29" t="s">
        <v>121</v>
      </c>
      <c r="P6" s="29" t="s">
        <v>120</v>
      </c>
      <c r="Q6" s="19" t="s">
        <v>121</v>
      </c>
      <c r="R6" s="30" t="s">
        <v>120</v>
      </c>
      <c r="S6" s="29" t="s">
        <v>121</v>
      </c>
      <c r="T6" s="32" t="s">
        <v>177</v>
      </c>
      <c r="U6" s="29" t="s">
        <v>120</v>
      </c>
      <c r="V6" s="29" t="s">
        <v>121</v>
      </c>
      <c r="W6" s="170" t="s">
        <v>177</v>
      </c>
      <c r="X6" s="18"/>
      <c r="Y6" s="29" t="s">
        <v>120</v>
      </c>
      <c r="Z6" s="29" t="s">
        <v>121</v>
      </c>
      <c r="AA6" s="29" t="s">
        <v>120</v>
      </c>
      <c r="AB6" s="19" t="s">
        <v>121</v>
      </c>
      <c r="AC6" s="30" t="s">
        <v>120</v>
      </c>
      <c r="AD6" s="29" t="s">
        <v>121</v>
      </c>
      <c r="AE6" s="26" t="s">
        <v>120</v>
      </c>
      <c r="AF6" s="19" t="s">
        <v>121</v>
      </c>
      <c r="AG6" s="30" t="s">
        <v>120</v>
      </c>
      <c r="AH6" s="184" t="s">
        <v>121</v>
      </c>
      <c r="AI6" s="28" t="s">
        <v>120</v>
      </c>
      <c r="AJ6" s="186" t="s">
        <v>121</v>
      </c>
      <c r="AK6" s="30" t="s">
        <v>120</v>
      </c>
      <c r="AL6" s="29" t="s">
        <v>121</v>
      </c>
      <c r="AM6" s="26" t="s">
        <v>120</v>
      </c>
      <c r="AN6" s="19" t="s">
        <v>121</v>
      </c>
      <c r="AO6" s="30" t="s">
        <v>120</v>
      </c>
      <c r="AP6" s="29" t="s">
        <v>121</v>
      </c>
      <c r="AQ6" s="32" t="s">
        <v>177</v>
      </c>
      <c r="AR6" s="26" t="s">
        <v>120</v>
      </c>
      <c r="AS6" s="26" t="s">
        <v>121</v>
      </c>
      <c r="AT6" s="187" t="s">
        <v>177</v>
      </c>
    </row>
    <row r="7" spans="1:46" s="178" customFormat="1" ht="18" customHeight="1" x14ac:dyDescent="0.15">
      <c r="A7" s="33"/>
      <c r="B7" s="188" t="s">
        <v>122</v>
      </c>
      <c r="C7" s="34" t="s">
        <v>168</v>
      </c>
      <c r="D7" s="189" t="s">
        <v>7</v>
      </c>
      <c r="E7" s="190" t="s">
        <v>7</v>
      </c>
      <c r="F7" s="34" t="s">
        <v>122</v>
      </c>
      <c r="G7" s="34" t="s">
        <v>123</v>
      </c>
      <c r="H7" s="34" t="s">
        <v>7</v>
      </c>
      <c r="I7" s="191" t="s">
        <v>7</v>
      </c>
      <c r="J7" s="192" t="s">
        <v>122</v>
      </c>
      <c r="K7" s="34" t="s">
        <v>123</v>
      </c>
      <c r="L7" s="188" t="s">
        <v>7</v>
      </c>
      <c r="M7" s="193" t="s">
        <v>7</v>
      </c>
      <c r="N7" s="192" t="s">
        <v>122</v>
      </c>
      <c r="O7" s="34" t="s">
        <v>123</v>
      </c>
      <c r="P7" s="191" t="s">
        <v>7</v>
      </c>
      <c r="Q7" s="190" t="s">
        <v>7</v>
      </c>
      <c r="R7" s="34" t="s">
        <v>122</v>
      </c>
      <c r="S7" s="34" t="s">
        <v>123</v>
      </c>
      <c r="T7" s="188" t="s">
        <v>140</v>
      </c>
      <c r="U7" s="34" t="s">
        <v>7</v>
      </c>
      <c r="V7" s="34" t="s">
        <v>7</v>
      </c>
      <c r="W7" s="194" t="s">
        <v>7</v>
      </c>
      <c r="X7" s="33"/>
      <c r="Y7" s="188" t="s">
        <v>122</v>
      </c>
      <c r="Z7" s="34" t="s">
        <v>123</v>
      </c>
      <c r="AA7" s="34" t="s">
        <v>7</v>
      </c>
      <c r="AB7" s="160" t="s">
        <v>7</v>
      </c>
      <c r="AC7" s="192" t="s">
        <v>122</v>
      </c>
      <c r="AD7" s="34" t="s">
        <v>123</v>
      </c>
      <c r="AE7" s="34" t="s">
        <v>7</v>
      </c>
      <c r="AF7" s="191" t="s">
        <v>7</v>
      </c>
      <c r="AG7" s="192" t="s">
        <v>122</v>
      </c>
      <c r="AH7" s="188" t="s">
        <v>123</v>
      </c>
      <c r="AI7" s="188" t="s">
        <v>7</v>
      </c>
      <c r="AJ7" s="193" t="s">
        <v>7</v>
      </c>
      <c r="AK7" s="192" t="s">
        <v>122</v>
      </c>
      <c r="AL7" s="34" t="s">
        <v>123</v>
      </c>
      <c r="AM7" s="34" t="s">
        <v>7</v>
      </c>
      <c r="AN7" s="191" t="s">
        <v>7</v>
      </c>
      <c r="AO7" s="192" t="s">
        <v>122</v>
      </c>
      <c r="AP7" s="34" t="s">
        <v>123</v>
      </c>
      <c r="AQ7" s="159" t="s">
        <v>124</v>
      </c>
      <c r="AR7" s="159" t="s">
        <v>7</v>
      </c>
      <c r="AS7" s="159" t="s">
        <v>7</v>
      </c>
      <c r="AT7" s="195" t="s">
        <v>7</v>
      </c>
    </row>
    <row r="8" spans="1:46" s="178" customFormat="1" ht="18" customHeight="1" x14ac:dyDescent="0.15">
      <c r="A8" s="35"/>
      <c r="B8" s="38"/>
      <c r="C8" s="196"/>
      <c r="D8" s="84"/>
      <c r="E8" s="153"/>
      <c r="F8" s="197"/>
      <c r="G8" s="197"/>
      <c r="H8" s="7"/>
      <c r="I8" s="8"/>
      <c r="J8" s="198"/>
      <c r="K8" s="197"/>
      <c r="L8" s="84"/>
      <c r="M8" s="85"/>
      <c r="N8" s="37">
        <v>0</v>
      </c>
      <c r="O8" s="36">
        <v>0</v>
      </c>
      <c r="P8" s="149"/>
      <c r="Q8" s="153"/>
      <c r="R8" s="36"/>
      <c r="S8" s="36"/>
      <c r="T8" s="196">
        <v>0</v>
      </c>
      <c r="U8" s="84"/>
      <c r="V8" s="84"/>
      <c r="W8" s="199"/>
      <c r="X8" s="35"/>
      <c r="Y8" s="36">
        <v>0</v>
      </c>
      <c r="Z8" s="36">
        <v>0</v>
      </c>
      <c r="AA8" s="8"/>
      <c r="AB8" s="86"/>
      <c r="AC8" s="36">
        <v>0</v>
      </c>
      <c r="AD8" s="36">
        <v>0</v>
      </c>
      <c r="AE8" s="36"/>
      <c r="AF8" s="8"/>
      <c r="AG8" s="37">
        <v>0</v>
      </c>
      <c r="AH8" s="200">
        <v>0</v>
      </c>
      <c r="AI8" s="38"/>
      <c r="AJ8" s="85"/>
      <c r="AK8" s="37">
        <v>0</v>
      </c>
      <c r="AL8" s="36">
        <v>0</v>
      </c>
      <c r="AM8" s="36"/>
      <c r="AN8" s="8"/>
      <c r="AO8" s="201"/>
      <c r="AP8" s="200"/>
      <c r="AQ8" s="202">
        <v>0</v>
      </c>
      <c r="AR8" s="135"/>
      <c r="AS8" s="135"/>
      <c r="AT8" s="172"/>
    </row>
    <row r="9" spans="1:46" s="178" customFormat="1" ht="18" customHeight="1" x14ac:dyDescent="0.15">
      <c r="A9" s="40" t="s">
        <v>91</v>
      </c>
      <c r="B9" s="10">
        <v>32653500</v>
      </c>
      <c r="C9" s="145">
        <v>14862</v>
      </c>
      <c r="D9" s="203">
        <v>98.8</v>
      </c>
      <c r="E9" s="153">
        <v>98.6</v>
      </c>
      <c r="F9" s="204">
        <v>155730200</v>
      </c>
      <c r="G9" s="204">
        <v>20435</v>
      </c>
      <c r="H9" s="205">
        <v>102.9</v>
      </c>
      <c r="I9" s="8">
        <v>101.2</v>
      </c>
      <c r="J9" s="207">
        <v>2096000</v>
      </c>
      <c r="K9" s="197">
        <v>360</v>
      </c>
      <c r="L9" s="164">
        <v>101.5</v>
      </c>
      <c r="M9" s="208">
        <v>101.7</v>
      </c>
      <c r="N9" s="176">
        <v>23016000</v>
      </c>
      <c r="O9" s="36">
        <v>3836</v>
      </c>
      <c r="P9" s="150">
        <v>103.2</v>
      </c>
      <c r="Q9" s="144">
        <v>103.2</v>
      </c>
      <c r="R9" s="5">
        <f>SUM(B9,F9,J9,N9)</f>
        <v>213495700</v>
      </c>
      <c r="S9" s="5">
        <f>SUM(C9,G9,K9,O9)</f>
        <v>39493</v>
      </c>
      <c r="T9" s="145">
        <v>29070</v>
      </c>
      <c r="U9" s="164">
        <v>102.2</v>
      </c>
      <c r="V9" s="164">
        <v>100.4</v>
      </c>
      <c r="W9" s="173">
        <v>100</v>
      </c>
      <c r="X9" s="40" t="s">
        <v>245</v>
      </c>
      <c r="Y9" s="10">
        <v>810300</v>
      </c>
      <c r="Z9" s="5">
        <v>219</v>
      </c>
      <c r="AA9" s="206">
        <v>99.5</v>
      </c>
      <c r="AB9" s="144">
        <v>99.5</v>
      </c>
      <c r="AC9" s="5">
        <v>15330000</v>
      </c>
      <c r="AD9" s="5">
        <v>7665</v>
      </c>
      <c r="AE9" s="205">
        <v>97.2</v>
      </c>
      <c r="AF9" s="206">
        <v>97.2</v>
      </c>
      <c r="AG9" s="176">
        <v>1170000</v>
      </c>
      <c r="AH9" s="10">
        <v>585</v>
      </c>
      <c r="AI9" s="164">
        <v>97.8</v>
      </c>
      <c r="AJ9" s="144">
        <v>97.8</v>
      </c>
      <c r="AK9" s="5">
        <v>15343200</v>
      </c>
      <c r="AL9" s="5">
        <v>6393</v>
      </c>
      <c r="AM9" s="205">
        <v>100.5</v>
      </c>
      <c r="AN9" s="206">
        <v>100.5</v>
      </c>
      <c r="AO9" s="176">
        <f>SUM(Y9,AC9,AG9,AK9,)</f>
        <v>32653500</v>
      </c>
      <c r="AP9" s="10">
        <f>SUM(Z9,AD9,AH9,AL9)</f>
        <v>14862</v>
      </c>
      <c r="AQ9" s="210">
        <v>12954</v>
      </c>
      <c r="AR9" s="164">
        <v>98.8</v>
      </c>
      <c r="AS9" s="164">
        <v>98.6</v>
      </c>
      <c r="AT9" s="173">
        <v>98.6</v>
      </c>
    </row>
    <row r="10" spans="1:46" s="178" customFormat="1" ht="18" customHeight="1" x14ac:dyDescent="0.15">
      <c r="A10" s="35"/>
      <c r="B10" s="41">
        <v>0</v>
      </c>
      <c r="C10" s="218">
        <v>0</v>
      </c>
      <c r="D10" s="388"/>
      <c r="E10" s="156">
        <v>0</v>
      </c>
      <c r="F10" s="197">
        <v>0</v>
      </c>
      <c r="G10" s="197">
        <v>0</v>
      </c>
      <c r="H10" s="212">
        <v>0</v>
      </c>
      <c r="I10" s="213">
        <v>0</v>
      </c>
      <c r="J10" s="214">
        <v>0</v>
      </c>
      <c r="K10" s="211">
        <v>0</v>
      </c>
      <c r="L10" s="167">
        <v>0</v>
      </c>
      <c r="M10" s="215">
        <v>0</v>
      </c>
      <c r="N10" s="37">
        <v>0</v>
      </c>
      <c r="O10" s="168">
        <v>0</v>
      </c>
      <c r="P10" s="149">
        <v>0</v>
      </c>
      <c r="Q10" s="153">
        <v>0</v>
      </c>
      <c r="R10" s="216">
        <f t="shared" ref="R10:R43" si="0">SUM(B10,F10,J10,N10)</f>
        <v>0</v>
      </c>
      <c r="S10" s="168">
        <f t="shared" ref="S10:S43" si="1">SUM(C10,G10,K10,O10)</f>
        <v>0</v>
      </c>
      <c r="T10" s="217">
        <v>0</v>
      </c>
      <c r="U10" s="167">
        <v>0</v>
      </c>
      <c r="V10" s="167">
        <v>0</v>
      </c>
      <c r="W10" s="175">
        <v>0</v>
      </c>
      <c r="X10" s="393"/>
      <c r="Y10" s="168">
        <v>0</v>
      </c>
      <c r="Z10" s="168">
        <v>0</v>
      </c>
      <c r="AA10" s="213">
        <v>0</v>
      </c>
      <c r="AB10" s="156">
        <v>0</v>
      </c>
      <c r="AC10" s="168">
        <v>0</v>
      </c>
      <c r="AD10" s="168">
        <v>0</v>
      </c>
      <c r="AE10" s="212">
        <v>0</v>
      </c>
      <c r="AF10" s="213">
        <v>0</v>
      </c>
      <c r="AG10" s="216">
        <v>0</v>
      </c>
      <c r="AH10" s="218">
        <v>0</v>
      </c>
      <c r="AI10" s="167">
        <v>0</v>
      </c>
      <c r="AJ10" s="156">
        <v>0</v>
      </c>
      <c r="AK10" s="168">
        <v>0</v>
      </c>
      <c r="AL10" s="168">
        <v>0</v>
      </c>
      <c r="AM10" s="212">
        <v>0</v>
      </c>
      <c r="AN10" s="213">
        <v>0</v>
      </c>
      <c r="AO10" s="216">
        <f t="shared" ref="AO10:AO43" si="2">SUM(Y10,AC10,AG10,AK10,)</f>
        <v>0</v>
      </c>
      <c r="AP10" s="218">
        <f t="shared" ref="AP10:AP43" si="3">SUM(Z10,AD10,AH10,AL10)</f>
        <v>0</v>
      </c>
      <c r="AQ10" s="217">
        <v>0</v>
      </c>
      <c r="AR10" s="167">
        <v>0</v>
      </c>
      <c r="AS10" s="167">
        <v>0</v>
      </c>
      <c r="AT10" s="175">
        <v>0</v>
      </c>
    </row>
    <row r="11" spans="1:46" s="178" customFormat="1" ht="18" customHeight="1" x14ac:dyDescent="0.15">
      <c r="A11" s="40" t="s">
        <v>8</v>
      </c>
      <c r="B11" s="10">
        <v>29342800</v>
      </c>
      <c r="C11" s="145">
        <v>13451</v>
      </c>
      <c r="D11" s="203">
        <v>97.9</v>
      </c>
      <c r="E11" s="144">
        <v>97.6</v>
      </c>
      <c r="F11" s="204">
        <v>142953800</v>
      </c>
      <c r="G11" s="204">
        <v>18713</v>
      </c>
      <c r="H11" s="205">
        <v>103.2</v>
      </c>
      <c r="I11" s="206">
        <v>101.6</v>
      </c>
      <c r="J11" s="207">
        <v>2665300</v>
      </c>
      <c r="K11" s="204">
        <v>517</v>
      </c>
      <c r="L11" s="164">
        <v>102.4</v>
      </c>
      <c r="M11" s="208">
        <v>101.6</v>
      </c>
      <c r="N11" s="176">
        <v>20154000</v>
      </c>
      <c r="O11" s="5">
        <v>3359</v>
      </c>
      <c r="P11" s="150">
        <v>100.7</v>
      </c>
      <c r="Q11" s="144">
        <v>100.7</v>
      </c>
      <c r="R11" s="176">
        <f t="shared" si="0"/>
        <v>195115900</v>
      </c>
      <c r="S11" s="5">
        <f t="shared" si="1"/>
        <v>36040</v>
      </c>
      <c r="T11" s="145">
        <v>24650</v>
      </c>
      <c r="U11" s="164">
        <v>102.1</v>
      </c>
      <c r="V11" s="164">
        <v>100</v>
      </c>
      <c r="W11" s="173">
        <v>99.2</v>
      </c>
      <c r="X11" s="40" t="s">
        <v>8</v>
      </c>
      <c r="Y11" s="5">
        <v>592000</v>
      </c>
      <c r="Z11" s="5">
        <v>160</v>
      </c>
      <c r="AA11" s="206">
        <v>99.4</v>
      </c>
      <c r="AB11" s="144">
        <v>99.4</v>
      </c>
      <c r="AC11" s="5">
        <v>14774000</v>
      </c>
      <c r="AD11" s="5">
        <v>7387</v>
      </c>
      <c r="AE11" s="205">
        <v>95</v>
      </c>
      <c r="AF11" s="206">
        <v>95</v>
      </c>
      <c r="AG11" s="176">
        <v>964000</v>
      </c>
      <c r="AH11" s="10">
        <v>482</v>
      </c>
      <c r="AI11" s="164">
        <v>97.2</v>
      </c>
      <c r="AJ11" s="144">
        <v>97.2</v>
      </c>
      <c r="AK11" s="5">
        <v>13012800</v>
      </c>
      <c r="AL11" s="5">
        <v>5422</v>
      </c>
      <c r="AM11" s="205">
        <v>101.4</v>
      </c>
      <c r="AN11" s="206">
        <v>101.4</v>
      </c>
      <c r="AO11" s="176">
        <f>SUM(Y11,AC11,AG11,AK11,)</f>
        <v>29342800</v>
      </c>
      <c r="AP11" s="10">
        <f>SUM(Z11,AD11,AH11,AL11)</f>
        <v>13451</v>
      </c>
      <c r="AQ11" s="145">
        <v>11292</v>
      </c>
      <c r="AR11" s="164">
        <v>97.9</v>
      </c>
      <c r="AS11" s="164">
        <v>97.6</v>
      </c>
      <c r="AT11" s="173">
        <v>97.3</v>
      </c>
    </row>
    <row r="12" spans="1:46" s="178" customFormat="1" ht="18" customHeight="1" x14ac:dyDescent="0.15">
      <c r="A12" s="35"/>
      <c r="B12" s="41">
        <v>0</v>
      </c>
      <c r="C12" s="169">
        <v>0</v>
      </c>
      <c r="D12" s="388"/>
      <c r="E12" s="156">
        <v>0</v>
      </c>
      <c r="F12" s="197">
        <v>0</v>
      </c>
      <c r="G12" s="197">
        <v>0</v>
      </c>
      <c r="H12" s="212">
        <v>0</v>
      </c>
      <c r="I12" s="213">
        <v>0</v>
      </c>
      <c r="J12" s="214">
        <v>0</v>
      </c>
      <c r="K12" s="211">
        <v>0</v>
      </c>
      <c r="L12" s="167">
        <v>0</v>
      </c>
      <c r="M12" s="215">
        <v>0</v>
      </c>
      <c r="N12" s="37">
        <v>0</v>
      </c>
      <c r="O12" s="168">
        <v>0</v>
      </c>
      <c r="P12" s="149">
        <v>0</v>
      </c>
      <c r="Q12" s="153">
        <v>0</v>
      </c>
      <c r="R12" s="216">
        <f t="shared" si="0"/>
        <v>0</v>
      </c>
      <c r="S12" s="168">
        <f t="shared" si="1"/>
        <v>0</v>
      </c>
      <c r="T12" s="217">
        <v>0</v>
      </c>
      <c r="U12" s="167">
        <v>0</v>
      </c>
      <c r="V12" s="167">
        <v>0</v>
      </c>
      <c r="W12" s="175">
        <v>0</v>
      </c>
      <c r="X12" s="393"/>
      <c r="Y12" s="168">
        <v>0</v>
      </c>
      <c r="Z12" s="168">
        <v>0</v>
      </c>
      <c r="AA12" s="213">
        <v>0</v>
      </c>
      <c r="AB12" s="156">
        <v>0</v>
      </c>
      <c r="AC12" s="168">
        <v>0</v>
      </c>
      <c r="AD12" s="168">
        <v>0</v>
      </c>
      <c r="AE12" s="212">
        <v>0</v>
      </c>
      <c r="AF12" s="213">
        <v>0</v>
      </c>
      <c r="AG12" s="216">
        <v>0</v>
      </c>
      <c r="AH12" s="218">
        <v>0</v>
      </c>
      <c r="AI12" s="167">
        <v>0</v>
      </c>
      <c r="AJ12" s="156">
        <v>0</v>
      </c>
      <c r="AK12" s="168">
        <v>0</v>
      </c>
      <c r="AL12" s="168">
        <v>0</v>
      </c>
      <c r="AM12" s="212">
        <v>0</v>
      </c>
      <c r="AN12" s="213">
        <v>0</v>
      </c>
      <c r="AO12" s="216">
        <f t="shared" si="2"/>
        <v>0</v>
      </c>
      <c r="AP12" s="218">
        <f t="shared" si="3"/>
        <v>0</v>
      </c>
      <c r="AQ12" s="217">
        <v>0</v>
      </c>
      <c r="AR12" s="167">
        <v>0</v>
      </c>
      <c r="AS12" s="167">
        <v>0</v>
      </c>
      <c r="AT12" s="175">
        <v>0</v>
      </c>
    </row>
    <row r="13" spans="1:46" s="178" customFormat="1" ht="18" customHeight="1" x14ac:dyDescent="0.15">
      <c r="A13" s="40" t="s">
        <v>9</v>
      </c>
      <c r="B13" s="10">
        <v>9319800</v>
      </c>
      <c r="C13" s="145">
        <v>4235</v>
      </c>
      <c r="D13" s="203">
        <v>100.5</v>
      </c>
      <c r="E13" s="144">
        <v>100.1</v>
      </c>
      <c r="F13" s="204">
        <v>49567700</v>
      </c>
      <c r="G13" s="204">
        <v>6700</v>
      </c>
      <c r="H13" s="205">
        <v>101.1</v>
      </c>
      <c r="I13" s="206">
        <v>99.6</v>
      </c>
      <c r="J13" s="207">
        <v>236000</v>
      </c>
      <c r="K13" s="204">
        <v>40</v>
      </c>
      <c r="L13" s="164">
        <v>90.9</v>
      </c>
      <c r="M13" s="208">
        <v>90.9</v>
      </c>
      <c r="N13" s="176">
        <v>7110000</v>
      </c>
      <c r="O13" s="5">
        <v>1185</v>
      </c>
      <c r="P13" s="150">
        <v>102.2</v>
      </c>
      <c r="Q13" s="144">
        <v>102.2</v>
      </c>
      <c r="R13" s="176">
        <f t="shared" si="0"/>
        <v>66233500</v>
      </c>
      <c r="S13" s="5">
        <f t="shared" si="1"/>
        <v>12160</v>
      </c>
      <c r="T13" s="145">
        <v>7669</v>
      </c>
      <c r="U13" s="164">
        <v>101.1</v>
      </c>
      <c r="V13" s="164">
        <v>100</v>
      </c>
      <c r="W13" s="173">
        <v>99.8</v>
      </c>
      <c r="X13" s="40" t="s">
        <v>9</v>
      </c>
      <c r="Y13" s="5">
        <v>407000</v>
      </c>
      <c r="Z13" s="5">
        <v>110</v>
      </c>
      <c r="AA13" s="206">
        <v>105.8</v>
      </c>
      <c r="AB13" s="144">
        <v>105.8</v>
      </c>
      <c r="AC13" s="5">
        <v>4628000</v>
      </c>
      <c r="AD13" s="5">
        <v>2314</v>
      </c>
      <c r="AE13" s="205">
        <v>97.6</v>
      </c>
      <c r="AF13" s="206">
        <v>97.6</v>
      </c>
      <c r="AG13" s="176">
        <v>308000</v>
      </c>
      <c r="AH13" s="10">
        <v>154</v>
      </c>
      <c r="AI13" s="164">
        <v>96.3</v>
      </c>
      <c r="AJ13" s="144">
        <v>96.3</v>
      </c>
      <c r="AK13" s="5">
        <v>3976800</v>
      </c>
      <c r="AL13" s="5">
        <v>1657</v>
      </c>
      <c r="AM13" s="205">
        <v>104</v>
      </c>
      <c r="AN13" s="206">
        <v>104</v>
      </c>
      <c r="AO13" s="176">
        <f>SUM(Y13,AC13,AG13,AK13,)</f>
        <v>9319800</v>
      </c>
      <c r="AP13" s="10">
        <f t="shared" si="3"/>
        <v>4235</v>
      </c>
      <c r="AQ13" s="145">
        <v>3448</v>
      </c>
      <c r="AR13" s="164">
        <v>100.5</v>
      </c>
      <c r="AS13" s="164">
        <v>100.1</v>
      </c>
      <c r="AT13" s="173">
        <v>98.8</v>
      </c>
    </row>
    <row r="14" spans="1:46" s="178" customFormat="1" ht="18" customHeight="1" x14ac:dyDescent="0.15">
      <c r="A14" s="35"/>
      <c r="B14" s="41">
        <v>0</v>
      </c>
      <c r="C14" s="169">
        <v>0</v>
      </c>
      <c r="D14" s="388"/>
      <c r="E14" s="154">
        <v>0</v>
      </c>
      <c r="F14" s="197">
        <v>41000</v>
      </c>
      <c r="G14" s="197">
        <v>17</v>
      </c>
      <c r="H14" s="220">
        <v>117.1</v>
      </c>
      <c r="I14" s="221">
        <v>113.3</v>
      </c>
      <c r="J14" s="222">
        <v>0</v>
      </c>
      <c r="K14" s="152">
        <v>0</v>
      </c>
      <c r="L14" s="163">
        <v>0</v>
      </c>
      <c r="M14" s="223">
        <v>0</v>
      </c>
      <c r="N14" s="37">
        <v>2000</v>
      </c>
      <c r="O14" s="6">
        <v>2</v>
      </c>
      <c r="P14" s="149">
        <v>100</v>
      </c>
      <c r="Q14" s="153">
        <v>100</v>
      </c>
      <c r="R14" s="216">
        <f t="shared" si="0"/>
        <v>43000</v>
      </c>
      <c r="S14" s="168">
        <f t="shared" si="1"/>
        <v>19</v>
      </c>
      <c r="T14" s="146">
        <v>0</v>
      </c>
      <c r="U14" s="163">
        <v>116.2</v>
      </c>
      <c r="V14" s="163">
        <v>111.8</v>
      </c>
      <c r="W14" s="174">
        <v>0</v>
      </c>
      <c r="X14" s="35"/>
      <c r="Y14" s="6">
        <v>0</v>
      </c>
      <c r="Z14" s="6">
        <v>0</v>
      </c>
      <c r="AA14" s="221">
        <v>0</v>
      </c>
      <c r="AB14" s="154">
        <v>0</v>
      </c>
      <c r="AC14" s="6">
        <v>0</v>
      </c>
      <c r="AD14" s="6">
        <v>0</v>
      </c>
      <c r="AE14" s="220">
        <v>0</v>
      </c>
      <c r="AF14" s="221">
        <v>0</v>
      </c>
      <c r="AG14" s="224">
        <v>0</v>
      </c>
      <c r="AH14" s="41">
        <v>0</v>
      </c>
      <c r="AI14" s="163">
        <v>0</v>
      </c>
      <c r="AJ14" s="154">
        <v>0</v>
      </c>
      <c r="AK14" s="6">
        <v>0</v>
      </c>
      <c r="AL14" s="6">
        <v>0</v>
      </c>
      <c r="AM14" s="220">
        <v>0</v>
      </c>
      <c r="AN14" s="221">
        <v>0</v>
      </c>
      <c r="AO14" s="216">
        <f t="shared" si="2"/>
        <v>0</v>
      </c>
      <c r="AP14" s="218">
        <f t="shared" si="3"/>
        <v>0</v>
      </c>
      <c r="AQ14" s="146">
        <v>0</v>
      </c>
      <c r="AR14" s="163">
        <v>0</v>
      </c>
      <c r="AS14" s="163">
        <v>0</v>
      </c>
      <c r="AT14" s="174">
        <v>0</v>
      </c>
    </row>
    <row r="15" spans="1:46" s="178" customFormat="1" ht="18" customHeight="1" x14ac:dyDescent="0.15">
      <c r="A15" s="40" t="s">
        <v>92</v>
      </c>
      <c r="B15" s="10">
        <v>14296400</v>
      </c>
      <c r="C15" s="145">
        <v>6507</v>
      </c>
      <c r="D15" s="203">
        <v>98.8</v>
      </c>
      <c r="E15" s="154">
        <v>98.2</v>
      </c>
      <c r="F15" s="204">
        <v>66047400</v>
      </c>
      <c r="G15" s="204">
        <v>8886</v>
      </c>
      <c r="H15" s="205">
        <v>101</v>
      </c>
      <c r="I15" s="206">
        <v>100.2</v>
      </c>
      <c r="J15" s="207">
        <v>961700</v>
      </c>
      <c r="K15" s="204">
        <v>163</v>
      </c>
      <c r="L15" s="164">
        <v>105.2</v>
      </c>
      <c r="M15" s="208">
        <v>105.2</v>
      </c>
      <c r="N15" s="176">
        <v>11322000</v>
      </c>
      <c r="O15" s="5">
        <v>1887</v>
      </c>
      <c r="P15" s="150">
        <v>104.3</v>
      </c>
      <c r="Q15" s="144">
        <v>104.3</v>
      </c>
      <c r="R15" s="176">
        <f t="shared" si="0"/>
        <v>92627500</v>
      </c>
      <c r="S15" s="5">
        <f t="shared" si="1"/>
        <v>17443</v>
      </c>
      <c r="T15" s="145">
        <v>11734</v>
      </c>
      <c r="U15" s="164">
        <v>101</v>
      </c>
      <c r="V15" s="164">
        <v>99.9</v>
      </c>
      <c r="W15" s="173">
        <v>99.5</v>
      </c>
      <c r="X15" s="40" t="s">
        <v>246</v>
      </c>
      <c r="Y15" s="5">
        <v>636400</v>
      </c>
      <c r="Z15" s="5">
        <v>172</v>
      </c>
      <c r="AA15" s="206">
        <v>112.4</v>
      </c>
      <c r="AB15" s="144">
        <v>112.4</v>
      </c>
      <c r="AC15" s="5">
        <v>7218000</v>
      </c>
      <c r="AD15" s="5">
        <v>3609</v>
      </c>
      <c r="AE15" s="205">
        <v>95.2</v>
      </c>
      <c r="AF15" s="206">
        <v>95.2</v>
      </c>
      <c r="AG15" s="176">
        <v>502000</v>
      </c>
      <c r="AH15" s="10">
        <v>251</v>
      </c>
      <c r="AI15" s="164">
        <v>95.1</v>
      </c>
      <c r="AJ15" s="144">
        <v>95.1</v>
      </c>
      <c r="AK15" s="5">
        <v>5940000</v>
      </c>
      <c r="AL15" s="5">
        <v>2475</v>
      </c>
      <c r="AM15" s="205">
        <v>102.4</v>
      </c>
      <c r="AN15" s="150">
        <v>102.4</v>
      </c>
      <c r="AO15" s="176">
        <f>SUM(Y15,AC15,AG15,AK15,)</f>
        <v>14296400</v>
      </c>
      <c r="AP15" s="10">
        <f t="shared" si="3"/>
        <v>6507</v>
      </c>
      <c r="AQ15" s="145">
        <v>5390</v>
      </c>
      <c r="AR15" s="164">
        <v>98.8</v>
      </c>
      <c r="AS15" s="164">
        <v>98.2</v>
      </c>
      <c r="AT15" s="173">
        <v>98.3</v>
      </c>
    </row>
    <row r="16" spans="1:46" s="178" customFormat="1" ht="18" customHeight="1" x14ac:dyDescent="0.15">
      <c r="A16" s="35"/>
      <c r="B16" s="41">
        <v>0</v>
      </c>
      <c r="C16" s="169">
        <v>0</v>
      </c>
      <c r="D16" s="388"/>
      <c r="E16" s="156">
        <v>0</v>
      </c>
      <c r="F16" s="197">
        <v>0</v>
      </c>
      <c r="G16" s="197">
        <v>0</v>
      </c>
      <c r="H16" s="220">
        <v>0</v>
      </c>
      <c r="I16" s="221">
        <v>0</v>
      </c>
      <c r="J16" s="222">
        <v>0</v>
      </c>
      <c r="K16" s="152">
        <v>0</v>
      </c>
      <c r="L16" s="163">
        <v>0</v>
      </c>
      <c r="M16" s="223">
        <v>0</v>
      </c>
      <c r="N16" s="37">
        <v>0</v>
      </c>
      <c r="O16" s="6">
        <v>0</v>
      </c>
      <c r="P16" s="149">
        <v>0</v>
      </c>
      <c r="Q16" s="153">
        <v>0</v>
      </c>
      <c r="R16" s="216">
        <f t="shared" si="0"/>
        <v>0</v>
      </c>
      <c r="S16" s="168">
        <f t="shared" si="1"/>
        <v>0</v>
      </c>
      <c r="T16" s="146">
        <v>0</v>
      </c>
      <c r="U16" s="163">
        <v>0</v>
      </c>
      <c r="V16" s="163">
        <v>0</v>
      </c>
      <c r="W16" s="174">
        <v>0</v>
      </c>
      <c r="X16" s="35"/>
      <c r="Y16" s="6">
        <v>0</v>
      </c>
      <c r="Z16" s="6">
        <v>0</v>
      </c>
      <c r="AA16" s="221">
        <v>0</v>
      </c>
      <c r="AB16" s="154">
        <v>0</v>
      </c>
      <c r="AC16" s="6">
        <v>0</v>
      </c>
      <c r="AD16" s="6">
        <v>0</v>
      </c>
      <c r="AE16" s="220">
        <v>0</v>
      </c>
      <c r="AF16" s="221">
        <v>0</v>
      </c>
      <c r="AG16" s="224">
        <v>0</v>
      </c>
      <c r="AH16" s="41">
        <v>0</v>
      </c>
      <c r="AI16" s="163">
        <v>0</v>
      </c>
      <c r="AJ16" s="154">
        <v>0</v>
      </c>
      <c r="AK16" s="6">
        <v>0</v>
      </c>
      <c r="AL16" s="6">
        <v>0</v>
      </c>
      <c r="AM16" s="220">
        <v>0</v>
      </c>
      <c r="AN16" s="221">
        <v>0</v>
      </c>
      <c r="AO16" s="216">
        <f t="shared" si="2"/>
        <v>0</v>
      </c>
      <c r="AP16" s="218">
        <f t="shared" si="3"/>
        <v>0</v>
      </c>
      <c r="AQ16" s="146">
        <v>0</v>
      </c>
      <c r="AR16" s="163">
        <v>0</v>
      </c>
      <c r="AS16" s="163">
        <v>0</v>
      </c>
      <c r="AT16" s="174">
        <v>0</v>
      </c>
    </row>
    <row r="17" spans="1:46" s="178" customFormat="1" ht="18" customHeight="1" x14ac:dyDescent="0.15">
      <c r="A17" s="40" t="s">
        <v>93</v>
      </c>
      <c r="B17" s="10">
        <v>29445800</v>
      </c>
      <c r="C17" s="145">
        <v>13533</v>
      </c>
      <c r="D17" s="203">
        <v>98.5</v>
      </c>
      <c r="E17" s="144">
        <v>98.3</v>
      </c>
      <c r="F17" s="204">
        <v>103790400</v>
      </c>
      <c r="G17" s="204">
        <v>13739</v>
      </c>
      <c r="H17" s="205">
        <v>100.7</v>
      </c>
      <c r="I17" s="206">
        <v>99.5</v>
      </c>
      <c r="J17" s="207">
        <v>374300</v>
      </c>
      <c r="K17" s="204">
        <v>67</v>
      </c>
      <c r="L17" s="164">
        <v>94.9</v>
      </c>
      <c r="M17" s="208">
        <v>94.4</v>
      </c>
      <c r="N17" s="176">
        <v>14922000</v>
      </c>
      <c r="O17" s="5">
        <v>2487</v>
      </c>
      <c r="P17" s="150">
        <v>102.9</v>
      </c>
      <c r="Q17" s="144">
        <v>102.9</v>
      </c>
      <c r="R17" s="176">
        <f t="shared" si="0"/>
        <v>148532500</v>
      </c>
      <c r="S17" s="5">
        <f t="shared" si="1"/>
        <v>29826</v>
      </c>
      <c r="T17" s="145">
        <v>22488</v>
      </c>
      <c r="U17" s="164">
        <v>100.4</v>
      </c>
      <c r="V17" s="164">
        <v>99.2</v>
      </c>
      <c r="W17" s="173">
        <v>99</v>
      </c>
      <c r="X17" s="40" t="s">
        <v>247</v>
      </c>
      <c r="Y17" s="5">
        <v>540200</v>
      </c>
      <c r="Z17" s="5">
        <v>146</v>
      </c>
      <c r="AA17" s="206">
        <v>102.8</v>
      </c>
      <c r="AB17" s="144">
        <v>102.8</v>
      </c>
      <c r="AC17" s="5">
        <v>15200000</v>
      </c>
      <c r="AD17" s="5">
        <v>7600</v>
      </c>
      <c r="AE17" s="205">
        <v>95.9</v>
      </c>
      <c r="AF17" s="206">
        <v>95.9</v>
      </c>
      <c r="AG17" s="176">
        <v>916000</v>
      </c>
      <c r="AH17" s="10">
        <v>458</v>
      </c>
      <c r="AI17" s="164">
        <v>101.8</v>
      </c>
      <c r="AJ17" s="144">
        <v>101.8</v>
      </c>
      <c r="AK17" s="5">
        <v>12789600</v>
      </c>
      <c r="AL17" s="5">
        <v>5329</v>
      </c>
      <c r="AM17" s="205">
        <v>101.4</v>
      </c>
      <c r="AN17" s="206">
        <v>101.4</v>
      </c>
      <c r="AO17" s="176">
        <f>SUM(Y17,AC17,AG17,AK17,)</f>
        <v>29445800</v>
      </c>
      <c r="AP17" s="10">
        <f t="shared" si="3"/>
        <v>13533</v>
      </c>
      <c r="AQ17" s="145">
        <v>11925</v>
      </c>
      <c r="AR17" s="164">
        <v>98.5</v>
      </c>
      <c r="AS17" s="164">
        <v>98.3</v>
      </c>
      <c r="AT17" s="173">
        <v>98.2</v>
      </c>
    </row>
    <row r="18" spans="1:46" s="178" customFormat="1" ht="18" customHeight="1" x14ac:dyDescent="0.15">
      <c r="A18" s="35"/>
      <c r="B18" s="218">
        <v>0</v>
      </c>
      <c r="C18" s="169">
        <v>0</v>
      </c>
      <c r="D18" s="388"/>
      <c r="E18" s="154">
        <v>0</v>
      </c>
      <c r="F18" s="197">
        <v>0</v>
      </c>
      <c r="G18" s="197">
        <v>0</v>
      </c>
      <c r="H18" s="220">
        <v>0</v>
      </c>
      <c r="I18" s="221">
        <v>0</v>
      </c>
      <c r="J18" s="222">
        <v>0</v>
      </c>
      <c r="K18" s="152">
        <v>0</v>
      </c>
      <c r="L18" s="163">
        <v>0</v>
      </c>
      <c r="M18" s="223">
        <v>0</v>
      </c>
      <c r="N18" s="37">
        <v>0</v>
      </c>
      <c r="O18" s="6">
        <v>0</v>
      </c>
      <c r="P18" s="149">
        <v>0</v>
      </c>
      <c r="Q18" s="153">
        <v>0</v>
      </c>
      <c r="R18" s="216">
        <f t="shared" si="0"/>
        <v>0</v>
      </c>
      <c r="S18" s="168">
        <f t="shared" si="1"/>
        <v>0</v>
      </c>
      <c r="T18" s="146">
        <v>0</v>
      </c>
      <c r="U18" s="163">
        <v>0</v>
      </c>
      <c r="V18" s="163">
        <v>0</v>
      </c>
      <c r="W18" s="174">
        <v>0</v>
      </c>
      <c r="X18" s="35"/>
      <c r="Y18" s="6">
        <v>0</v>
      </c>
      <c r="Z18" s="6">
        <v>0</v>
      </c>
      <c r="AA18" s="221">
        <v>0</v>
      </c>
      <c r="AB18" s="154">
        <v>0</v>
      </c>
      <c r="AC18" s="6">
        <v>0</v>
      </c>
      <c r="AD18" s="6">
        <v>0</v>
      </c>
      <c r="AE18" s="220">
        <v>0</v>
      </c>
      <c r="AF18" s="221">
        <v>0</v>
      </c>
      <c r="AG18" s="224">
        <v>0</v>
      </c>
      <c r="AH18" s="41">
        <v>0</v>
      </c>
      <c r="AI18" s="163">
        <v>0</v>
      </c>
      <c r="AJ18" s="154">
        <v>0</v>
      </c>
      <c r="AK18" s="6">
        <v>0</v>
      </c>
      <c r="AL18" s="6">
        <v>0</v>
      </c>
      <c r="AM18" s="220">
        <v>0</v>
      </c>
      <c r="AN18" s="221">
        <v>0</v>
      </c>
      <c r="AO18" s="216">
        <f t="shared" si="2"/>
        <v>0</v>
      </c>
      <c r="AP18" s="218">
        <f t="shared" si="3"/>
        <v>0</v>
      </c>
      <c r="AQ18" s="146">
        <v>0</v>
      </c>
      <c r="AR18" s="163">
        <v>0</v>
      </c>
      <c r="AS18" s="163">
        <v>0</v>
      </c>
      <c r="AT18" s="174">
        <v>0</v>
      </c>
    </row>
    <row r="19" spans="1:46" s="178" customFormat="1" ht="18" customHeight="1" x14ac:dyDescent="0.15">
      <c r="A19" s="40" t="s">
        <v>10</v>
      </c>
      <c r="B19" s="10">
        <v>32727000</v>
      </c>
      <c r="C19" s="145">
        <v>15053</v>
      </c>
      <c r="D19" s="203">
        <v>98.8</v>
      </c>
      <c r="E19" s="144">
        <v>98.5</v>
      </c>
      <c r="F19" s="204">
        <v>141495400</v>
      </c>
      <c r="G19" s="204">
        <v>17957</v>
      </c>
      <c r="H19" s="205">
        <v>102.4</v>
      </c>
      <c r="I19" s="206">
        <v>100.7</v>
      </c>
      <c r="J19" s="207">
        <v>529600</v>
      </c>
      <c r="K19" s="204">
        <v>104</v>
      </c>
      <c r="L19" s="164">
        <v>99.5</v>
      </c>
      <c r="M19" s="208">
        <v>99</v>
      </c>
      <c r="N19" s="176">
        <v>16842000</v>
      </c>
      <c r="O19" s="5">
        <v>2807</v>
      </c>
      <c r="P19" s="150">
        <v>103.1</v>
      </c>
      <c r="Q19" s="144">
        <v>103.1</v>
      </c>
      <c r="R19" s="176">
        <f t="shared" si="0"/>
        <v>191594000</v>
      </c>
      <c r="S19" s="5">
        <f t="shared" si="1"/>
        <v>35921</v>
      </c>
      <c r="T19" s="145">
        <v>26363</v>
      </c>
      <c r="U19" s="164">
        <v>101.8</v>
      </c>
      <c r="V19" s="164">
        <v>99.9</v>
      </c>
      <c r="W19" s="173">
        <v>99.5</v>
      </c>
      <c r="X19" s="40" t="s">
        <v>10</v>
      </c>
      <c r="Y19" s="5">
        <v>569800</v>
      </c>
      <c r="Z19" s="5">
        <v>154</v>
      </c>
      <c r="AA19" s="206">
        <v>104.8</v>
      </c>
      <c r="AB19" s="144">
        <v>104.8</v>
      </c>
      <c r="AC19" s="5">
        <v>17072000</v>
      </c>
      <c r="AD19" s="5">
        <v>8536</v>
      </c>
      <c r="AE19" s="205">
        <v>96.2</v>
      </c>
      <c r="AF19" s="206">
        <v>96.2</v>
      </c>
      <c r="AG19" s="176">
        <v>930000</v>
      </c>
      <c r="AH19" s="10">
        <v>465</v>
      </c>
      <c r="AI19" s="164">
        <v>96.3</v>
      </c>
      <c r="AJ19" s="144">
        <v>96.3</v>
      </c>
      <c r="AK19" s="5">
        <v>14155200</v>
      </c>
      <c r="AL19" s="5">
        <v>5898</v>
      </c>
      <c r="AM19" s="205">
        <v>102</v>
      </c>
      <c r="AN19" s="206">
        <v>102</v>
      </c>
      <c r="AO19" s="176">
        <f t="shared" si="2"/>
        <v>32727000</v>
      </c>
      <c r="AP19" s="10">
        <f t="shared" si="3"/>
        <v>15053</v>
      </c>
      <c r="AQ19" s="145">
        <v>13226</v>
      </c>
      <c r="AR19" s="164">
        <v>98.8</v>
      </c>
      <c r="AS19" s="164">
        <v>98.5</v>
      </c>
      <c r="AT19" s="173">
        <v>98.3</v>
      </c>
    </row>
    <row r="20" spans="1:46" s="178" customFormat="1" ht="18" customHeight="1" x14ac:dyDescent="0.15">
      <c r="A20" s="35"/>
      <c r="B20" s="218">
        <v>0</v>
      </c>
      <c r="C20" s="217">
        <v>0</v>
      </c>
      <c r="D20" s="388"/>
      <c r="E20" s="154">
        <v>0</v>
      </c>
      <c r="F20" s="197">
        <v>0</v>
      </c>
      <c r="G20" s="197">
        <v>0</v>
      </c>
      <c r="H20" s="220">
        <v>0</v>
      </c>
      <c r="I20" s="221">
        <v>0</v>
      </c>
      <c r="J20" s="222">
        <v>0</v>
      </c>
      <c r="K20" s="152">
        <v>0</v>
      </c>
      <c r="L20" s="163">
        <v>0</v>
      </c>
      <c r="M20" s="223">
        <v>0</v>
      </c>
      <c r="N20" s="37">
        <v>0</v>
      </c>
      <c r="O20" s="6">
        <v>0</v>
      </c>
      <c r="P20" s="149">
        <v>0</v>
      </c>
      <c r="Q20" s="153">
        <v>0</v>
      </c>
      <c r="R20" s="216">
        <f t="shared" si="0"/>
        <v>0</v>
      </c>
      <c r="S20" s="168">
        <f t="shared" si="1"/>
        <v>0</v>
      </c>
      <c r="T20" s="146">
        <v>0</v>
      </c>
      <c r="U20" s="163">
        <v>0</v>
      </c>
      <c r="V20" s="163">
        <v>0</v>
      </c>
      <c r="W20" s="174">
        <v>0</v>
      </c>
      <c r="X20" s="35"/>
      <c r="Y20" s="6">
        <v>0</v>
      </c>
      <c r="Z20" s="6">
        <v>0</v>
      </c>
      <c r="AA20" s="221">
        <v>0</v>
      </c>
      <c r="AB20" s="154">
        <v>0</v>
      </c>
      <c r="AC20" s="6">
        <v>0</v>
      </c>
      <c r="AD20" s="6">
        <v>0</v>
      </c>
      <c r="AE20" s="220">
        <v>0</v>
      </c>
      <c r="AF20" s="221">
        <v>0</v>
      </c>
      <c r="AG20" s="224">
        <v>0</v>
      </c>
      <c r="AH20" s="41">
        <v>0</v>
      </c>
      <c r="AI20" s="163">
        <v>0</v>
      </c>
      <c r="AJ20" s="154">
        <v>0</v>
      </c>
      <c r="AK20" s="6">
        <v>0</v>
      </c>
      <c r="AL20" s="6">
        <v>0</v>
      </c>
      <c r="AM20" s="220">
        <v>0</v>
      </c>
      <c r="AN20" s="221">
        <v>0</v>
      </c>
      <c r="AO20" s="216">
        <f t="shared" si="2"/>
        <v>0</v>
      </c>
      <c r="AP20" s="218">
        <f t="shared" si="3"/>
        <v>0</v>
      </c>
      <c r="AQ20" s="146">
        <v>0</v>
      </c>
      <c r="AR20" s="163">
        <v>0</v>
      </c>
      <c r="AS20" s="163">
        <v>0</v>
      </c>
      <c r="AT20" s="174">
        <v>0</v>
      </c>
    </row>
    <row r="21" spans="1:46" s="178" customFormat="1" ht="18" customHeight="1" x14ac:dyDescent="0.15">
      <c r="A21" s="40" t="s">
        <v>11</v>
      </c>
      <c r="B21" s="10">
        <v>37623900</v>
      </c>
      <c r="C21" s="145">
        <v>17383</v>
      </c>
      <c r="D21" s="203">
        <v>98.3</v>
      </c>
      <c r="E21" s="144">
        <v>98</v>
      </c>
      <c r="F21" s="204">
        <v>142739100</v>
      </c>
      <c r="G21" s="204">
        <v>18356</v>
      </c>
      <c r="H21" s="205">
        <v>103</v>
      </c>
      <c r="I21" s="206">
        <v>101.7</v>
      </c>
      <c r="J21" s="207">
        <v>504900</v>
      </c>
      <c r="K21" s="204">
        <v>136</v>
      </c>
      <c r="L21" s="164">
        <v>99.3</v>
      </c>
      <c r="M21" s="208">
        <v>100</v>
      </c>
      <c r="N21" s="176">
        <v>18156000</v>
      </c>
      <c r="O21" s="5">
        <v>3026</v>
      </c>
      <c r="P21" s="150">
        <v>102.3</v>
      </c>
      <c r="Q21" s="144">
        <v>102.3</v>
      </c>
      <c r="R21" s="176">
        <f t="shared" si="0"/>
        <v>199023900</v>
      </c>
      <c r="S21" s="5">
        <f t="shared" si="1"/>
        <v>38901</v>
      </c>
      <c r="T21" s="145">
        <v>28726</v>
      </c>
      <c r="U21" s="164">
        <v>102</v>
      </c>
      <c r="V21" s="164">
        <v>100</v>
      </c>
      <c r="W21" s="173">
        <v>99.3</v>
      </c>
      <c r="X21" s="40" t="s">
        <v>11</v>
      </c>
      <c r="Y21" s="5">
        <v>603100</v>
      </c>
      <c r="Z21" s="5">
        <v>163</v>
      </c>
      <c r="AA21" s="206">
        <v>103.8</v>
      </c>
      <c r="AB21" s="144">
        <v>103.8</v>
      </c>
      <c r="AC21" s="5">
        <v>20434000</v>
      </c>
      <c r="AD21" s="5">
        <v>10217</v>
      </c>
      <c r="AE21" s="205">
        <v>95.8</v>
      </c>
      <c r="AF21" s="206">
        <v>95.8</v>
      </c>
      <c r="AG21" s="176">
        <v>1102000</v>
      </c>
      <c r="AH21" s="10">
        <v>551</v>
      </c>
      <c r="AI21" s="164">
        <v>98.9</v>
      </c>
      <c r="AJ21" s="144">
        <v>98.9</v>
      </c>
      <c r="AK21" s="5">
        <v>15484800</v>
      </c>
      <c r="AL21" s="5">
        <v>6452</v>
      </c>
      <c r="AM21" s="205">
        <v>101.5</v>
      </c>
      <c r="AN21" s="206">
        <v>101.5</v>
      </c>
      <c r="AO21" s="176">
        <f>SUM(Y21,AC21,AG21,AK21,)</f>
        <v>37623900</v>
      </c>
      <c r="AP21" s="10">
        <f>SUM(Z21,AD21,AH21,AL21)</f>
        <v>17383</v>
      </c>
      <c r="AQ21" s="145">
        <v>15358</v>
      </c>
      <c r="AR21" s="164">
        <v>98.3</v>
      </c>
      <c r="AS21" s="164">
        <v>98</v>
      </c>
      <c r="AT21" s="173">
        <v>98.1</v>
      </c>
    </row>
    <row r="22" spans="1:46" s="178" customFormat="1" ht="18" customHeight="1" x14ac:dyDescent="0.15">
      <c r="A22" s="35"/>
      <c r="B22" s="218">
        <v>0</v>
      </c>
      <c r="C22" s="217">
        <v>0</v>
      </c>
      <c r="D22" s="388"/>
      <c r="E22" s="154">
        <v>0</v>
      </c>
      <c r="F22" s="197">
        <v>0</v>
      </c>
      <c r="G22" s="197">
        <v>0</v>
      </c>
      <c r="H22" s="220">
        <v>0</v>
      </c>
      <c r="I22" s="221">
        <v>0</v>
      </c>
      <c r="J22" s="222">
        <v>0</v>
      </c>
      <c r="K22" s="152">
        <v>0</v>
      </c>
      <c r="L22" s="163">
        <v>0</v>
      </c>
      <c r="M22" s="223">
        <v>0</v>
      </c>
      <c r="N22" s="37">
        <v>0</v>
      </c>
      <c r="O22" s="6">
        <v>0</v>
      </c>
      <c r="P22" s="149">
        <v>0</v>
      </c>
      <c r="Q22" s="153">
        <v>0</v>
      </c>
      <c r="R22" s="216">
        <f t="shared" si="0"/>
        <v>0</v>
      </c>
      <c r="S22" s="168">
        <f t="shared" si="1"/>
        <v>0</v>
      </c>
      <c r="T22" s="146">
        <v>0</v>
      </c>
      <c r="U22" s="163">
        <v>0</v>
      </c>
      <c r="V22" s="163">
        <v>0</v>
      </c>
      <c r="W22" s="174">
        <v>0</v>
      </c>
      <c r="X22" s="35"/>
      <c r="Y22" s="6">
        <v>0</v>
      </c>
      <c r="Z22" s="6">
        <v>0</v>
      </c>
      <c r="AA22" s="221">
        <v>0</v>
      </c>
      <c r="AB22" s="154">
        <v>0</v>
      </c>
      <c r="AC22" s="6">
        <v>0</v>
      </c>
      <c r="AD22" s="6">
        <v>0</v>
      </c>
      <c r="AE22" s="220">
        <v>0</v>
      </c>
      <c r="AF22" s="221">
        <v>0</v>
      </c>
      <c r="AG22" s="224">
        <v>0</v>
      </c>
      <c r="AH22" s="41">
        <v>0</v>
      </c>
      <c r="AI22" s="163">
        <v>0</v>
      </c>
      <c r="AJ22" s="154">
        <v>0</v>
      </c>
      <c r="AK22" s="6">
        <v>0</v>
      </c>
      <c r="AL22" s="6">
        <v>0</v>
      </c>
      <c r="AM22" s="220">
        <v>0</v>
      </c>
      <c r="AN22" s="221">
        <v>0</v>
      </c>
      <c r="AO22" s="216">
        <f t="shared" si="2"/>
        <v>0</v>
      </c>
      <c r="AP22" s="218">
        <f t="shared" si="3"/>
        <v>0</v>
      </c>
      <c r="AQ22" s="146">
        <v>0</v>
      </c>
      <c r="AR22" s="163">
        <v>0</v>
      </c>
      <c r="AS22" s="163">
        <v>0</v>
      </c>
      <c r="AT22" s="174">
        <v>0</v>
      </c>
    </row>
    <row r="23" spans="1:46" s="178" customFormat="1" ht="18" customHeight="1" x14ac:dyDescent="0.15">
      <c r="A23" s="40" t="s">
        <v>94</v>
      </c>
      <c r="B23" s="10">
        <v>42282100</v>
      </c>
      <c r="C23" s="145">
        <v>19654</v>
      </c>
      <c r="D23" s="203">
        <v>98.2</v>
      </c>
      <c r="E23" s="144">
        <v>97.9</v>
      </c>
      <c r="F23" s="204">
        <v>217958600</v>
      </c>
      <c r="G23" s="204">
        <v>26791</v>
      </c>
      <c r="H23" s="205">
        <v>102.7</v>
      </c>
      <c r="I23" s="206">
        <v>101.3</v>
      </c>
      <c r="J23" s="207">
        <v>1348500</v>
      </c>
      <c r="K23" s="204">
        <v>295</v>
      </c>
      <c r="L23" s="164">
        <v>97.4</v>
      </c>
      <c r="M23" s="208">
        <v>98</v>
      </c>
      <c r="N23" s="176">
        <v>19884000</v>
      </c>
      <c r="O23" s="5">
        <v>3314</v>
      </c>
      <c r="P23" s="150">
        <v>100.2</v>
      </c>
      <c r="Q23" s="144">
        <v>100.2</v>
      </c>
      <c r="R23" s="176">
        <f t="shared" si="0"/>
        <v>281473200</v>
      </c>
      <c r="S23" s="5">
        <f t="shared" si="1"/>
        <v>50054</v>
      </c>
      <c r="T23" s="145">
        <v>36524</v>
      </c>
      <c r="U23" s="164">
        <v>101.8</v>
      </c>
      <c r="V23" s="164">
        <v>99.8</v>
      </c>
      <c r="W23" s="173">
        <v>99.2</v>
      </c>
      <c r="X23" s="40" t="s">
        <v>248</v>
      </c>
      <c r="Y23" s="5">
        <v>654900</v>
      </c>
      <c r="Z23" s="5">
        <v>177</v>
      </c>
      <c r="AA23" s="206">
        <v>107.9</v>
      </c>
      <c r="AB23" s="144">
        <v>107.9</v>
      </c>
      <c r="AC23" s="5">
        <v>24438000</v>
      </c>
      <c r="AD23" s="5">
        <v>12219</v>
      </c>
      <c r="AE23" s="205">
        <v>95.8</v>
      </c>
      <c r="AF23" s="206">
        <v>95.8</v>
      </c>
      <c r="AG23" s="176">
        <v>1150000</v>
      </c>
      <c r="AH23" s="10">
        <v>575</v>
      </c>
      <c r="AI23" s="164">
        <v>97.5</v>
      </c>
      <c r="AJ23" s="144">
        <v>97.5</v>
      </c>
      <c r="AK23" s="5">
        <v>16039200</v>
      </c>
      <c r="AL23" s="5">
        <v>6683</v>
      </c>
      <c r="AM23" s="205">
        <v>101.7</v>
      </c>
      <c r="AN23" s="206">
        <v>101.7</v>
      </c>
      <c r="AO23" s="176">
        <f t="shared" si="2"/>
        <v>42282100</v>
      </c>
      <c r="AP23" s="10">
        <f>SUM(Z23,AD23,AH23,AL23)</f>
        <v>19654</v>
      </c>
      <c r="AQ23" s="145">
        <v>17318</v>
      </c>
      <c r="AR23" s="164">
        <v>98.2</v>
      </c>
      <c r="AS23" s="164">
        <v>97.9</v>
      </c>
      <c r="AT23" s="173">
        <v>97.8</v>
      </c>
    </row>
    <row r="24" spans="1:46" s="178" customFormat="1" ht="18" customHeight="1" x14ac:dyDescent="0.15">
      <c r="A24" s="35"/>
      <c r="B24" s="218">
        <v>0</v>
      </c>
      <c r="C24" s="217">
        <v>0</v>
      </c>
      <c r="D24" s="388"/>
      <c r="E24" s="154">
        <v>0</v>
      </c>
      <c r="F24" s="197">
        <v>0</v>
      </c>
      <c r="G24" s="197">
        <v>0</v>
      </c>
      <c r="H24" s="220">
        <v>0</v>
      </c>
      <c r="I24" s="221">
        <v>0</v>
      </c>
      <c r="J24" s="222">
        <v>0</v>
      </c>
      <c r="K24" s="152">
        <v>0</v>
      </c>
      <c r="L24" s="163">
        <v>0</v>
      </c>
      <c r="M24" s="223">
        <v>0</v>
      </c>
      <c r="N24" s="37">
        <v>0</v>
      </c>
      <c r="O24" s="6">
        <v>0</v>
      </c>
      <c r="P24" s="149">
        <v>0</v>
      </c>
      <c r="Q24" s="153">
        <v>0</v>
      </c>
      <c r="R24" s="216">
        <f t="shared" si="0"/>
        <v>0</v>
      </c>
      <c r="S24" s="168">
        <f t="shared" si="1"/>
        <v>0</v>
      </c>
      <c r="T24" s="146">
        <v>0</v>
      </c>
      <c r="U24" s="163">
        <v>0</v>
      </c>
      <c r="V24" s="163">
        <v>0</v>
      </c>
      <c r="W24" s="174">
        <v>0</v>
      </c>
      <c r="X24" s="35"/>
      <c r="Y24" s="6">
        <v>0</v>
      </c>
      <c r="Z24" s="6">
        <v>0</v>
      </c>
      <c r="AA24" s="221">
        <v>0</v>
      </c>
      <c r="AB24" s="154">
        <v>0</v>
      </c>
      <c r="AC24" s="6">
        <v>0</v>
      </c>
      <c r="AD24" s="6">
        <v>0</v>
      </c>
      <c r="AE24" s="220">
        <v>0</v>
      </c>
      <c r="AF24" s="221">
        <v>0</v>
      </c>
      <c r="AG24" s="224">
        <v>0</v>
      </c>
      <c r="AH24" s="41">
        <v>0</v>
      </c>
      <c r="AI24" s="163">
        <v>0</v>
      </c>
      <c r="AJ24" s="154">
        <v>0</v>
      </c>
      <c r="AK24" s="6">
        <v>0</v>
      </c>
      <c r="AL24" s="6">
        <v>0</v>
      </c>
      <c r="AM24" s="220">
        <v>0</v>
      </c>
      <c r="AN24" s="221">
        <v>0</v>
      </c>
      <c r="AO24" s="216">
        <f t="shared" si="2"/>
        <v>0</v>
      </c>
      <c r="AP24" s="218">
        <f t="shared" si="3"/>
        <v>0</v>
      </c>
      <c r="AQ24" s="146">
        <v>0</v>
      </c>
      <c r="AR24" s="163">
        <v>0</v>
      </c>
      <c r="AS24" s="163">
        <v>0</v>
      </c>
      <c r="AT24" s="174">
        <v>0</v>
      </c>
    </row>
    <row r="25" spans="1:46" s="178" customFormat="1" ht="18" customHeight="1" x14ac:dyDescent="0.15">
      <c r="A25" s="40" t="s">
        <v>95</v>
      </c>
      <c r="B25" s="10">
        <v>23594500</v>
      </c>
      <c r="C25" s="145">
        <v>10816</v>
      </c>
      <c r="D25" s="203">
        <v>99.2</v>
      </c>
      <c r="E25" s="144">
        <v>98.9</v>
      </c>
      <c r="F25" s="204">
        <v>100246600</v>
      </c>
      <c r="G25" s="204">
        <v>13207</v>
      </c>
      <c r="H25" s="205">
        <v>104.4</v>
      </c>
      <c r="I25" s="206">
        <v>103.2</v>
      </c>
      <c r="J25" s="207">
        <v>300200</v>
      </c>
      <c r="K25" s="204">
        <v>58</v>
      </c>
      <c r="L25" s="164">
        <v>99.2</v>
      </c>
      <c r="M25" s="208">
        <v>98.3</v>
      </c>
      <c r="N25" s="176">
        <v>14142000</v>
      </c>
      <c r="O25" s="5">
        <v>2357</v>
      </c>
      <c r="P25" s="150">
        <v>104.6</v>
      </c>
      <c r="Q25" s="144">
        <v>104.6</v>
      </c>
      <c r="R25" s="176">
        <f t="shared" si="0"/>
        <v>138283300</v>
      </c>
      <c r="S25" s="5">
        <f t="shared" si="1"/>
        <v>26438</v>
      </c>
      <c r="T25" s="145">
        <v>19361</v>
      </c>
      <c r="U25" s="164">
        <v>103.5</v>
      </c>
      <c r="V25" s="164">
        <v>101.5</v>
      </c>
      <c r="W25" s="173">
        <v>100.4</v>
      </c>
      <c r="X25" s="40" t="s">
        <v>249</v>
      </c>
      <c r="Y25" s="5">
        <v>344100</v>
      </c>
      <c r="Z25" s="5">
        <v>93</v>
      </c>
      <c r="AA25" s="206">
        <v>98.9</v>
      </c>
      <c r="AB25" s="144">
        <v>98.9</v>
      </c>
      <c r="AC25" s="5">
        <v>11606000</v>
      </c>
      <c r="AD25" s="5">
        <v>5803</v>
      </c>
      <c r="AE25" s="205">
        <v>96.4</v>
      </c>
      <c r="AF25" s="206">
        <v>96.4</v>
      </c>
      <c r="AG25" s="176">
        <v>818000</v>
      </c>
      <c r="AH25" s="10">
        <v>409</v>
      </c>
      <c r="AI25" s="164">
        <v>96.2</v>
      </c>
      <c r="AJ25" s="144">
        <v>96.2</v>
      </c>
      <c r="AK25" s="5">
        <v>10826400</v>
      </c>
      <c r="AL25" s="5">
        <v>4511</v>
      </c>
      <c r="AM25" s="205">
        <v>102.5</v>
      </c>
      <c r="AN25" s="206">
        <v>102.5</v>
      </c>
      <c r="AO25" s="176">
        <f t="shared" si="2"/>
        <v>23594500</v>
      </c>
      <c r="AP25" s="10">
        <f t="shared" si="3"/>
        <v>10816</v>
      </c>
      <c r="AQ25" s="145">
        <v>9550</v>
      </c>
      <c r="AR25" s="164">
        <v>99.2</v>
      </c>
      <c r="AS25" s="164">
        <v>98.9</v>
      </c>
      <c r="AT25" s="173">
        <v>99.2</v>
      </c>
    </row>
    <row r="26" spans="1:46" s="178" customFormat="1" ht="18" customHeight="1" x14ac:dyDescent="0.15">
      <c r="A26" s="35"/>
      <c r="B26" s="218">
        <v>0</v>
      </c>
      <c r="C26" s="217">
        <v>0</v>
      </c>
      <c r="D26" s="388"/>
      <c r="E26" s="154">
        <v>0</v>
      </c>
      <c r="F26" s="197">
        <v>0</v>
      </c>
      <c r="G26" s="197">
        <v>0</v>
      </c>
      <c r="H26" s="220">
        <v>0</v>
      </c>
      <c r="I26" s="221">
        <v>0</v>
      </c>
      <c r="J26" s="222">
        <v>0</v>
      </c>
      <c r="K26" s="152">
        <v>0</v>
      </c>
      <c r="L26" s="163">
        <v>0</v>
      </c>
      <c r="M26" s="223">
        <v>0</v>
      </c>
      <c r="N26" s="37">
        <v>0</v>
      </c>
      <c r="O26" s="6">
        <v>0</v>
      </c>
      <c r="P26" s="149">
        <v>0</v>
      </c>
      <c r="Q26" s="153">
        <v>0</v>
      </c>
      <c r="R26" s="216">
        <f t="shared" si="0"/>
        <v>0</v>
      </c>
      <c r="S26" s="168">
        <f t="shared" si="1"/>
        <v>0</v>
      </c>
      <c r="T26" s="146">
        <v>0</v>
      </c>
      <c r="U26" s="163">
        <v>0</v>
      </c>
      <c r="V26" s="163">
        <v>0</v>
      </c>
      <c r="W26" s="174">
        <v>0</v>
      </c>
      <c r="X26" s="35"/>
      <c r="Y26" s="6">
        <v>0</v>
      </c>
      <c r="Z26" s="6">
        <v>0</v>
      </c>
      <c r="AA26" s="221">
        <v>0</v>
      </c>
      <c r="AB26" s="154">
        <v>0</v>
      </c>
      <c r="AC26" s="6">
        <v>0</v>
      </c>
      <c r="AD26" s="6">
        <v>0</v>
      </c>
      <c r="AE26" s="220">
        <v>0</v>
      </c>
      <c r="AF26" s="221">
        <v>0</v>
      </c>
      <c r="AG26" s="224">
        <v>0</v>
      </c>
      <c r="AH26" s="41">
        <v>0</v>
      </c>
      <c r="AI26" s="163">
        <v>0</v>
      </c>
      <c r="AJ26" s="154">
        <v>0</v>
      </c>
      <c r="AK26" s="6">
        <v>0</v>
      </c>
      <c r="AL26" s="6">
        <v>0</v>
      </c>
      <c r="AM26" s="220">
        <v>0</v>
      </c>
      <c r="AN26" s="221">
        <v>0</v>
      </c>
      <c r="AO26" s="216">
        <f t="shared" si="2"/>
        <v>0</v>
      </c>
      <c r="AP26" s="218">
        <f t="shared" si="3"/>
        <v>0</v>
      </c>
      <c r="AQ26" s="146">
        <v>0</v>
      </c>
      <c r="AR26" s="163">
        <v>0</v>
      </c>
      <c r="AS26" s="163">
        <v>0</v>
      </c>
      <c r="AT26" s="174">
        <v>0</v>
      </c>
    </row>
    <row r="27" spans="1:46" s="178" customFormat="1" ht="18" customHeight="1" x14ac:dyDescent="0.15">
      <c r="A27" s="40" t="s">
        <v>12</v>
      </c>
      <c r="B27" s="10">
        <v>29442600</v>
      </c>
      <c r="C27" s="145">
        <v>13528</v>
      </c>
      <c r="D27" s="203">
        <v>98.5</v>
      </c>
      <c r="E27" s="144">
        <v>98.3</v>
      </c>
      <c r="F27" s="204">
        <v>132139500</v>
      </c>
      <c r="G27" s="204">
        <v>16730</v>
      </c>
      <c r="H27" s="205">
        <v>103.3</v>
      </c>
      <c r="I27" s="206">
        <v>101.7</v>
      </c>
      <c r="J27" s="207">
        <v>1269800</v>
      </c>
      <c r="K27" s="204">
        <v>217</v>
      </c>
      <c r="L27" s="164">
        <v>104.4</v>
      </c>
      <c r="M27" s="208">
        <v>104.3</v>
      </c>
      <c r="N27" s="176">
        <v>16560000</v>
      </c>
      <c r="O27" s="5">
        <v>2760</v>
      </c>
      <c r="P27" s="150">
        <v>104.6</v>
      </c>
      <c r="Q27" s="144">
        <v>104.6</v>
      </c>
      <c r="R27" s="176">
        <f t="shared" si="0"/>
        <v>179411900</v>
      </c>
      <c r="S27" s="5">
        <f t="shared" si="1"/>
        <v>33235</v>
      </c>
      <c r="T27" s="145">
        <v>24425</v>
      </c>
      <c r="U27" s="164">
        <v>102.6</v>
      </c>
      <c r="V27" s="164">
        <v>100.5</v>
      </c>
      <c r="W27" s="173">
        <v>99.7</v>
      </c>
      <c r="X27" s="40" t="s">
        <v>12</v>
      </c>
      <c r="Y27" s="5">
        <v>481000</v>
      </c>
      <c r="Z27" s="5">
        <v>130</v>
      </c>
      <c r="AA27" s="206">
        <v>101.6</v>
      </c>
      <c r="AB27" s="144">
        <v>101.6</v>
      </c>
      <c r="AC27" s="5">
        <v>15128000</v>
      </c>
      <c r="AD27" s="5">
        <v>7564</v>
      </c>
      <c r="AE27" s="205">
        <v>96.1</v>
      </c>
      <c r="AF27" s="206">
        <v>96.1</v>
      </c>
      <c r="AG27" s="176">
        <v>840000</v>
      </c>
      <c r="AH27" s="10">
        <v>420</v>
      </c>
      <c r="AI27" s="164">
        <v>94.8</v>
      </c>
      <c r="AJ27" s="144">
        <v>94.8</v>
      </c>
      <c r="AK27" s="5">
        <v>12993600</v>
      </c>
      <c r="AL27" s="5">
        <v>5414</v>
      </c>
      <c r="AM27" s="205">
        <v>101.6</v>
      </c>
      <c r="AN27" s="206">
        <v>101.6</v>
      </c>
      <c r="AO27" s="176">
        <f>SUM(Y27,AC27,AG27,AK27,)</f>
        <v>29442600</v>
      </c>
      <c r="AP27" s="10">
        <f t="shared" si="3"/>
        <v>13528</v>
      </c>
      <c r="AQ27" s="145">
        <v>11989</v>
      </c>
      <c r="AR27" s="164">
        <v>98.5</v>
      </c>
      <c r="AS27" s="164">
        <v>98.3</v>
      </c>
      <c r="AT27" s="173">
        <v>98.5</v>
      </c>
    </row>
    <row r="28" spans="1:46" s="178" customFormat="1" ht="18" customHeight="1" x14ac:dyDescent="0.15">
      <c r="A28" s="35"/>
      <c r="B28" s="218">
        <v>0</v>
      </c>
      <c r="C28" s="217">
        <v>0</v>
      </c>
      <c r="D28" s="388"/>
      <c r="E28" s="154">
        <v>0</v>
      </c>
      <c r="F28" s="197">
        <v>0</v>
      </c>
      <c r="G28" s="197">
        <v>0</v>
      </c>
      <c r="H28" s="220">
        <v>0</v>
      </c>
      <c r="I28" s="221">
        <v>0</v>
      </c>
      <c r="J28" s="222">
        <v>0</v>
      </c>
      <c r="K28" s="152">
        <v>0</v>
      </c>
      <c r="L28" s="163">
        <v>0</v>
      </c>
      <c r="M28" s="223">
        <v>0</v>
      </c>
      <c r="N28" s="37">
        <v>0</v>
      </c>
      <c r="O28" s="6">
        <v>0</v>
      </c>
      <c r="P28" s="149">
        <v>0</v>
      </c>
      <c r="Q28" s="153">
        <v>0</v>
      </c>
      <c r="R28" s="216">
        <f t="shared" si="0"/>
        <v>0</v>
      </c>
      <c r="S28" s="168">
        <f t="shared" si="1"/>
        <v>0</v>
      </c>
      <c r="T28" s="146">
        <v>0</v>
      </c>
      <c r="U28" s="163">
        <v>0</v>
      </c>
      <c r="V28" s="163">
        <v>0</v>
      </c>
      <c r="W28" s="174">
        <v>0</v>
      </c>
      <c r="X28" s="35"/>
      <c r="Y28" s="6">
        <v>0</v>
      </c>
      <c r="Z28" s="6">
        <v>0</v>
      </c>
      <c r="AA28" s="221">
        <v>0</v>
      </c>
      <c r="AB28" s="154">
        <v>0</v>
      </c>
      <c r="AC28" s="6">
        <v>0</v>
      </c>
      <c r="AD28" s="6">
        <v>0</v>
      </c>
      <c r="AE28" s="220">
        <v>0</v>
      </c>
      <c r="AF28" s="221">
        <v>0</v>
      </c>
      <c r="AG28" s="224">
        <v>0</v>
      </c>
      <c r="AH28" s="41">
        <v>0</v>
      </c>
      <c r="AI28" s="163">
        <v>0</v>
      </c>
      <c r="AJ28" s="154">
        <v>0</v>
      </c>
      <c r="AK28" s="6">
        <v>0</v>
      </c>
      <c r="AL28" s="6">
        <v>0</v>
      </c>
      <c r="AM28" s="220">
        <v>0</v>
      </c>
      <c r="AN28" s="221">
        <v>0</v>
      </c>
      <c r="AO28" s="216">
        <f t="shared" si="2"/>
        <v>0</v>
      </c>
      <c r="AP28" s="218">
        <f t="shared" si="3"/>
        <v>0</v>
      </c>
      <c r="AQ28" s="146">
        <v>0</v>
      </c>
      <c r="AR28" s="163">
        <v>0</v>
      </c>
      <c r="AS28" s="163">
        <v>0</v>
      </c>
      <c r="AT28" s="174">
        <v>0</v>
      </c>
    </row>
    <row r="29" spans="1:46" s="178" customFormat="1" ht="18" customHeight="1" x14ac:dyDescent="0.15">
      <c r="A29" s="40" t="s">
        <v>13</v>
      </c>
      <c r="B29" s="10">
        <v>31310000</v>
      </c>
      <c r="C29" s="145">
        <v>14341</v>
      </c>
      <c r="D29" s="203">
        <v>99.2</v>
      </c>
      <c r="E29" s="154">
        <v>98.9</v>
      </c>
      <c r="F29" s="204">
        <v>179130800</v>
      </c>
      <c r="G29" s="204">
        <v>23111</v>
      </c>
      <c r="H29" s="205">
        <v>101.9</v>
      </c>
      <c r="I29" s="206">
        <v>100.6</v>
      </c>
      <c r="J29" s="207">
        <v>1986000</v>
      </c>
      <c r="K29" s="204">
        <v>460</v>
      </c>
      <c r="L29" s="164">
        <v>98.2</v>
      </c>
      <c r="M29" s="208">
        <v>98.3</v>
      </c>
      <c r="N29" s="176">
        <v>24966000</v>
      </c>
      <c r="O29" s="5">
        <v>4161</v>
      </c>
      <c r="P29" s="150">
        <v>104.1</v>
      </c>
      <c r="Q29" s="144">
        <v>104.1</v>
      </c>
      <c r="R29" s="176">
        <f t="shared" si="0"/>
        <v>237392800</v>
      </c>
      <c r="S29" s="5">
        <f t="shared" si="1"/>
        <v>42073</v>
      </c>
      <c r="T29" s="145">
        <v>29785</v>
      </c>
      <c r="U29" s="164">
        <v>101.7</v>
      </c>
      <c r="V29" s="164">
        <v>100.3</v>
      </c>
      <c r="W29" s="173">
        <v>100.3</v>
      </c>
      <c r="X29" s="40" t="s">
        <v>13</v>
      </c>
      <c r="Y29" s="5">
        <v>858400</v>
      </c>
      <c r="Z29" s="5">
        <v>232</v>
      </c>
      <c r="AA29" s="206">
        <v>105.9</v>
      </c>
      <c r="AB29" s="144">
        <v>105.9</v>
      </c>
      <c r="AC29" s="5">
        <v>15946000</v>
      </c>
      <c r="AD29" s="5">
        <v>7973</v>
      </c>
      <c r="AE29" s="205">
        <v>96.2</v>
      </c>
      <c r="AF29" s="206">
        <v>96.2</v>
      </c>
      <c r="AG29" s="176">
        <v>1104000</v>
      </c>
      <c r="AH29" s="10">
        <v>552</v>
      </c>
      <c r="AI29" s="164">
        <v>99.8</v>
      </c>
      <c r="AJ29" s="144">
        <v>99.8</v>
      </c>
      <c r="AK29" s="5">
        <v>13401600</v>
      </c>
      <c r="AL29" s="5">
        <v>5584</v>
      </c>
      <c r="AM29" s="205">
        <v>102.6</v>
      </c>
      <c r="AN29" s="206">
        <v>102.6</v>
      </c>
      <c r="AO29" s="176">
        <f t="shared" si="2"/>
        <v>31310000</v>
      </c>
      <c r="AP29" s="10">
        <f t="shared" si="3"/>
        <v>14341</v>
      </c>
      <c r="AQ29" s="145">
        <v>12509</v>
      </c>
      <c r="AR29" s="164">
        <v>99.2</v>
      </c>
      <c r="AS29" s="164">
        <v>98.9</v>
      </c>
      <c r="AT29" s="173">
        <v>98.9</v>
      </c>
    </row>
    <row r="30" spans="1:46" s="178" customFormat="1" ht="18" customHeight="1" x14ac:dyDescent="0.15">
      <c r="A30" s="35"/>
      <c r="B30" s="218">
        <v>0</v>
      </c>
      <c r="C30" s="217">
        <v>0</v>
      </c>
      <c r="D30" s="388"/>
      <c r="E30" s="156">
        <v>0</v>
      </c>
      <c r="F30" s="197">
        <v>0</v>
      </c>
      <c r="G30" s="197">
        <v>0</v>
      </c>
      <c r="H30" s="220">
        <v>0</v>
      </c>
      <c r="I30" s="221">
        <v>0</v>
      </c>
      <c r="J30" s="222">
        <v>0</v>
      </c>
      <c r="K30" s="152">
        <v>0</v>
      </c>
      <c r="L30" s="163">
        <v>0</v>
      </c>
      <c r="M30" s="223">
        <v>0</v>
      </c>
      <c r="N30" s="37">
        <v>0</v>
      </c>
      <c r="O30" s="6">
        <v>0</v>
      </c>
      <c r="P30" s="149">
        <v>0</v>
      </c>
      <c r="Q30" s="153">
        <v>0</v>
      </c>
      <c r="R30" s="216">
        <f t="shared" si="0"/>
        <v>0</v>
      </c>
      <c r="S30" s="168">
        <f t="shared" si="1"/>
        <v>0</v>
      </c>
      <c r="T30" s="146">
        <v>0</v>
      </c>
      <c r="U30" s="163">
        <v>0</v>
      </c>
      <c r="V30" s="163">
        <v>0</v>
      </c>
      <c r="W30" s="174">
        <v>0</v>
      </c>
      <c r="X30" s="35"/>
      <c r="Y30" s="6">
        <v>0</v>
      </c>
      <c r="Z30" s="6">
        <v>0</v>
      </c>
      <c r="AA30" s="221">
        <v>0</v>
      </c>
      <c r="AB30" s="154">
        <v>0</v>
      </c>
      <c r="AC30" s="6">
        <v>0</v>
      </c>
      <c r="AD30" s="6">
        <v>0</v>
      </c>
      <c r="AE30" s="220">
        <v>0</v>
      </c>
      <c r="AF30" s="221">
        <v>0</v>
      </c>
      <c r="AG30" s="224">
        <v>0</v>
      </c>
      <c r="AH30" s="41">
        <v>0</v>
      </c>
      <c r="AI30" s="163">
        <v>0</v>
      </c>
      <c r="AJ30" s="154">
        <v>0</v>
      </c>
      <c r="AK30" s="6">
        <v>0</v>
      </c>
      <c r="AL30" s="6">
        <v>0</v>
      </c>
      <c r="AM30" s="220">
        <v>0</v>
      </c>
      <c r="AN30" s="221">
        <v>0</v>
      </c>
      <c r="AO30" s="216">
        <f t="shared" si="2"/>
        <v>0</v>
      </c>
      <c r="AP30" s="218">
        <f t="shared" si="3"/>
        <v>0</v>
      </c>
      <c r="AQ30" s="146">
        <v>0</v>
      </c>
      <c r="AR30" s="163">
        <v>0</v>
      </c>
      <c r="AS30" s="163">
        <v>0</v>
      </c>
      <c r="AT30" s="174">
        <v>0</v>
      </c>
    </row>
    <row r="31" spans="1:46" s="178" customFormat="1" ht="18" customHeight="1" x14ac:dyDescent="0.15">
      <c r="A31" s="40" t="s">
        <v>96</v>
      </c>
      <c r="B31" s="10">
        <v>23565700</v>
      </c>
      <c r="C31" s="145">
        <v>10893</v>
      </c>
      <c r="D31" s="203">
        <v>99</v>
      </c>
      <c r="E31" s="144">
        <v>98.7</v>
      </c>
      <c r="F31" s="204">
        <v>146145600</v>
      </c>
      <c r="G31" s="204">
        <v>17767</v>
      </c>
      <c r="H31" s="205">
        <v>101.2</v>
      </c>
      <c r="I31" s="206">
        <v>100.1</v>
      </c>
      <c r="J31" s="207">
        <v>1047100</v>
      </c>
      <c r="K31" s="204">
        <v>324</v>
      </c>
      <c r="L31" s="164">
        <v>97.6</v>
      </c>
      <c r="M31" s="208">
        <v>98.5</v>
      </c>
      <c r="N31" s="176">
        <v>15588000</v>
      </c>
      <c r="O31" s="5">
        <v>2598</v>
      </c>
      <c r="P31" s="150">
        <v>99.8</v>
      </c>
      <c r="Q31" s="144">
        <v>99.8</v>
      </c>
      <c r="R31" s="176">
        <f t="shared" si="0"/>
        <v>186346400</v>
      </c>
      <c r="S31" s="5">
        <f t="shared" si="1"/>
        <v>31582</v>
      </c>
      <c r="T31" s="145">
        <v>22905</v>
      </c>
      <c r="U31" s="164">
        <v>100.8</v>
      </c>
      <c r="V31" s="164">
        <v>99.6</v>
      </c>
      <c r="W31" s="173">
        <v>98.9</v>
      </c>
      <c r="X31" s="40" t="s">
        <v>250</v>
      </c>
      <c r="Y31" s="5">
        <v>358900</v>
      </c>
      <c r="Z31" s="5">
        <v>97</v>
      </c>
      <c r="AA31" s="206">
        <v>94.2</v>
      </c>
      <c r="AB31" s="144">
        <v>94.2</v>
      </c>
      <c r="AC31" s="5">
        <v>12756000</v>
      </c>
      <c r="AD31" s="5">
        <v>6378</v>
      </c>
      <c r="AE31" s="205">
        <v>96.4</v>
      </c>
      <c r="AF31" s="206">
        <v>96.4</v>
      </c>
      <c r="AG31" s="176">
        <v>762000</v>
      </c>
      <c r="AH31" s="10">
        <v>381</v>
      </c>
      <c r="AI31" s="164">
        <v>100</v>
      </c>
      <c r="AJ31" s="144">
        <v>100</v>
      </c>
      <c r="AK31" s="5">
        <v>9688800</v>
      </c>
      <c r="AL31" s="5">
        <v>4037</v>
      </c>
      <c r="AM31" s="205">
        <v>102.7</v>
      </c>
      <c r="AN31" s="206">
        <v>102.7</v>
      </c>
      <c r="AO31" s="176">
        <f t="shared" si="2"/>
        <v>23565700</v>
      </c>
      <c r="AP31" s="10">
        <f t="shared" si="3"/>
        <v>10893</v>
      </c>
      <c r="AQ31" s="145">
        <v>9695</v>
      </c>
      <c r="AR31" s="164">
        <v>99</v>
      </c>
      <c r="AS31" s="164">
        <v>98.7</v>
      </c>
      <c r="AT31" s="173">
        <v>98.5</v>
      </c>
    </row>
    <row r="32" spans="1:46" s="178" customFormat="1" ht="18" customHeight="1" x14ac:dyDescent="0.15">
      <c r="A32" s="35"/>
      <c r="B32" s="218">
        <v>0</v>
      </c>
      <c r="C32" s="217">
        <v>0</v>
      </c>
      <c r="D32" s="388"/>
      <c r="E32" s="154">
        <v>0</v>
      </c>
      <c r="F32" s="197">
        <v>0</v>
      </c>
      <c r="G32" s="197">
        <v>0</v>
      </c>
      <c r="H32" s="220">
        <v>0</v>
      </c>
      <c r="I32" s="221">
        <v>0</v>
      </c>
      <c r="J32" s="222">
        <v>0</v>
      </c>
      <c r="K32" s="152">
        <v>0</v>
      </c>
      <c r="L32" s="163">
        <v>0</v>
      </c>
      <c r="M32" s="223">
        <v>0</v>
      </c>
      <c r="N32" s="37">
        <v>0</v>
      </c>
      <c r="O32" s="6">
        <v>0</v>
      </c>
      <c r="P32" s="149">
        <v>0</v>
      </c>
      <c r="Q32" s="153">
        <v>0</v>
      </c>
      <c r="R32" s="216">
        <f t="shared" si="0"/>
        <v>0</v>
      </c>
      <c r="S32" s="168">
        <f t="shared" si="1"/>
        <v>0</v>
      </c>
      <c r="T32" s="146">
        <v>0</v>
      </c>
      <c r="U32" s="163">
        <v>0</v>
      </c>
      <c r="V32" s="163">
        <v>0</v>
      </c>
      <c r="W32" s="174">
        <v>0</v>
      </c>
      <c r="X32" s="35"/>
      <c r="Y32" s="6">
        <v>0</v>
      </c>
      <c r="Z32" s="6">
        <v>0</v>
      </c>
      <c r="AA32" s="221">
        <v>0</v>
      </c>
      <c r="AB32" s="154">
        <v>0</v>
      </c>
      <c r="AC32" s="6">
        <v>0</v>
      </c>
      <c r="AD32" s="6">
        <v>0</v>
      </c>
      <c r="AE32" s="220">
        <v>0</v>
      </c>
      <c r="AF32" s="221">
        <v>0</v>
      </c>
      <c r="AG32" s="224">
        <v>0</v>
      </c>
      <c r="AH32" s="41">
        <v>0</v>
      </c>
      <c r="AI32" s="163">
        <v>0</v>
      </c>
      <c r="AJ32" s="154">
        <v>0</v>
      </c>
      <c r="AK32" s="6">
        <v>0</v>
      </c>
      <c r="AL32" s="6">
        <v>0</v>
      </c>
      <c r="AM32" s="220">
        <v>0</v>
      </c>
      <c r="AN32" s="221">
        <v>0</v>
      </c>
      <c r="AO32" s="216">
        <f t="shared" si="2"/>
        <v>0</v>
      </c>
      <c r="AP32" s="218">
        <f t="shared" si="3"/>
        <v>0</v>
      </c>
      <c r="AQ32" s="146">
        <v>0</v>
      </c>
      <c r="AR32" s="163">
        <v>0</v>
      </c>
      <c r="AS32" s="163">
        <v>0</v>
      </c>
      <c r="AT32" s="174">
        <v>0</v>
      </c>
    </row>
    <row r="33" spans="1:46" s="178" customFormat="1" ht="18" customHeight="1" x14ac:dyDescent="0.15">
      <c r="A33" s="40" t="s">
        <v>14</v>
      </c>
      <c r="B33" s="10">
        <v>25851500</v>
      </c>
      <c r="C33" s="145">
        <v>11959</v>
      </c>
      <c r="D33" s="203">
        <v>99.3</v>
      </c>
      <c r="E33" s="144">
        <v>98.9</v>
      </c>
      <c r="F33" s="204">
        <v>150323800</v>
      </c>
      <c r="G33" s="204">
        <v>18869</v>
      </c>
      <c r="H33" s="205">
        <v>99.6</v>
      </c>
      <c r="I33" s="206">
        <v>98.5</v>
      </c>
      <c r="J33" s="207">
        <v>923100</v>
      </c>
      <c r="K33" s="204">
        <v>284</v>
      </c>
      <c r="L33" s="164">
        <v>101</v>
      </c>
      <c r="M33" s="208">
        <v>100.4</v>
      </c>
      <c r="N33" s="176">
        <v>20832000</v>
      </c>
      <c r="O33" s="5">
        <v>3472</v>
      </c>
      <c r="P33" s="150">
        <v>103.4</v>
      </c>
      <c r="Q33" s="144">
        <v>103.4</v>
      </c>
      <c r="R33" s="176">
        <f t="shared" si="0"/>
        <v>197930400</v>
      </c>
      <c r="S33" s="5">
        <f t="shared" si="1"/>
        <v>34584</v>
      </c>
      <c r="T33" s="145">
        <v>25704</v>
      </c>
      <c r="U33" s="164">
        <v>99.9</v>
      </c>
      <c r="V33" s="164">
        <v>99.1</v>
      </c>
      <c r="W33" s="173">
        <v>99.5</v>
      </c>
      <c r="X33" s="40" t="s">
        <v>14</v>
      </c>
      <c r="Y33" s="5">
        <v>691900</v>
      </c>
      <c r="Z33" s="5">
        <v>187</v>
      </c>
      <c r="AA33" s="206">
        <v>118.4</v>
      </c>
      <c r="AB33" s="144">
        <v>118.4</v>
      </c>
      <c r="AC33" s="5">
        <v>14644000</v>
      </c>
      <c r="AD33" s="5">
        <v>7322</v>
      </c>
      <c r="AE33" s="205">
        <v>96.7</v>
      </c>
      <c r="AF33" s="206">
        <v>96.7</v>
      </c>
      <c r="AG33" s="176">
        <v>822000</v>
      </c>
      <c r="AH33" s="10">
        <v>411</v>
      </c>
      <c r="AI33" s="164">
        <v>100.7</v>
      </c>
      <c r="AJ33" s="144">
        <v>100.7</v>
      </c>
      <c r="AK33" s="5">
        <v>9693600</v>
      </c>
      <c r="AL33" s="5">
        <v>4039</v>
      </c>
      <c r="AM33" s="205">
        <v>102.2</v>
      </c>
      <c r="AN33" s="206">
        <v>102.2</v>
      </c>
      <c r="AO33" s="176">
        <f t="shared" si="2"/>
        <v>25851500</v>
      </c>
      <c r="AP33" s="10">
        <f t="shared" si="3"/>
        <v>11959</v>
      </c>
      <c r="AQ33" s="145">
        <v>10531</v>
      </c>
      <c r="AR33" s="164">
        <v>99.3</v>
      </c>
      <c r="AS33" s="164">
        <v>98.9</v>
      </c>
      <c r="AT33" s="173">
        <v>98.8</v>
      </c>
    </row>
    <row r="34" spans="1:46" s="178" customFormat="1" ht="18" customHeight="1" x14ac:dyDescent="0.15">
      <c r="A34" s="35"/>
      <c r="B34" s="218">
        <v>0</v>
      </c>
      <c r="C34" s="217">
        <v>0</v>
      </c>
      <c r="D34" s="388"/>
      <c r="E34" s="154">
        <v>0</v>
      </c>
      <c r="F34" s="197">
        <v>0</v>
      </c>
      <c r="G34" s="197">
        <v>0</v>
      </c>
      <c r="H34" s="220">
        <v>0</v>
      </c>
      <c r="I34" s="221">
        <v>0</v>
      </c>
      <c r="J34" s="222">
        <v>0</v>
      </c>
      <c r="K34" s="152">
        <v>0</v>
      </c>
      <c r="L34" s="163">
        <v>0</v>
      </c>
      <c r="M34" s="223">
        <v>0</v>
      </c>
      <c r="N34" s="37">
        <v>0</v>
      </c>
      <c r="O34" s="6">
        <v>0</v>
      </c>
      <c r="P34" s="149">
        <v>0</v>
      </c>
      <c r="Q34" s="153">
        <v>0</v>
      </c>
      <c r="R34" s="216">
        <f t="shared" si="0"/>
        <v>0</v>
      </c>
      <c r="S34" s="168">
        <f t="shared" si="1"/>
        <v>0</v>
      </c>
      <c r="T34" s="146">
        <v>0</v>
      </c>
      <c r="U34" s="163">
        <v>0</v>
      </c>
      <c r="V34" s="163">
        <v>0</v>
      </c>
      <c r="W34" s="174">
        <v>0</v>
      </c>
      <c r="X34" s="35"/>
      <c r="Y34" s="6">
        <v>0</v>
      </c>
      <c r="Z34" s="6">
        <v>0</v>
      </c>
      <c r="AA34" s="221">
        <v>0</v>
      </c>
      <c r="AB34" s="154">
        <v>0</v>
      </c>
      <c r="AC34" s="6">
        <v>0</v>
      </c>
      <c r="AD34" s="6">
        <v>0</v>
      </c>
      <c r="AE34" s="220">
        <v>0</v>
      </c>
      <c r="AF34" s="221">
        <v>0</v>
      </c>
      <c r="AG34" s="224">
        <v>0</v>
      </c>
      <c r="AH34" s="41">
        <v>0</v>
      </c>
      <c r="AI34" s="163">
        <v>0</v>
      </c>
      <c r="AJ34" s="154">
        <v>0</v>
      </c>
      <c r="AK34" s="6">
        <v>0</v>
      </c>
      <c r="AL34" s="6">
        <v>0</v>
      </c>
      <c r="AM34" s="220">
        <v>0</v>
      </c>
      <c r="AN34" s="221">
        <v>0</v>
      </c>
      <c r="AO34" s="216">
        <f t="shared" si="2"/>
        <v>0</v>
      </c>
      <c r="AP34" s="218">
        <f t="shared" si="3"/>
        <v>0</v>
      </c>
      <c r="AQ34" s="146">
        <v>0</v>
      </c>
      <c r="AR34" s="163">
        <v>0</v>
      </c>
      <c r="AS34" s="163">
        <v>0</v>
      </c>
      <c r="AT34" s="174">
        <v>0</v>
      </c>
    </row>
    <row r="35" spans="1:46" s="178" customFormat="1" ht="18" customHeight="1" x14ac:dyDescent="0.15">
      <c r="A35" s="40" t="s">
        <v>15</v>
      </c>
      <c r="B35" s="10">
        <v>20523500</v>
      </c>
      <c r="C35" s="145">
        <v>9321</v>
      </c>
      <c r="D35" s="203">
        <v>100.6</v>
      </c>
      <c r="E35" s="144">
        <v>100.2</v>
      </c>
      <c r="F35" s="204">
        <v>165842700</v>
      </c>
      <c r="G35" s="204">
        <v>21185</v>
      </c>
      <c r="H35" s="205">
        <v>103.3</v>
      </c>
      <c r="I35" s="206">
        <v>102.4</v>
      </c>
      <c r="J35" s="207">
        <v>1913200</v>
      </c>
      <c r="K35" s="204">
        <v>453</v>
      </c>
      <c r="L35" s="164">
        <v>98.8</v>
      </c>
      <c r="M35" s="208">
        <v>99.1</v>
      </c>
      <c r="N35" s="176">
        <v>19530000</v>
      </c>
      <c r="O35" s="5">
        <v>3255</v>
      </c>
      <c r="P35" s="150">
        <v>107</v>
      </c>
      <c r="Q35" s="144">
        <v>107</v>
      </c>
      <c r="R35" s="176">
        <f t="shared" si="0"/>
        <v>207809400</v>
      </c>
      <c r="S35" s="5">
        <f t="shared" si="1"/>
        <v>34214</v>
      </c>
      <c r="T35" s="145">
        <v>21841</v>
      </c>
      <c r="U35" s="164">
        <v>103.3</v>
      </c>
      <c r="V35" s="164">
        <v>102.2</v>
      </c>
      <c r="W35" s="173">
        <v>100.1</v>
      </c>
      <c r="X35" s="40" t="s">
        <v>15</v>
      </c>
      <c r="Y35" s="5">
        <v>1002700</v>
      </c>
      <c r="Z35" s="5">
        <v>271</v>
      </c>
      <c r="AA35" s="206">
        <v>106.7</v>
      </c>
      <c r="AB35" s="144">
        <v>106.7</v>
      </c>
      <c r="AC35" s="5">
        <v>10186000</v>
      </c>
      <c r="AD35" s="5">
        <v>5093</v>
      </c>
      <c r="AE35" s="205">
        <v>98</v>
      </c>
      <c r="AF35" s="206">
        <v>98</v>
      </c>
      <c r="AG35" s="176">
        <v>810000</v>
      </c>
      <c r="AH35" s="10">
        <v>405</v>
      </c>
      <c r="AI35" s="164">
        <v>102</v>
      </c>
      <c r="AJ35" s="144">
        <v>102</v>
      </c>
      <c r="AK35" s="5">
        <v>8524800</v>
      </c>
      <c r="AL35" s="5">
        <v>3552</v>
      </c>
      <c r="AM35" s="205">
        <v>102.9</v>
      </c>
      <c r="AN35" s="206">
        <v>102.9</v>
      </c>
      <c r="AO35" s="176">
        <f t="shared" si="2"/>
        <v>20523500</v>
      </c>
      <c r="AP35" s="10">
        <f t="shared" si="3"/>
        <v>9321</v>
      </c>
      <c r="AQ35" s="145">
        <v>7826</v>
      </c>
      <c r="AR35" s="164">
        <v>100.6</v>
      </c>
      <c r="AS35" s="164">
        <v>100.2</v>
      </c>
      <c r="AT35" s="173">
        <v>98.5</v>
      </c>
    </row>
    <row r="36" spans="1:46" s="178" customFormat="1" ht="18" customHeight="1" x14ac:dyDescent="0.15">
      <c r="A36" s="35"/>
      <c r="B36" s="218">
        <v>0</v>
      </c>
      <c r="C36" s="217">
        <v>0</v>
      </c>
      <c r="D36" s="388"/>
      <c r="E36" s="154">
        <v>0</v>
      </c>
      <c r="F36" s="197">
        <v>0</v>
      </c>
      <c r="G36" s="197">
        <v>0</v>
      </c>
      <c r="H36" s="220">
        <v>0</v>
      </c>
      <c r="I36" s="221">
        <v>0</v>
      </c>
      <c r="J36" s="222">
        <v>0</v>
      </c>
      <c r="K36" s="152">
        <v>0</v>
      </c>
      <c r="L36" s="163">
        <v>0</v>
      </c>
      <c r="M36" s="223">
        <v>0</v>
      </c>
      <c r="N36" s="37">
        <v>0</v>
      </c>
      <c r="O36" s="6">
        <v>0</v>
      </c>
      <c r="P36" s="149">
        <v>0</v>
      </c>
      <c r="Q36" s="153">
        <v>0</v>
      </c>
      <c r="R36" s="216">
        <f t="shared" si="0"/>
        <v>0</v>
      </c>
      <c r="S36" s="168">
        <f t="shared" si="1"/>
        <v>0</v>
      </c>
      <c r="T36" s="146">
        <v>0</v>
      </c>
      <c r="U36" s="163">
        <v>0</v>
      </c>
      <c r="V36" s="163">
        <v>0</v>
      </c>
      <c r="W36" s="174">
        <v>0</v>
      </c>
      <c r="X36" s="35"/>
      <c r="Y36" s="6">
        <v>0</v>
      </c>
      <c r="Z36" s="6">
        <v>0</v>
      </c>
      <c r="AA36" s="221">
        <v>0</v>
      </c>
      <c r="AB36" s="154">
        <v>0</v>
      </c>
      <c r="AC36" s="6">
        <v>0</v>
      </c>
      <c r="AD36" s="6">
        <v>0</v>
      </c>
      <c r="AE36" s="220">
        <v>0</v>
      </c>
      <c r="AF36" s="221">
        <v>0</v>
      </c>
      <c r="AG36" s="224">
        <v>0</v>
      </c>
      <c r="AH36" s="41">
        <v>0</v>
      </c>
      <c r="AI36" s="163">
        <v>0</v>
      </c>
      <c r="AJ36" s="154">
        <v>0</v>
      </c>
      <c r="AK36" s="6">
        <v>0</v>
      </c>
      <c r="AL36" s="6">
        <v>0</v>
      </c>
      <c r="AM36" s="220">
        <v>0</v>
      </c>
      <c r="AN36" s="221">
        <v>0</v>
      </c>
      <c r="AO36" s="216">
        <f t="shared" si="2"/>
        <v>0</v>
      </c>
      <c r="AP36" s="218">
        <f t="shared" si="3"/>
        <v>0</v>
      </c>
      <c r="AQ36" s="146">
        <v>0</v>
      </c>
      <c r="AR36" s="163">
        <v>0</v>
      </c>
      <c r="AS36" s="163">
        <v>0</v>
      </c>
      <c r="AT36" s="174">
        <v>0</v>
      </c>
    </row>
    <row r="37" spans="1:46" s="178" customFormat="1" ht="18" customHeight="1" x14ac:dyDescent="0.15">
      <c r="A37" s="40" t="s">
        <v>179</v>
      </c>
      <c r="B37" s="10">
        <v>47042100</v>
      </c>
      <c r="C37" s="145">
        <v>21809</v>
      </c>
      <c r="D37" s="203">
        <v>99.1</v>
      </c>
      <c r="E37" s="144">
        <v>98.8</v>
      </c>
      <c r="F37" s="204">
        <v>220535600</v>
      </c>
      <c r="G37" s="204">
        <v>27154</v>
      </c>
      <c r="H37" s="205">
        <v>103.9</v>
      </c>
      <c r="I37" s="206">
        <v>102.6</v>
      </c>
      <c r="J37" s="207">
        <v>1310400</v>
      </c>
      <c r="K37" s="204">
        <v>336</v>
      </c>
      <c r="L37" s="164">
        <v>101.7</v>
      </c>
      <c r="M37" s="208">
        <v>101.8</v>
      </c>
      <c r="N37" s="176">
        <v>23622000</v>
      </c>
      <c r="O37" s="5">
        <v>3937</v>
      </c>
      <c r="P37" s="150">
        <v>103.3</v>
      </c>
      <c r="Q37" s="144">
        <v>103.3</v>
      </c>
      <c r="R37" s="176">
        <f t="shared" si="0"/>
        <v>292510100</v>
      </c>
      <c r="S37" s="5">
        <f t="shared" si="1"/>
        <v>53236</v>
      </c>
      <c r="T37" s="145">
        <v>38316</v>
      </c>
      <c r="U37" s="164">
        <v>103</v>
      </c>
      <c r="V37" s="164">
        <v>101.1</v>
      </c>
      <c r="W37" s="173">
        <v>100</v>
      </c>
      <c r="X37" s="40" t="s">
        <v>251</v>
      </c>
      <c r="Y37" s="5">
        <v>625300</v>
      </c>
      <c r="Z37" s="5">
        <v>169</v>
      </c>
      <c r="AA37" s="206">
        <v>108.3</v>
      </c>
      <c r="AB37" s="144">
        <v>108.3</v>
      </c>
      <c r="AC37" s="5">
        <v>26446000</v>
      </c>
      <c r="AD37" s="5">
        <v>13223</v>
      </c>
      <c r="AE37" s="205">
        <v>96.7</v>
      </c>
      <c r="AF37" s="206">
        <v>96.7</v>
      </c>
      <c r="AG37" s="176">
        <v>1150000</v>
      </c>
      <c r="AH37" s="10">
        <v>575</v>
      </c>
      <c r="AI37" s="164">
        <v>99.1</v>
      </c>
      <c r="AJ37" s="144">
        <v>99.1</v>
      </c>
      <c r="AK37" s="5">
        <v>18820800</v>
      </c>
      <c r="AL37" s="5">
        <v>7842</v>
      </c>
      <c r="AM37" s="205">
        <v>102.4</v>
      </c>
      <c r="AN37" s="206">
        <v>102.4</v>
      </c>
      <c r="AO37" s="176">
        <f t="shared" si="2"/>
        <v>47042100</v>
      </c>
      <c r="AP37" s="10">
        <f t="shared" si="3"/>
        <v>21809</v>
      </c>
      <c r="AQ37" s="145">
        <v>19315</v>
      </c>
      <c r="AR37" s="164">
        <v>99.1</v>
      </c>
      <c r="AS37" s="164">
        <v>98.8</v>
      </c>
      <c r="AT37" s="173">
        <v>98.6</v>
      </c>
    </row>
    <row r="38" spans="1:46" s="178" customFormat="1" ht="18" customHeight="1" x14ac:dyDescent="0.15">
      <c r="A38" s="35"/>
      <c r="B38" s="218">
        <v>0</v>
      </c>
      <c r="C38" s="217">
        <v>0</v>
      </c>
      <c r="D38" s="388"/>
      <c r="E38" s="154">
        <v>0</v>
      </c>
      <c r="F38" s="197">
        <v>0</v>
      </c>
      <c r="G38" s="197">
        <v>0</v>
      </c>
      <c r="H38" s="220">
        <v>0</v>
      </c>
      <c r="I38" s="221">
        <v>0</v>
      </c>
      <c r="J38" s="222">
        <v>0</v>
      </c>
      <c r="K38" s="152">
        <v>0</v>
      </c>
      <c r="L38" s="163">
        <v>0</v>
      </c>
      <c r="M38" s="223">
        <v>0</v>
      </c>
      <c r="N38" s="37">
        <v>0</v>
      </c>
      <c r="O38" s="6">
        <v>0</v>
      </c>
      <c r="P38" s="149">
        <v>0</v>
      </c>
      <c r="Q38" s="153">
        <v>0</v>
      </c>
      <c r="R38" s="216">
        <f t="shared" si="0"/>
        <v>0</v>
      </c>
      <c r="S38" s="168">
        <f t="shared" si="1"/>
        <v>0</v>
      </c>
      <c r="T38" s="146">
        <v>0</v>
      </c>
      <c r="U38" s="163">
        <v>0</v>
      </c>
      <c r="V38" s="163">
        <v>0</v>
      </c>
      <c r="W38" s="174">
        <v>0</v>
      </c>
      <c r="X38" s="35"/>
      <c r="Y38" s="6">
        <v>0</v>
      </c>
      <c r="Z38" s="6">
        <v>0</v>
      </c>
      <c r="AA38" s="221">
        <v>0</v>
      </c>
      <c r="AB38" s="154">
        <v>0</v>
      </c>
      <c r="AC38" s="6">
        <v>0</v>
      </c>
      <c r="AD38" s="6">
        <v>0</v>
      </c>
      <c r="AE38" s="220">
        <v>0</v>
      </c>
      <c r="AF38" s="221">
        <v>0</v>
      </c>
      <c r="AG38" s="224">
        <v>0</v>
      </c>
      <c r="AH38" s="41">
        <v>0</v>
      </c>
      <c r="AI38" s="163">
        <v>0</v>
      </c>
      <c r="AJ38" s="154">
        <v>0</v>
      </c>
      <c r="AK38" s="6">
        <v>0</v>
      </c>
      <c r="AL38" s="6">
        <v>0</v>
      </c>
      <c r="AM38" s="220">
        <v>0</v>
      </c>
      <c r="AN38" s="221">
        <v>0</v>
      </c>
      <c r="AO38" s="216">
        <f t="shared" si="2"/>
        <v>0</v>
      </c>
      <c r="AP38" s="218">
        <f t="shared" si="3"/>
        <v>0</v>
      </c>
      <c r="AQ38" s="146">
        <v>0</v>
      </c>
      <c r="AR38" s="163">
        <v>0</v>
      </c>
      <c r="AS38" s="163">
        <v>0</v>
      </c>
      <c r="AT38" s="174">
        <v>0</v>
      </c>
    </row>
    <row r="39" spans="1:46" s="178" customFormat="1" ht="18" customHeight="1" x14ac:dyDescent="0.15">
      <c r="A39" s="40" t="s">
        <v>16</v>
      </c>
      <c r="B39" s="10">
        <v>20555400</v>
      </c>
      <c r="C39" s="145">
        <v>9501</v>
      </c>
      <c r="D39" s="203">
        <v>99.1</v>
      </c>
      <c r="E39" s="144">
        <v>98.9</v>
      </c>
      <c r="F39" s="204">
        <v>88188000</v>
      </c>
      <c r="G39" s="204">
        <v>10925</v>
      </c>
      <c r="H39" s="205">
        <v>103.4</v>
      </c>
      <c r="I39" s="206">
        <v>101.6</v>
      </c>
      <c r="J39" s="207">
        <v>375900</v>
      </c>
      <c r="K39" s="204">
        <v>91</v>
      </c>
      <c r="L39" s="164">
        <v>95.5</v>
      </c>
      <c r="M39" s="208">
        <v>96.8</v>
      </c>
      <c r="N39" s="176">
        <v>9732000</v>
      </c>
      <c r="O39" s="5">
        <v>1622</v>
      </c>
      <c r="P39" s="150">
        <v>101.7</v>
      </c>
      <c r="Q39" s="144">
        <v>101.7</v>
      </c>
      <c r="R39" s="176">
        <f t="shared" si="0"/>
        <v>118851300</v>
      </c>
      <c r="S39" s="5">
        <f t="shared" si="1"/>
        <v>22139</v>
      </c>
      <c r="T39" s="145">
        <v>16687</v>
      </c>
      <c r="U39" s="164">
        <v>102.5</v>
      </c>
      <c r="V39" s="164">
        <v>100.4</v>
      </c>
      <c r="W39" s="173">
        <v>99.9</v>
      </c>
      <c r="X39" s="40" t="s">
        <v>16</v>
      </c>
      <c r="Y39" s="5">
        <v>229400</v>
      </c>
      <c r="Z39" s="5">
        <v>62</v>
      </c>
      <c r="AA39" s="206">
        <v>112.7</v>
      </c>
      <c r="AB39" s="144">
        <v>112.7</v>
      </c>
      <c r="AC39" s="5">
        <v>11056000</v>
      </c>
      <c r="AD39" s="5">
        <v>5528</v>
      </c>
      <c r="AE39" s="205">
        <v>96.6</v>
      </c>
      <c r="AF39" s="206">
        <v>96.6</v>
      </c>
      <c r="AG39" s="176">
        <v>582000</v>
      </c>
      <c r="AH39" s="10">
        <v>291</v>
      </c>
      <c r="AI39" s="164">
        <v>103.6</v>
      </c>
      <c r="AJ39" s="144">
        <v>103.6</v>
      </c>
      <c r="AK39" s="5">
        <v>8688000</v>
      </c>
      <c r="AL39" s="5">
        <v>3620</v>
      </c>
      <c r="AM39" s="205">
        <v>101.9</v>
      </c>
      <c r="AN39" s="206">
        <v>101.9</v>
      </c>
      <c r="AO39" s="176">
        <f t="shared" si="2"/>
        <v>20555400</v>
      </c>
      <c r="AP39" s="10">
        <f t="shared" si="3"/>
        <v>9501</v>
      </c>
      <c r="AQ39" s="145">
        <v>8500</v>
      </c>
      <c r="AR39" s="164">
        <v>99.1</v>
      </c>
      <c r="AS39" s="164">
        <v>98.9</v>
      </c>
      <c r="AT39" s="173">
        <v>98.4</v>
      </c>
    </row>
    <row r="40" spans="1:46" s="178" customFormat="1" ht="18" customHeight="1" x14ac:dyDescent="0.15">
      <c r="A40" s="35"/>
      <c r="B40" s="218">
        <v>0</v>
      </c>
      <c r="C40" s="217">
        <v>0</v>
      </c>
      <c r="D40" s="388"/>
      <c r="E40" s="154">
        <v>0</v>
      </c>
      <c r="F40" s="197">
        <v>0</v>
      </c>
      <c r="G40" s="197">
        <v>0</v>
      </c>
      <c r="H40" s="220">
        <v>0</v>
      </c>
      <c r="I40" s="221">
        <v>0</v>
      </c>
      <c r="J40" s="222">
        <v>0</v>
      </c>
      <c r="K40" s="152">
        <v>0</v>
      </c>
      <c r="L40" s="163">
        <v>0</v>
      </c>
      <c r="M40" s="223">
        <v>0</v>
      </c>
      <c r="N40" s="37">
        <v>0</v>
      </c>
      <c r="O40" s="6">
        <v>0</v>
      </c>
      <c r="P40" s="149">
        <v>0</v>
      </c>
      <c r="Q40" s="153">
        <v>0</v>
      </c>
      <c r="R40" s="216">
        <f t="shared" si="0"/>
        <v>0</v>
      </c>
      <c r="S40" s="168">
        <f t="shared" si="1"/>
        <v>0</v>
      </c>
      <c r="T40" s="146">
        <v>0</v>
      </c>
      <c r="U40" s="163">
        <v>0</v>
      </c>
      <c r="V40" s="163">
        <v>0</v>
      </c>
      <c r="W40" s="174">
        <v>0</v>
      </c>
      <c r="X40" s="35"/>
      <c r="Y40" s="6">
        <v>0</v>
      </c>
      <c r="Z40" s="6">
        <v>0</v>
      </c>
      <c r="AA40" s="221">
        <v>0</v>
      </c>
      <c r="AB40" s="154">
        <v>0</v>
      </c>
      <c r="AC40" s="6">
        <v>0</v>
      </c>
      <c r="AD40" s="6">
        <v>0</v>
      </c>
      <c r="AE40" s="220">
        <v>0</v>
      </c>
      <c r="AF40" s="221">
        <v>0</v>
      </c>
      <c r="AG40" s="224">
        <v>0</v>
      </c>
      <c r="AH40" s="41">
        <v>0</v>
      </c>
      <c r="AI40" s="163">
        <v>0</v>
      </c>
      <c r="AJ40" s="154">
        <v>0</v>
      </c>
      <c r="AK40" s="6">
        <v>0</v>
      </c>
      <c r="AL40" s="6">
        <v>0</v>
      </c>
      <c r="AM40" s="220">
        <v>0</v>
      </c>
      <c r="AN40" s="221">
        <v>0</v>
      </c>
      <c r="AO40" s="216">
        <f t="shared" si="2"/>
        <v>0</v>
      </c>
      <c r="AP40" s="218">
        <f t="shared" si="3"/>
        <v>0</v>
      </c>
      <c r="AQ40" s="146">
        <v>0</v>
      </c>
      <c r="AR40" s="163">
        <v>0</v>
      </c>
      <c r="AS40" s="163">
        <v>0</v>
      </c>
      <c r="AT40" s="174">
        <v>0</v>
      </c>
    </row>
    <row r="41" spans="1:46" s="178" customFormat="1" ht="18" customHeight="1" x14ac:dyDescent="0.15">
      <c r="A41" s="40" t="s">
        <v>97</v>
      </c>
      <c r="B41" s="10">
        <v>23915800</v>
      </c>
      <c r="C41" s="145">
        <v>11114</v>
      </c>
      <c r="D41" s="203">
        <v>99</v>
      </c>
      <c r="E41" s="144">
        <v>98.7</v>
      </c>
      <c r="F41" s="204">
        <v>151880800</v>
      </c>
      <c r="G41" s="204">
        <v>18451</v>
      </c>
      <c r="H41" s="205">
        <v>102</v>
      </c>
      <c r="I41" s="206">
        <v>100.3</v>
      </c>
      <c r="J41" s="207">
        <v>1641400</v>
      </c>
      <c r="K41" s="204">
        <v>506</v>
      </c>
      <c r="L41" s="164">
        <v>100.3</v>
      </c>
      <c r="M41" s="208">
        <v>99.6</v>
      </c>
      <c r="N41" s="176">
        <v>13560000</v>
      </c>
      <c r="O41" s="5">
        <v>2260</v>
      </c>
      <c r="P41" s="150">
        <v>104.4</v>
      </c>
      <c r="Q41" s="144">
        <v>104.4</v>
      </c>
      <c r="R41" s="176">
        <f t="shared" si="0"/>
        <v>190998000</v>
      </c>
      <c r="S41" s="5">
        <f t="shared" si="1"/>
        <v>32331</v>
      </c>
      <c r="T41" s="145">
        <v>23132</v>
      </c>
      <c r="U41" s="164">
        <v>101.7</v>
      </c>
      <c r="V41" s="164">
        <v>100</v>
      </c>
      <c r="W41" s="173">
        <v>99.2</v>
      </c>
      <c r="X41" s="40" t="s">
        <v>252</v>
      </c>
      <c r="Y41" s="5">
        <v>333000</v>
      </c>
      <c r="Z41" s="5">
        <v>90</v>
      </c>
      <c r="AA41" s="206">
        <v>97.8</v>
      </c>
      <c r="AB41" s="144">
        <v>97.8</v>
      </c>
      <c r="AC41" s="5">
        <v>13668000</v>
      </c>
      <c r="AD41" s="5">
        <v>6834</v>
      </c>
      <c r="AE41" s="205">
        <v>96.4</v>
      </c>
      <c r="AF41" s="206">
        <v>96.4</v>
      </c>
      <c r="AG41" s="176">
        <v>706000</v>
      </c>
      <c r="AH41" s="10">
        <v>353</v>
      </c>
      <c r="AI41" s="164">
        <v>99.4</v>
      </c>
      <c r="AJ41" s="144">
        <v>99.4</v>
      </c>
      <c r="AK41" s="5">
        <v>9208800</v>
      </c>
      <c r="AL41" s="5">
        <v>3837</v>
      </c>
      <c r="AM41" s="205">
        <v>103.1</v>
      </c>
      <c r="AN41" s="206">
        <v>103.1</v>
      </c>
      <c r="AO41" s="176">
        <f t="shared" si="2"/>
        <v>23915800</v>
      </c>
      <c r="AP41" s="10">
        <f>SUM(Z41,AD41,AH41,AL41)</f>
        <v>11114</v>
      </c>
      <c r="AQ41" s="145">
        <v>9743</v>
      </c>
      <c r="AR41" s="164">
        <v>99</v>
      </c>
      <c r="AS41" s="164">
        <v>98.7</v>
      </c>
      <c r="AT41" s="173">
        <v>98.2</v>
      </c>
    </row>
    <row r="42" spans="1:46" s="178" customFormat="1" ht="18" customHeight="1" x14ac:dyDescent="0.15">
      <c r="A42" s="35"/>
      <c r="B42" s="218">
        <v>0</v>
      </c>
      <c r="C42" s="217">
        <v>0</v>
      </c>
      <c r="D42" s="388"/>
      <c r="E42" s="154">
        <v>0</v>
      </c>
      <c r="F42" s="197">
        <v>0</v>
      </c>
      <c r="G42" s="197">
        <v>0</v>
      </c>
      <c r="H42" s="220">
        <v>0</v>
      </c>
      <c r="I42" s="221">
        <v>0</v>
      </c>
      <c r="J42" s="222">
        <v>0</v>
      </c>
      <c r="K42" s="152">
        <v>0</v>
      </c>
      <c r="L42" s="163">
        <v>0</v>
      </c>
      <c r="M42" s="223">
        <v>0</v>
      </c>
      <c r="N42" s="37">
        <v>0</v>
      </c>
      <c r="O42" s="6">
        <v>0</v>
      </c>
      <c r="P42" s="149">
        <v>0</v>
      </c>
      <c r="Q42" s="153">
        <v>0</v>
      </c>
      <c r="R42" s="216">
        <f t="shared" si="0"/>
        <v>0</v>
      </c>
      <c r="S42" s="168">
        <f t="shared" si="1"/>
        <v>0</v>
      </c>
      <c r="T42" s="146">
        <v>0</v>
      </c>
      <c r="U42" s="163">
        <v>0</v>
      </c>
      <c r="V42" s="163">
        <v>0</v>
      </c>
      <c r="W42" s="174">
        <v>0</v>
      </c>
      <c r="X42" s="35"/>
      <c r="Y42" s="6">
        <v>0</v>
      </c>
      <c r="Z42" s="6">
        <v>0</v>
      </c>
      <c r="AA42" s="221">
        <v>0</v>
      </c>
      <c r="AB42" s="154">
        <v>0</v>
      </c>
      <c r="AC42" s="6">
        <v>0</v>
      </c>
      <c r="AD42" s="6">
        <v>0</v>
      </c>
      <c r="AE42" s="220">
        <v>0</v>
      </c>
      <c r="AF42" s="221">
        <v>0</v>
      </c>
      <c r="AG42" s="224">
        <v>0</v>
      </c>
      <c r="AH42" s="41">
        <v>0</v>
      </c>
      <c r="AI42" s="163">
        <v>0</v>
      </c>
      <c r="AJ42" s="154">
        <v>0</v>
      </c>
      <c r="AK42" s="6">
        <v>0</v>
      </c>
      <c r="AL42" s="6">
        <v>0</v>
      </c>
      <c r="AM42" s="220">
        <v>0</v>
      </c>
      <c r="AN42" s="221">
        <v>0</v>
      </c>
      <c r="AO42" s="216">
        <f t="shared" si="2"/>
        <v>0</v>
      </c>
      <c r="AP42" s="218">
        <f t="shared" si="3"/>
        <v>0</v>
      </c>
      <c r="AQ42" s="146">
        <v>0</v>
      </c>
      <c r="AR42" s="163">
        <v>0</v>
      </c>
      <c r="AS42" s="163">
        <v>0</v>
      </c>
      <c r="AT42" s="174">
        <v>0</v>
      </c>
    </row>
    <row r="43" spans="1:46" s="178" customFormat="1" ht="18" customHeight="1" x14ac:dyDescent="0.15">
      <c r="A43" s="40" t="s">
        <v>17</v>
      </c>
      <c r="B43" s="10">
        <v>19814300</v>
      </c>
      <c r="C43" s="145">
        <v>9223</v>
      </c>
      <c r="D43" s="203">
        <v>98.8</v>
      </c>
      <c r="E43" s="144">
        <v>98.7</v>
      </c>
      <c r="F43" s="204">
        <v>137572000</v>
      </c>
      <c r="G43" s="204">
        <v>16572</v>
      </c>
      <c r="H43" s="205">
        <v>102.8</v>
      </c>
      <c r="I43" s="206">
        <v>101.3</v>
      </c>
      <c r="J43" s="207">
        <v>1231400</v>
      </c>
      <c r="K43" s="204">
        <v>306</v>
      </c>
      <c r="L43" s="164">
        <v>98.4</v>
      </c>
      <c r="M43" s="208">
        <v>97.8</v>
      </c>
      <c r="N43" s="176">
        <v>11742000</v>
      </c>
      <c r="O43" s="5">
        <v>1957</v>
      </c>
      <c r="P43" s="150">
        <v>104.4</v>
      </c>
      <c r="Q43" s="144">
        <v>104.4</v>
      </c>
      <c r="R43" s="176">
        <f t="shared" si="0"/>
        <v>170359700</v>
      </c>
      <c r="S43" s="5">
        <f t="shared" si="1"/>
        <v>28058</v>
      </c>
      <c r="T43" s="145">
        <v>20318</v>
      </c>
      <c r="U43" s="164">
        <v>102.4</v>
      </c>
      <c r="V43" s="164">
        <v>100.6</v>
      </c>
      <c r="W43" s="173">
        <v>99.9</v>
      </c>
      <c r="X43" s="40" t="s">
        <v>17</v>
      </c>
      <c r="Y43" s="5">
        <v>351500</v>
      </c>
      <c r="Z43" s="5">
        <v>95</v>
      </c>
      <c r="AA43" s="206">
        <v>94.1</v>
      </c>
      <c r="AB43" s="144">
        <v>94.1</v>
      </c>
      <c r="AC43" s="5">
        <v>11482000</v>
      </c>
      <c r="AD43" s="5">
        <v>5741</v>
      </c>
      <c r="AE43" s="205">
        <v>97.4</v>
      </c>
      <c r="AF43" s="206">
        <v>97.4</v>
      </c>
      <c r="AG43" s="176">
        <v>740000</v>
      </c>
      <c r="AH43" s="10">
        <v>370</v>
      </c>
      <c r="AI43" s="164">
        <v>100.5</v>
      </c>
      <c r="AJ43" s="144">
        <v>100.5</v>
      </c>
      <c r="AK43" s="5">
        <v>7240800</v>
      </c>
      <c r="AL43" s="5">
        <v>3017</v>
      </c>
      <c r="AM43" s="205">
        <v>101.2</v>
      </c>
      <c r="AN43" s="206">
        <v>101.2</v>
      </c>
      <c r="AO43" s="176">
        <f t="shared" si="2"/>
        <v>19814300</v>
      </c>
      <c r="AP43" s="10">
        <f t="shared" si="3"/>
        <v>9223</v>
      </c>
      <c r="AQ43" s="145">
        <v>8060</v>
      </c>
      <c r="AR43" s="164">
        <v>98.8</v>
      </c>
      <c r="AS43" s="164">
        <v>98.7</v>
      </c>
      <c r="AT43" s="173">
        <v>98.2</v>
      </c>
    </row>
    <row r="44" spans="1:46" s="178" customFormat="1" ht="18" customHeight="1" x14ac:dyDescent="0.15">
      <c r="A44" s="225"/>
      <c r="B44" s="41"/>
      <c r="C44" s="146"/>
      <c r="D44" s="219"/>
      <c r="E44" s="154">
        <v>0</v>
      </c>
      <c r="F44" s="152">
        <v>41000</v>
      </c>
      <c r="G44" s="389">
        <v>17</v>
      </c>
      <c r="H44" s="220">
        <v>117.1</v>
      </c>
      <c r="I44" s="221">
        <v>113.3</v>
      </c>
      <c r="J44" s="224"/>
      <c r="K44" s="41"/>
      <c r="L44" s="163">
        <v>0</v>
      </c>
      <c r="M44" s="223">
        <v>0</v>
      </c>
      <c r="N44" s="37">
        <v>2000</v>
      </c>
      <c r="O44" s="6">
        <v>2</v>
      </c>
      <c r="P44" s="149">
        <v>100</v>
      </c>
      <c r="Q44" s="154">
        <v>100</v>
      </c>
      <c r="R44" s="392">
        <f t="shared" ref="R44" si="4">SUM(B44,F44,J44,N44)</f>
        <v>43000</v>
      </c>
      <c r="S44" s="218">
        <f t="shared" ref="S44" si="5">SUM(C44,G44,K44,O44)</f>
        <v>19</v>
      </c>
      <c r="T44" s="146"/>
      <c r="U44" s="163">
        <v>116.2</v>
      </c>
      <c r="V44" s="163">
        <v>111.8</v>
      </c>
      <c r="W44" s="174">
        <v>0</v>
      </c>
      <c r="X44" s="35"/>
      <c r="Y44" s="6"/>
      <c r="Z44" s="6"/>
      <c r="AA44" s="221">
        <v>0</v>
      </c>
      <c r="AB44" s="154">
        <v>0</v>
      </c>
      <c r="AC44" s="6"/>
      <c r="AD44" s="6"/>
      <c r="AE44" s="220">
        <v>0</v>
      </c>
      <c r="AF44" s="221">
        <v>0</v>
      </c>
      <c r="AG44" s="224"/>
      <c r="AH44" s="41"/>
      <c r="AI44" s="163">
        <v>0</v>
      </c>
      <c r="AJ44" s="154">
        <v>0</v>
      </c>
      <c r="AK44" s="6"/>
      <c r="AL44" s="6"/>
      <c r="AM44" s="220">
        <v>0</v>
      </c>
      <c r="AN44" s="221">
        <v>0</v>
      </c>
      <c r="AO44" s="224"/>
      <c r="AP44" s="41"/>
      <c r="AQ44" s="146"/>
      <c r="AR44" s="163">
        <v>0</v>
      </c>
      <c r="AS44" s="163">
        <v>0</v>
      </c>
      <c r="AT44" s="174">
        <v>0</v>
      </c>
    </row>
    <row r="45" spans="1:46" s="178" customFormat="1" ht="18" customHeight="1" x14ac:dyDescent="0.15">
      <c r="A45" s="226" t="s">
        <v>98</v>
      </c>
      <c r="B45" s="10">
        <v>493306700</v>
      </c>
      <c r="C45" s="210">
        <v>227183</v>
      </c>
      <c r="D45" s="203">
        <v>98.8</v>
      </c>
      <c r="E45" s="144">
        <v>98.6</v>
      </c>
      <c r="F45" s="176">
        <v>2492288000</v>
      </c>
      <c r="G45" s="10">
        <v>315548</v>
      </c>
      <c r="H45" s="205">
        <v>102.5</v>
      </c>
      <c r="I45" s="206">
        <v>101.1</v>
      </c>
      <c r="J45" s="176">
        <v>20714800</v>
      </c>
      <c r="K45" s="5">
        <v>4717</v>
      </c>
      <c r="L45" s="164">
        <v>100.1</v>
      </c>
      <c r="M45" s="208">
        <v>99.9</v>
      </c>
      <c r="N45" s="176">
        <v>301680000</v>
      </c>
      <c r="O45" s="5">
        <v>50280</v>
      </c>
      <c r="P45" s="150">
        <v>103.1</v>
      </c>
      <c r="Q45" s="144">
        <v>103.1</v>
      </c>
      <c r="R45" s="391">
        <f>SUM(R9,R11,R13,R15,R17,R19,R21,R23,R25,R27,R29,R31,R33,R35,R37,R39,R41,R43)</f>
        <v>3307989500</v>
      </c>
      <c r="S45" s="10">
        <f>SUM(S9,S11,S13,S15,S17,S19,S21,S23,S25,S27,S29,S31,S33,S35,S37,S39,S41,S43)</f>
        <v>597728</v>
      </c>
      <c r="T45" s="145">
        <f>SUM(T8:T44)</f>
        <v>429698</v>
      </c>
      <c r="U45" s="164">
        <v>101.9</v>
      </c>
      <c r="V45" s="164">
        <v>100.3</v>
      </c>
      <c r="W45" s="173">
        <v>99.6</v>
      </c>
      <c r="X45" s="40" t="s">
        <v>253</v>
      </c>
      <c r="Y45" s="5">
        <f>SUM(Y9,Y11,Y13,Y15,Y17,Y19,Y21,Y23,Y25,Y27,Y29,Y31,Y33,Y35,Y37,Y39,Y41,Y43)</f>
        <v>10089900</v>
      </c>
      <c r="Z45" s="5">
        <f>SUM(Z9,Z11,Z13,Z15,Z17,Z19,Z21,Z23,Z25,Z27,Z29,Z31,Z33,Z35,Z37,Z39,Z41,Z43)</f>
        <v>2727</v>
      </c>
      <c r="AA45" s="206">
        <v>104.6</v>
      </c>
      <c r="AB45" s="144">
        <v>104.6</v>
      </c>
      <c r="AC45" s="5">
        <f>SUM(AC9,AC11,AC13,AC15,AC17,AC19,AC21,AC23,AC25,AC27,AC29,AC31,AC33,AC35,AC37,AC39,AC41,AC43)</f>
        <v>262012000</v>
      </c>
      <c r="AD45" s="5">
        <f>SUM(AD9,AD11,AD13,AD15,AD17,AD19,AD21,AD23,AD25,AD27,AD29,AD31,AD33,AD35,AD37,AD39,AD41,AD43)</f>
        <v>131006</v>
      </c>
      <c r="AE45" s="205">
        <v>96.3</v>
      </c>
      <c r="AF45" s="206">
        <v>96.3</v>
      </c>
      <c r="AG45" s="176">
        <f>SUM(AG9,AG11,AG13,AG15,AG17,AG19,AG21,AG23,AG25,AG27,AG29,AG31,AG33,AG35,AG37,AG39,AG41,AG43)</f>
        <v>15376000</v>
      </c>
      <c r="AH45" s="10">
        <f>SUM(AH9,AH11,AH13,AH15,AH17,AH19,AH21,AH23,AH25,AH27,AH29,AH31,AH33,AH35,AH37,AH39,AH41,AH43)</f>
        <v>7688</v>
      </c>
      <c r="AI45" s="164">
        <v>98.7</v>
      </c>
      <c r="AJ45" s="144">
        <v>98.7</v>
      </c>
      <c r="AK45" s="5">
        <f>SUM(AK9,AK11,AK13,AK15,AK17,AK19,AK21,AK23,AK25,AK27,AK29,AK31,AK33,AK35,AK37,AK39,AK41,AK43)</f>
        <v>205828800</v>
      </c>
      <c r="AL45" s="5">
        <f>SUM(AL9,AL11,AL13,AL15,AL17,AL19,AL21,AL23,AL25,AL27,AL29,AL31,AL33,AL35,AL37,AL39,AL41,AL43)</f>
        <v>85762</v>
      </c>
      <c r="AM45" s="205">
        <v>102</v>
      </c>
      <c r="AN45" s="206">
        <v>102</v>
      </c>
      <c r="AO45" s="207">
        <f>SUM(AO9,AO11,AO13,AO15,AO17,AO19,AO21,AO23,AO25,AO27,AO29,AO31,AO33,AO35,AO37,AO39,AO41,AO43)</f>
        <v>493306700</v>
      </c>
      <c r="AP45" s="227">
        <f>SUM(AP9,AP11,AP13,AP15,AP17,AP19,AP21,AP23,AP25,AP27,AP29,AP31,AP33,AP35,AP37,AP39,AP41,AP43)</f>
        <v>227183</v>
      </c>
      <c r="AQ45" s="145">
        <f>SUM(AQ8:AQ44)</f>
        <v>198629</v>
      </c>
      <c r="AR45" s="164">
        <v>98.8</v>
      </c>
      <c r="AS45" s="164">
        <v>98.6</v>
      </c>
      <c r="AT45" s="173">
        <v>98.4</v>
      </c>
    </row>
    <row r="46" spans="1:46" s="178" customFormat="1" ht="18" customHeight="1" x14ac:dyDescent="0.15">
      <c r="A46" s="35"/>
      <c r="B46" s="41"/>
      <c r="C46" s="146"/>
      <c r="D46" s="163"/>
      <c r="E46" s="154"/>
      <c r="F46" s="6">
        <v>35000</v>
      </c>
      <c r="G46" s="6">
        <v>15</v>
      </c>
      <c r="H46" s="220">
        <v>89.7</v>
      </c>
      <c r="I46" s="221">
        <v>100</v>
      </c>
      <c r="J46" s="224"/>
      <c r="K46" s="6"/>
      <c r="L46" s="163"/>
      <c r="M46" s="223"/>
      <c r="N46" s="224">
        <v>2000</v>
      </c>
      <c r="O46" s="6">
        <v>2</v>
      </c>
      <c r="P46" s="221">
        <v>66.7</v>
      </c>
      <c r="Q46" s="154">
        <v>66.7</v>
      </c>
      <c r="R46" s="6">
        <v>37000</v>
      </c>
      <c r="S46" s="6">
        <v>17</v>
      </c>
      <c r="T46" s="146"/>
      <c r="U46" s="163">
        <v>88.1</v>
      </c>
      <c r="V46" s="163">
        <v>94.4</v>
      </c>
      <c r="W46" s="174"/>
      <c r="X46" s="35"/>
      <c r="Y46" s="6"/>
      <c r="Z46" s="6"/>
      <c r="AA46" s="221"/>
      <c r="AB46" s="154"/>
      <c r="AC46" s="6"/>
      <c r="AD46" s="6"/>
      <c r="AE46" s="6"/>
      <c r="AF46" s="146"/>
      <c r="AG46" s="224"/>
      <c r="AH46" s="41"/>
      <c r="AI46" s="41"/>
      <c r="AJ46" s="228"/>
      <c r="AK46" s="6"/>
      <c r="AL46" s="6"/>
      <c r="AM46" s="6"/>
      <c r="AN46" s="146"/>
      <c r="AO46" s="224"/>
      <c r="AP46" s="6"/>
      <c r="AQ46" s="146"/>
      <c r="AR46" s="163"/>
      <c r="AS46" s="163"/>
      <c r="AT46" s="174"/>
    </row>
    <row r="47" spans="1:46" s="178" customFormat="1" ht="18" customHeight="1" thickBot="1" x14ac:dyDescent="0.2">
      <c r="A47" s="9" t="s">
        <v>242</v>
      </c>
      <c r="B47" s="44">
        <v>499047200</v>
      </c>
      <c r="C47" s="229">
        <v>230485</v>
      </c>
      <c r="D47" s="147">
        <v>99.7</v>
      </c>
      <c r="E47" s="157">
        <v>99.4</v>
      </c>
      <c r="F47" s="42">
        <v>2432383700</v>
      </c>
      <c r="G47" s="42">
        <v>312120</v>
      </c>
      <c r="H47" s="11">
        <v>104.8</v>
      </c>
      <c r="I47" s="12">
        <v>101.5</v>
      </c>
      <c r="J47" s="43">
        <v>20696600</v>
      </c>
      <c r="K47" s="42">
        <v>4724</v>
      </c>
      <c r="L47" s="147">
        <v>101.1</v>
      </c>
      <c r="M47" s="230">
        <v>101</v>
      </c>
      <c r="N47" s="43">
        <v>292596000</v>
      </c>
      <c r="O47" s="42">
        <v>48766</v>
      </c>
      <c r="P47" s="12">
        <v>103</v>
      </c>
      <c r="Q47" s="157">
        <v>103</v>
      </c>
      <c r="R47" s="42">
        <v>3244723500</v>
      </c>
      <c r="S47" s="42">
        <v>596095</v>
      </c>
      <c r="T47" s="229">
        <v>431324</v>
      </c>
      <c r="U47" s="147">
        <v>103.8</v>
      </c>
      <c r="V47" s="147">
        <v>100.7</v>
      </c>
      <c r="W47" s="148">
        <v>100.3</v>
      </c>
      <c r="X47" s="9" t="s">
        <v>253</v>
      </c>
      <c r="Y47" s="44">
        <v>9649600</v>
      </c>
      <c r="Z47" s="42">
        <v>2608</v>
      </c>
      <c r="AA47" s="12">
        <v>105.1</v>
      </c>
      <c r="AB47" s="157">
        <v>105.1</v>
      </c>
      <c r="AC47" s="42">
        <v>271958000</v>
      </c>
      <c r="AD47" s="44">
        <v>135979</v>
      </c>
      <c r="AE47" s="11">
        <v>96.7</v>
      </c>
      <c r="AF47" s="12">
        <v>96.7</v>
      </c>
      <c r="AG47" s="43">
        <v>15578000</v>
      </c>
      <c r="AH47" s="44">
        <v>7789</v>
      </c>
      <c r="AI47" s="147">
        <v>98.3</v>
      </c>
      <c r="AJ47" s="157">
        <v>98.3</v>
      </c>
      <c r="AK47" s="42">
        <v>201861600</v>
      </c>
      <c r="AL47" s="42">
        <v>84109</v>
      </c>
      <c r="AM47" s="11">
        <v>104</v>
      </c>
      <c r="AN47" s="12">
        <v>104</v>
      </c>
      <c r="AO47" s="43">
        <v>499047200</v>
      </c>
      <c r="AP47" s="42">
        <v>230485</v>
      </c>
      <c r="AQ47" s="229">
        <v>201928</v>
      </c>
      <c r="AR47" s="147">
        <v>99.7</v>
      </c>
      <c r="AS47" s="147">
        <v>99.3</v>
      </c>
      <c r="AT47" s="148">
        <v>98.9</v>
      </c>
    </row>
    <row r="48" spans="1:46" ht="18" customHeight="1" x14ac:dyDescent="0.15">
      <c r="A48" s="231"/>
      <c r="B48" s="232"/>
      <c r="C48" s="232"/>
      <c r="D48" s="233"/>
      <c r="E48" s="233"/>
      <c r="F48" s="232"/>
      <c r="G48" s="232"/>
      <c r="H48" s="233"/>
      <c r="I48" s="233"/>
      <c r="J48" s="232"/>
      <c r="K48" s="232"/>
      <c r="L48" s="233"/>
      <c r="M48" s="233"/>
      <c r="N48" s="232"/>
      <c r="O48" s="232"/>
      <c r="P48" s="233"/>
      <c r="Q48" s="233"/>
      <c r="R48" s="232"/>
      <c r="S48" s="232"/>
      <c r="T48" s="232"/>
      <c r="U48" s="233"/>
      <c r="V48" s="233"/>
      <c r="W48" s="233"/>
      <c r="X48" s="231"/>
      <c r="Y48" s="232"/>
      <c r="Z48" s="232"/>
      <c r="AA48" s="233"/>
      <c r="AB48" s="233"/>
      <c r="AC48" s="232"/>
      <c r="AD48" s="232"/>
      <c r="AE48" s="233"/>
      <c r="AF48" s="233"/>
      <c r="AG48" s="232"/>
      <c r="AH48" s="232"/>
      <c r="AI48" s="233"/>
      <c r="AJ48" s="233"/>
      <c r="AK48" s="232"/>
      <c r="AL48" s="232"/>
      <c r="AM48" s="233"/>
      <c r="AN48" s="233"/>
      <c r="AO48" s="232"/>
      <c r="AP48" s="232"/>
      <c r="AQ48" s="232"/>
      <c r="AR48" s="233"/>
      <c r="AS48" s="233"/>
      <c r="AT48" s="233"/>
    </row>
    <row r="49" spans="1:46" ht="18" customHeight="1" x14ac:dyDescent="0.15">
      <c r="A49" s="231"/>
      <c r="B49" s="232"/>
      <c r="C49" s="232"/>
      <c r="D49" s="233"/>
      <c r="E49" s="233"/>
      <c r="F49" s="232"/>
      <c r="G49" s="232"/>
      <c r="H49" s="233"/>
      <c r="I49" s="233"/>
      <c r="J49" s="232"/>
      <c r="K49" s="232"/>
      <c r="L49" s="233"/>
      <c r="M49" s="233"/>
      <c r="N49" s="232"/>
      <c r="O49" s="232"/>
      <c r="P49" s="233"/>
      <c r="Q49" s="233"/>
      <c r="R49" s="232"/>
      <c r="S49" s="232"/>
      <c r="T49" s="232"/>
      <c r="U49" s="233"/>
      <c r="V49" s="233"/>
      <c r="W49" s="233"/>
      <c r="X49" s="231"/>
      <c r="Y49" s="232"/>
      <c r="Z49" s="232"/>
      <c r="AA49" s="233"/>
      <c r="AB49" s="233"/>
      <c r="AC49" s="232"/>
      <c r="AD49" s="232"/>
      <c r="AE49" s="233"/>
      <c r="AF49" s="233"/>
      <c r="AG49" s="232"/>
      <c r="AH49" s="232"/>
      <c r="AI49" s="233"/>
      <c r="AJ49" s="233"/>
      <c r="AK49" s="232"/>
      <c r="AL49" s="232"/>
      <c r="AM49" s="233"/>
      <c r="AN49" s="233"/>
      <c r="AO49" s="232"/>
      <c r="AP49" s="232"/>
      <c r="AQ49" s="232"/>
      <c r="AR49" s="233"/>
      <c r="AS49" s="233"/>
      <c r="AT49" s="233"/>
    </row>
    <row r="50" spans="1:46" ht="18" customHeight="1" x14ac:dyDescent="0.15">
      <c r="A50" s="231"/>
      <c r="B50" s="232"/>
      <c r="C50" s="232"/>
      <c r="D50" s="233"/>
      <c r="E50" s="233"/>
      <c r="F50" s="232"/>
      <c r="G50" s="232"/>
      <c r="H50" s="233"/>
      <c r="I50" s="233"/>
      <c r="J50" s="232"/>
      <c r="K50" s="232"/>
      <c r="L50" s="233"/>
      <c r="M50" s="233"/>
      <c r="N50" s="232"/>
      <c r="O50" s="232"/>
      <c r="P50" s="233"/>
      <c r="Q50" s="233"/>
      <c r="R50" s="232"/>
      <c r="S50" s="232"/>
      <c r="T50" s="232"/>
      <c r="U50" s="233"/>
      <c r="V50" s="233"/>
      <c r="W50" s="233"/>
      <c r="X50" s="231"/>
      <c r="Y50" s="232"/>
      <c r="Z50" s="232"/>
      <c r="AA50" s="233"/>
      <c r="AB50" s="233"/>
      <c r="AC50" s="232"/>
      <c r="AD50" s="232"/>
      <c r="AE50" s="233"/>
      <c r="AF50" s="233"/>
      <c r="AG50" s="232"/>
      <c r="AH50" s="232"/>
      <c r="AI50" s="233"/>
      <c r="AJ50" s="233"/>
      <c r="AK50" s="232"/>
      <c r="AL50" s="232"/>
      <c r="AM50" s="233"/>
      <c r="AN50" s="233"/>
      <c r="AO50" s="232"/>
      <c r="AP50" s="232"/>
      <c r="AQ50" s="232"/>
      <c r="AR50" s="233"/>
      <c r="AS50" s="233"/>
      <c r="AT50" s="233"/>
    </row>
    <row r="51" spans="1:46" ht="18" customHeight="1" x14ac:dyDescent="0.15">
      <c r="A51" s="231"/>
      <c r="B51" s="232"/>
      <c r="C51" s="232"/>
      <c r="D51" s="233"/>
      <c r="E51" s="233"/>
      <c r="F51" s="232"/>
      <c r="G51" s="232"/>
      <c r="H51" s="233"/>
      <c r="I51" s="233"/>
      <c r="J51" s="232"/>
      <c r="K51" s="232"/>
      <c r="L51" s="233"/>
      <c r="M51" s="233"/>
      <c r="N51" s="232"/>
      <c r="O51" s="232"/>
      <c r="P51" s="233"/>
      <c r="Q51" s="233"/>
      <c r="R51" s="232"/>
      <c r="S51" s="232"/>
      <c r="T51" s="232"/>
      <c r="U51" s="233"/>
      <c r="V51" s="233"/>
      <c r="W51" s="233"/>
      <c r="X51" s="231"/>
      <c r="Y51" s="232"/>
      <c r="Z51" s="232"/>
      <c r="AA51" s="233"/>
      <c r="AB51" s="233"/>
      <c r="AC51" s="232"/>
      <c r="AD51" s="232"/>
      <c r="AE51" s="233"/>
      <c r="AF51" s="233"/>
      <c r="AG51" s="232"/>
      <c r="AH51" s="232"/>
      <c r="AI51" s="233"/>
      <c r="AJ51" s="233"/>
      <c r="AK51" s="232"/>
      <c r="AL51" s="232"/>
      <c r="AM51" s="233"/>
      <c r="AN51" s="233"/>
      <c r="AO51" s="232"/>
      <c r="AP51" s="232"/>
      <c r="AQ51" s="232"/>
      <c r="AR51" s="233"/>
      <c r="AS51" s="233"/>
      <c r="AT51" s="233"/>
    </row>
    <row r="52" spans="1:46" x14ac:dyDescent="0.15">
      <c r="AG52" s="234"/>
      <c r="AH52" s="234"/>
    </row>
    <row r="53" spans="1:46" s="130" customFormat="1" x14ac:dyDescent="0.15">
      <c r="A53" s="400"/>
      <c r="B53" s="400"/>
      <c r="C53" s="400"/>
      <c r="D53" s="400"/>
      <c r="E53" s="400"/>
      <c r="F53" s="400"/>
      <c r="G53" s="400"/>
      <c r="H53" s="400"/>
      <c r="I53" s="400"/>
      <c r="J53" s="400"/>
      <c r="K53" s="400"/>
      <c r="L53" s="400"/>
      <c r="M53" s="400"/>
      <c r="N53" s="400"/>
      <c r="O53" s="400"/>
      <c r="P53" s="400"/>
      <c r="Q53" s="400"/>
      <c r="R53" s="400"/>
      <c r="S53" s="400"/>
      <c r="T53" s="400"/>
      <c r="U53" s="400"/>
      <c r="V53" s="400"/>
      <c r="W53" s="400"/>
      <c r="X53" s="400"/>
      <c r="Y53" s="400"/>
      <c r="Z53" s="400"/>
      <c r="AA53" s="400"/>
      <c r="AB53" s="400"/>
      <c r="AC53" s="400"/>
      <c r="AD53" s="400"/>
      <c r="AE53" s="400"/>
      <c r="AF53" s="400"/>
      <c r="AG53" s="400"/>
      <c r="AH53" s="400"/>
      <c r="AI53" s="400"/>
      <c r="AJ53" s="400"/>
      <c r="AK53" s="400"/>
      <c r="AL53" s="400"/>
      <c r="AM53" s="400"/>
      <c r="AN53" s="400"/>
      <c r="AO53" s="400"/>
      <c r="AP53" s="400"/>
      <c r="AQ53" s="400"/>
      <c r="AR53" s="400"/>
      <c r="AS53" s="400"/>
      <c r="AT53" s="400"/>
    </row>
  </sheetData>
  <mergeCells count="25">
    <mergeCell ref="R1:W1"/>
    <mergeCell ref="X1:AD1"/>
    <mergeCell ref="AO1:AT1"/>
    <mergeCell ref="Y2:AA2"/>
    <mergeCell ref="B3:C3"/>
    <mergeCell ref="F3:G3"/>
    <mergeCell ref="J3:K3"/>
    <mergeCell ref="N3:P3"/>
    <mergeCell ref="AC4:AF4"/>
    <mergeCell ref="AG4:AH4"/>
    <mergeCell ref="AK4:AN4"/>
    <mergeCell ref="D5:E5"/>
    <mergeCell ref="H5:I5"/>
    <mergeCell ref="L5:M5"/>
    <mergeCell ref="P5:Q5"/>
    <mergeCell ref="U5:W5"/>
    <mergeCell ref="AA5:AB5"/>
    <mergeCell ref="AE5:AF5"/>
    <mergeCell ref="AI5:AJ5"/>
    <mergeCell ref="AM5:AN5"/>
    <mergeCell ref="AR5:AT5"/>
    <mergeCell ref="A53:K53"/>
    <mergeCell ref="L53:W53"/>
    <mergeCell ref="X53:AH53"/>
    <mergeCell ref="AI53:AT53"/>
  </mergeCells>
  <phoneticPr fontId="2"/>
  <conditionalFormatting sqref="B8:AT47">
    <cfRule type="expression" dxfId="4" priority="2">
      <formula>B8&lt;&gt;#REF!</formula>
    </cfRule>
  </conditionalFormatting>
  <printOptions horizontalCentered="1"/>
  <pageMargins left="0" right="0" top="0.78740157480314965" bottom="0" header="0.51181102362204722" footer="0.51181102362204722"/>
  <pageSetup paperSize="9" scale="87" orientation="portrait" r:id="rId1"/>
  <headerFooter alignWithMargins="0"/>
  <colBreaks count="3" manualBreakCount="3">
    <brk id="11" max="1048575" man="1"/>
    <brk id="23" max="1048575" man="1"/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9"/>
  <sheetViews>
    <sheetView view="pageBreakPreview" zoomScale="40" zoomScaleNormal="55" zoomScaleSheetLayoutView="40" zoomScalePageLayoutView="55" workbookViewId="0">
      <selection activeCell="Y30" sqref="Y30"/>
    </sheetView>
  </sheetViews>
  <sheetFormatPr defaultRowHeight="14.25" x14ac:dyDescent="0.15"/>
  <cols>
    <col min="1" max="1" width="15.625" style="46" customWidth="1"/>
    <col min="2" max="2" width="17.625" style="46" customWidth="1"/>
    <col min="3" max="3" width="11.125" style="46" customWidth="1"/>
    <col min="4" max="5" width="9.375" style="46" customWidth="1"/>
    <col min="6" max="6" width="10.875" style="46" customWidth="1"/>
    <col min="7" max="7" width="7.75" style="46" customWidth="1"/>
    <col min="8" max="9" width="8.375" style="46" bestFit="1" customWidth="1"/>
    <col min="10" max="10" width="10.875" style="46" customWidth="1"/>
    <col min="11" max="11" width="7.75" style="46" customWidth="1"/>
    <col min="12" max="17" width="8.375" style="46" bestFit="1" customWidth="1"/>
    <col min="18" max="18" width="13.5" style="46" customWidth="1"/>
    <col min="19" max="20" width="9.5" style="46" customWidth="1"/>
    <col min="21" max="21" width="11.125" style="46" bestFit="1" customWidth="1"/>
    <col min="22" max="22" width="14.625" style="46" bestFit="1" customWidth="1"/>
    <col min="23" max="23" width="7.75" style="46" customWidth="1"/>
    <col min="24" max="24" width="10.875" style="46" customWidth="1"/>
    <col min="25" max="25" width="7.75" style="46" customWidth="1"/>
    <col min="26" max="26" width="10.875" style="46" customWidth="1"/>
    <col min="27" max="27" width="7.75" style="46" customWidth="1"/>
    <col min="28" max="28" width="10.875" style="46" customWidth="1"/>
    <col min="29" max="29" width="7.75" style="46" customWidth="1"/>
    <col min="30" max="30" width="10.875" style="46" customWidth="1"/>
    <col min="31" max="31" width="7.75" style="46" customWidth="1"/>
    <col min="32" max="32" width="10.875" style="46" customWidth="1"/>
    <col min="33" max="33" width="7.75" style="46" customWidth="1"/>
    <col min="34" max="34" width="13.5" style="46" customWidth="1"/>
    <col min="35" max="36" width="9.5" style="46" customWidth="1"/>
    <col min="37" max="37" width="9.75" style="46" customWidth="1"/>
    <col min="38" max="38" width="15.625" style="46" customWidth="1"/>
    <col min="39" max="39" width="7.75" style="46" customWidth="1"/>
    <col min="40" max="40" width="15.625" style="46" customWidth="1"/>
    <col min="41" max="41" width="7.75" style="46" customWidth="1"/>
    <col min="42" max="42" width="15.625" style="46" customWidth="1"/>
    <col min="43" max="43" width="7.75" style="46" customWidth="1"/>
    <col min="44" max="44" width="15.625" style="46" customWidth="1"/>
    <col min="45" max="45" width="7.75" style="46" customWidth="1"/>
    <col min="46" max="46" width="15.625" style="46" customWidth="1"/>
    <col min="47" max="47" width="7.75" style="46" customWidth="1"/>
    <col min="48" max="48" width="15.625" style="46" customWidth="1"/>
    <col min="49" max="49" width="7.75" style="46" customWidth="1"/>
    <col min="50" max="50" width="15.25" style="46" customWidth="1"/>
    <col min="51" max="53" width="9.5" style="46" customWidth="1"/>
    <col min="54" max="54" width="15.625" style="46" customWidth="1"/>
    <col min="55" max="55" width="7.75" style="46" customWidth="1"/>
    <col min="56" max="56" width="15.625" style="46" customWidth="1"/>
    <col min="57" max="57" width="7.75" style="46" customWidth="1"/>
    <col min="58" max="58" width="15.625" style="46" customWidth="1"/>
    <col min="59" max="59" width="7.75" style="46" customWidth="1"/>
    <col min="60" max="60" width="15.625" style="46" customWidth="1"/>
    <col min="61" max="61" width="7.75" style="46" customWidth="1"/>
    <col min="62" max="62" width="15.625" style="46" customWidth="1"/>
    <col min="63" max="63" width="7.75" style="46" customWidth="1"/>
    <col min="64" max="64" width="15.625" style="46" customWidth="1"/>
    <col min="65" max="65" width="7.75" style="46" customWidth="1"/>
    <col min="66" max="66" width="15.625" style="46" customWidth="1"/>
    <col min="67" max="67" width="9.5" style="46" customWidth="1"/>
    <col min="68" max="68" width="9.375" style="46" customWidth="1"/>
    <col min="69" max="69" width="9.625" style="46" customWidth="1"/>
    <col min="70" max="70" width="15.625" style="46" customWidth="1"/>
    <col min="71" max="71" width="7.75" style="46" customWidth="1"/>
    <col min="72" max="72" width="15.625" style="46" customWidth="1"/>
    <col min="73" max="73" width="7.75" style="46" customWidth="1"/>
    <col min="74" max="74" width="15.625" style="46" customWidth="1"/>
    <col min="75" max="75" width="7.75" style="46" customWidth="1"/>
    <col min="76" max="76" width="15.625" style="46" customWidth="1"/>
    <col min="77" max="77" width="7.75" style="46" customWidth="1"/>
    <col min="78" max="78" width="15.625" style="46" customWidth="1"/>
    <col min="79" max="79" width="7.75" style="46" customWidth="1"/>
    <col min="80" max="80" width="15.625" style="46" customWidth="1"/>
    <col min="81" max="81" width="7.75" style="46" customWidth="1"/>
    <col min="82" max="82" width="15.625" style="46" customWidth="1"/>
    <col min="83" max="83" width="9.5" style="46" customWidth="1"/>
    <col min="84" max="86" width="9.375" style="46" customWidth="1"/>
    <col min="87" max="87" width="8.625" style="46" customWidth="1"/>
    <col min="88" max="89" width="9.375" style="46" customWidth="1"/>
    <col min="90" max="90" width="21.625" style="46" customWidth="1"/>
    <col min="91" max="92" width="15.125" style="46" customWidth="1"/>
    <col min="93" max="94" width="9.375" style="46" customWidth="1"/>
    <col min="95" max="95" width="10.25" style="46" customWidth="1"/>
    <col min="96" max="96" width="15.625" style="46" customWidth="1"/>
    <col min="97" max="97" width="7.75" style="46" customWidth="1"/>
    <col min="98" max="98" width="15.625" style="46" customWidth="1"/>
    <col min="99" max="99" width="7.75" style="46" customWidth="1"/>
    <col min="100" max="100" width="15.625" style="46" customWidth="1"/>
    <col min="101" max="101" width="9.5" style="46" customWidth="1"/>
    <col min="102" max="104" width="9.375" style="46" customWidth="1"/>
    <col min="105" max="105" width="8.625" style="46" customWidth="1"/>
    <col min="106" max="107" width="9.375" style="46" customWidth="1"/>
    <col min="108" max="108" width="21.625" style="46" customWidth="1"/>
    <col min="109" max="110" width="15.125" style="46" customWidth="1"/>
    <col min="111" max="112" width="9.375" style="46" customWidth="1"/>
    <col min="113" max="113" width="10.25" style="46" customWidth="1"/>
    <col min="114" max="16384" width="9" style="46"/>
  </cols>
  <sheetData>
    <row r="1" spans="1:95" ht="14.25" customHeight="1" thickBot="1" x14ac:dyDescent="0.2"/>
    <row r="2" spans="1:95" ht="32.1" customHeight="1" x14ac:dyDescent="0.15">
      <c r="A2" s="47"/>
      <c r="B2" s="48" t="s">
        <v>110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51"/>
    </row>
    <row r="3" spans="1:95" ht="32.1" customHeight="1" x14ac:dyDescent="0.15">
      <c r="A3" s="52"/>
      <c r="B3" s="53"/>
      <c r="C3" s="53"/>
      <c r="D3" s="53"/>
      <c r="E3" s="53"/>
      <c r="F3" s="414" t="s">
        <v>42</v>
      </c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3"/>
      <c r="V3" s="414" t="s">
        <v>236</v>
      </c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3"/>
      <c r="AL3" s="412" t="s">
        <v>237</v>
      </c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3"/>
      <c r="BB3" s="414" t="s">
        <v>234</v>
      </c>
      <c r="BC3" s="412"/>
      <c r="BD3" s="412"/>
      <c r="BE3" s="412"/>
      <c r="BF3" s="412"/>
      <c r="BG3" s="412"/>
      <c r="BH3" s="412"/>
      <c r="BI3" s="412"/>
      <c r="BJ3" s="412"/>
      <c r="BK3" s="412"/>
      <c r="BL3" s="412"/>
      <c r="BM3" s="412"/>
      <c r="BN3" s="412"/>
      <c r="BO3" s="412"/>
      <c r="BP3" s="412"/>
      <c r="BQ3" s="413"/>
      <c r="BR3" s="414" t="s">
        <v>235</v>
      </c>
      <c r="BS3" s="412"/>
      <c r="BT3" s="412"/>
      <c r="BU3" s="412"/>
      <c r="BV3" s="412"/>
      <c r="BW3" s="412"/>
      <c r="BX3" s="412"/>
      <c r="BY3" s="412"/>
      <c r="BZ3" s="412"/>
      <c r="CA3" s="412"/>
      <c r="CB3" s="412"/>
      <c r="CC3" s="412"/>
      <c r="CD3" s="412"/>
      <c r="CE3" s="412"/>
      <c r="CF3" s="412"/>
      <c r="CG3" s="413"/>
      <c r="CH3" s="415" t="s">
        <v>114</v>
      </c>
      <c r="CI3" s="416"/>
      <c r="CJ3" s="416"/>
      <c r="CK3" s="417"/>
      <c r="CL3" s="54"/>
      <c r="CM3" s="53"/>
      <c r="CN3" s="53"/>
      <c r="CO3" s="53"/>
      <c r="CP3" s="53"/>
      <c r="CQ3" s="55"/>
    </row>
    <row r="4" spans="1:95" ht="32.1" customHeight="1" x14ac:dyDescent="0.15">
      <c r="A4" s="52"/>
      <c r="B4" s="56" t="s">
        <v>113</v>
      </c>
      <c r="C4" s="57"/>
      <c r="D4" s="57"/>
      <c r="E4" s="57"/>
      <c r="F4" s="418" t="s">
        <v>186</v>
      </c>
      <c r="G4" s="419"/>
      <c r="H4" s="421" t="s">
        <v>238</v>
      </c>
      <c r="I4" s="421"/>
      <c r="J4" s="421" t="s">
        <v>187</v>
      </c>
      <c r="K4" s="421"/>
      <c r="L4" s="421" t="s">
        <v>188</v>
      </c>
      <c r="M4" s="421"/>
      <c r="N4" s="421" t="s">
        <v>189</v>
      </c>
      <c r="O4" s="421"/>
      <c r="P4" s="421" t="s">
        <v>190</v>
      </c>
      <c r="Q4" s="421"/>
      <c r="R4" s="416" t="s">
        <v>184</v>
      </c>
      <c r="S4" s="427"/>
      <c r="T4" s="424" t="s">
        <v>117</v>
      </c>
      <c r="U4" s="417"/>
      <c r="V4" s="414" t="s">
        <v>239</v>
      </c>
      <c r="W4" s="426"/>
      <c r="X4" s="421" t="s">
        <v>238</v>
      </c>
      <c r="Y4" s="421"/>
      <c r="Z4" s="421" t="s">
        <v>187</v>
      </c>
      <c r="AA4" s="421"/>
      <c r="AB4" s="421" t="s">
        <v>188</v>
      </c>
      <c r="AC4" s="421"/>
      <c r="AD4" s="421" t="s">
        <v>189</v>
      </c>
      <c r="AE4" s="421"/>
      <c r="AF4" s="421" t="s">
        <v>190</v>
      </c>
      <c r="AG4" s="421"/>
      <c r="AH4" s="416" t="s">
        <v>184</v>
      </c>
      <c r="AI4" s="427"/>
      <c r="AJ4" s="424" t="s">
        <v>117</v>
      </c>
      <c r="AK4" s="417"/>
      <c r="AL4" s="414" t="s">
        <v>239</v>
      </c>
      <c r="AM4" s="426"/>
      <c r="AN4" s="421" t="s">
        <v>238</v>
      </c>
      <c r="AO4" s="421"/>
      <c r="AP4" s="421" t="s">
        <v>187</v>
      </c>
      <c r="AQ4" s="421"/>
      <c r="AR4" s="421" t="s">
        <v>188</v>
      </c>
      <c r="AS4" s="421"/>
      <c r="AT4" s="422" t="s">
        <v>189</v>
      </c>
      <c r="AU4" s="423"/>
      <c r="AV4" s="422" t="s">
        <v>190</v>
      </c>
      <c r="AW4" s="423"/>
      <c r="AX4" s="416" t="s">
        <v>184</v>
      </c>
      <c r="AY4" s="427"/>
      <c r="AZ4" s="424" t="s">
        <v>117</v>
      </c>
      <c r="BA4" s="417"/>
      <c r="BB4" s="414" t="s">
        <v>197</v>
      </c>
      <c r="BC4" s="426"/>
      <c r="BD4" s="421" t="s">
        <v>238</v>
      </c>
      <c r="BE4" s="421"/>
      <c r="BF4" s="421" t="s">
        <v>187</v>
      </c>
      <c r="BG4" s="421"/>
      <c r="BH4" s="421" t="s">
        <v>188</v>
      </c>
      <c r="BI4" s="421"/>
      <c r="BJ4" s="429" t="s">
        <v>189</v>
      </c>
      <c r="BK4" s="429"/>
      <c r="BL4" s="429" t="s">
        <v>190</v>
      </c>
      <c r="BM4" s="429"/>
      <c r="BN4" s="416" t="s">
        <v>184</v>
      </c>
      <c r="BO4" s="427"/>
      <c r="BP4" s="424" t="s">
        <v>117</v>
      </c>
      <c r="BQ4" s="417"/>
      <c r="BR4" s="414" t="s">
        <v>239</v>
      </c>
      <c r="BS4" s="426"/>
      <c r="BT4" s="421" t="s">
        <v>238</v>
      </c>
      <c r="BU4" s="421"/>
      <c r="BV4" s="421" t="s">
        <v>187</v>
      </c>
      <c r="BW4" s="421"/>
      <c r="BX4" s="421" t="s">
        <v>188</v>
      </c>
      <c r="BY4" s="421"/>
      <c r="BZ4" s="429" t="s">
        <v>189</v>
      </c>
      <c r="CA4" s="429"/>
      <c r="CB4" s="429" t="s">
        <v>190</v>
      </c>
      <c r="CC4" s="429"/>
      <c r="CD4" s="416" t="s">
        <v>184</v>
      </c>
      <c r="CE4" s="427"/>
      <c r="CF4" s="424" t="s">
        <v>117</v>
      </c>
      <c r="CG4" s="417"/>
      <c r="CH4" s="418"/>
      <c r="CI4" s="419"/>
      <c r="CJ4" s="419"/>
      <c r="CK4" s="420"/>
      <c r="CL4" s="58" t="s">
        <v>98</v>
      </c>
      <c r="CM4" s="57"/>
      <c r="CN4" s="57"/>
      <c r="CO4" s="57"/>
      <c r="CP4" s="57"/>
      <c r="CQ4" s="59"/>
    </row>
    <row r="5" spans="1:95" ht="32.1" customHeight="1" x14ac:dyDescent="0.15">
      <c r="A5" s="60" t="s">
        <v>118</v>
      </c>
      <c r="B5" s="61"/>
      <c r="C5" s="61"/>
      <c r="D5" s="62" t="s">
        <v>117</v>
      </c>
      <c r="E5" s="62"/>
      <c r="F5" s="414" t="s">
        <v>192</v>
      </c>
      <c r="G5" s="412"/>
      <c r="H5" s="421" t="s">
        <v>191</v>
      </c>
      <c r="I5" s="421"/>
      <c r="J5" s="421" t="s">
        <v>193</v>
      </c>
      <c r="K5" s="421"/>
      <c r="L5" s="421" t="s">
        <v>194</v>
      </c>
      <c r="M5" s="421"/>
      <c r="N5" s="421" t="s">
        <v>195</v>
      </c>
      <c r="O5" s="421"/>
      <c r="P5" s="421" t="s">
        <v>196</v>
      </c>
      <c r="Q5" s="421"/>
      <c r="R5" s="419"/>
      <c r="S5" s="428"/>
      <c r="T5" s="425"/>
      <c r="U5" s="420"/>
      <c r="V5" s="414" t="s">
        <v>198</v>
      </c>
      <c r="W5" s="426"/>
      <c r="X5" s="421" t="s">
        <v>199</v>
      </c>
      <c r="Y5" s="421"/>
      <c r="Z5" s="421" t="s">
        <v>200</v>
      </c>
      <c r="AA5" s="421"/>
      <c r="AB5" s="421" t="s">
        <v>201</v>
      </c>
      <c r="AC5" s="421"/>
      <c r="AD5" s="421" t="s">
        <v>202</v>
      </c>
      <c r="AE5" s="421"/>
      <c r="AF5" s="421" t="s">
        <v>203</v>
      </c>
      <c r="AG5" s="421"/>
      <c r="AH5" s="419"/>
      <c r="AI5" s="428"/>
      <c r="AJ5" s="425"/>
      <c r="AK5" s="420"/>
      <c r="AL5" s="414" t="s">
        <v>204</v>
      </c>
      <c r="AM5" s="426"/>
      <c r="AN5" s="421" t="s">
        <v>205</v>
      </c>
      <c r="AO5" s="421"/>
      <c r="AP5" s="421" t="s">
        <v>206</v>
      </c>
      <c r="AQ5" s="421"/>
      <c r="AR5" s="421" t="s">
        <v>207</v>
      </c>
      <c r="AS5" s="421"/>
      <c r="AT5" s="422" t="s">
        <v>208</v>
      </c>
      <c r="AU5" s="423"/>
      <c r="AV5" s="422" t="s">
        <v>209</v>
      </c>
      <c r="AW5" s="423"/>
      <c r="AX5" s="419"/>
      <c r="AY5" s="428"/>
      <c r="AZ5" s="425"/>
      <c r="BA5" s="420"/>
      <c r="BB5" s="414" t="s">
        <v>196</v>
      </c>
      <c r="BC5" s="426"/>
      <c r="BD5" s="421" t="s">
        <v>210</v>
      </c>
      <c r="BE5" s="421"/>
      <c r="BF5" s="421" t="s">
        <v>211</v>
      </c>
      <c r="BG5" s="421"/>
      <c r="BH5" s="421" t="s">
        <v>194</v>
      </c>
      <c r="BI5" s="421"/>
      <c r="BJ5" s="429" t="s">
        <v>212</v>
      </c>
      <c r="BK5" s="429"/>
      <c r="BL5" s="429" t="s">
        <v>213</v>
      </c>
      <c r="BM5" s="429"/>
      <c r="BN5" s="419"/>
      <c r="BO5" s="428"/>
      <c r="BP5" s="425"/>
      <c r="BQ5" s="420"/>
      <c r="BR5" s="414" t="s">
        <v>214</v>
      </c>
      <c r="BS5" s="426"/>
      <c r="BT5" s="421" t="s">
        <v>215</v>
      </c>
      <c r="BU5" s="421"/>
      <c r="BV5" s="421" t="s">
        <v>216</v>
      </c>
      <c r="BW5" s="421"/>
      <c r="BX5" s="421" t="s">
        <v>217</v>
      </c>
      <c r="BY5" s="421"/>
      <c r="BZ5" s="429" t="s">
        <v>218</v>
      </c>
      <c r="CA5" s="429"/>
      <c r="CB5" s="429" t="s">
        <v>210</v>
      </c>
      <c r="CC5" s="429"/>
      <c r="CD5" s="419"/>
      <c r="CE5" s="428"/>
      <c r="CF5" s="425"/>
      <c r="CG5" s="420"/>
      <c r="CH5" s="63"/>
      <c r="CI5" s="61"/>
      <c r="CJ5" s="62" t="s">
        <v>117</v>
      </c>
      <c r="CK5" s="62"/>
      <c r="CL5" s="63"/>
      <c r="CM5" s="61"/>
      <c r="CN5" s="61"/>
      <c r="CO5" s="64" t="s">
        <v>117</v>
      </c>
      <c r="CP5" s="65"/>
      <c r="CQ5" s="66"/>
    </row>
    <row r="6" spans="1:95" ht="37.5" x14ac:dyDescent="0.15">
      <c r="A6" s="52"/>
      <c r="B6" s="67" t="s">
        <v>120</v>
      </c>
      <c r="C6" s="67" t="s">
        <v>121</v>
      </c>
      <c r="D6" s="61" t="s">
        <v>120</v>
      </c>
      <c r="E6" s="53" t="s">
        <v>121</v>
      </c>
      <c r="F6" s="68" t="s">
        <v>120</v>
      </c>
      <c r="G6" s="53" t="s">
        <v>121</v>
      </c>
      <c r="H6" s="69" t="s">
        <v>120</v>
      </c>
      <c r="I6" s="69" t="s">
        <v>121</v>
      </c>
      <c r="J6" s="69" t="s">
        <v>120</v>
      </c>
      <c r="K6" s="69" t="s">
        <v>121</v>
      </c>
      <c r="L6" s="69" t="s">
        <v>120</v>
      </c>
      <c r="M6" s="69" t="s">
        <v>121</v>
      </c>
      <c r="N6" s="69" t="s">
        <v>120</v>
      </c>
      <c r="O6" s="69" t="s">
        <v>121</v>
      </c>
      <c r="P6" s="69" t="s">
        <v>120</v>
      </c>
      <c r="Q6" s="69" t="s">
        <v>121</v>
      </c>
      <c r="R6" s="61" t="s">
        <v>120</v>
      </c>
      <c r="S6" s="67" t="s">
        <v>121</v>
      </c>
      <c r="T6" s="61" t="s">
        <v>120</v>
      </c>
      <c r="U6" s="70" t="s">
        <v>59</v>
      </c>
      <c r="V6" s="68" t="s">
        <v>120</v>
      </c>
      <c r="W6" s="67" t="s">
        <v>121</v>
      </c>
      <c r="X6" s="69" t="s">
        <v>120</v>
      </c>
      <c r="Y6" s="69" t="s">
        <v>121</v>
      </c>
      <c r="Z6" s="69" t="s">
        <v>120</v>
      </c>
      <c r="AA6" s="69" t="s">
        <v>121</v>
      </c>
      <c r="AB6" s="69" t="s">
        <v>120</v>
      </c>
      <c r="AC6" s="69" t="s">
        <v>121</v>
      </c>
      <c r="AD6" s="69" t="s">
        <v>120</v>
      </c>
      <c r="AE6" s="69" t="s">
        <v>121</v>
      </c>
      <c r="AF6" s="69" t="s">
        <v>120</v>
      </c>
      <c r="AG6" s="69" t="s">
        <v>121</v>
      </c>
      <c r="AH6" s="61" t="s">
        <v>120</v>
      </c>
      <c r="AI6" s="67" t="s">
        <v>121</v>
      </c>
      <c r="AJ6" s="71" t="s">
        <v>120</v>
      </c>
      <c r="AK6" s="72" t="s">
        <v>121</v>
      </c>
      <c r="AL6" s="68" t="s">
        <v>120</v>
      </c>
      <c r="AM6" s="67" t="s">
        <v>121</v>
      </c>
      <c r="AN6" s="69" t="s">
        <v>120</v>
      </c>
      <c r="AO6" s="69" t="s">
        <v>121</v>
      </c>
      <c r="AP6" s="69" t="s">
        <v>120</v>
      </c>
      <c r="AQ6" s="69" t="s">
        <v>121</v>
      </c>
      <c r="AR6" s="69" t="s">
        <v>120</v>
      </c>
      <c r="AS6" s="69" t="s">
        <v>121</v>
      </c>
      <c r="AT6" s="69" t="s">
        <v>120</v>
      </c>
      <c r="AU6" s="69" t="s">
        <v>121</v>
      </c>
      <c r="AV6" s="69" t="s">
        <v>120</v>
      </c>
      <c r="AW6" s="69" t="s">
        <v>121</v>
      </c>
      <c r="AX6" s="61" t="s">
        <v>120</v>
      </c>
      <c r="AY6" s="67" t="s">
        <v>121</v>
      </c>
      <c r="AZ6" s="61" t="s">
        <v>120</v>
      </c>
      <c r="BA6" s="72" t="s">
        <v>121</v>
      </c>
      <c r="BB6" s="68" t="s">
        <v>120</v>
      </c>
      <c r="BC6" s="67" t="s">
        <v>121</v>
      </c>
      <c r="BD6" s="69" t="s">
        <v>120</v>
      </c>
      <c r="BE6" s="69" t="s">
        <v>121</v>
      </c>
      <c r="BF6" s="69" t="s">
        <v>120</v>
      </c>
      <c r="BG6" s="69" t="s">
        <v>121</v>
      </c>
      <c r="BH6" s="69" t="s">
        <v>120</v>
      </c>
      <c r="BI6" s="69" t="s">
        <v>121</v>
      </c>
      <c r="BJ6" s="69" t="s">
        <v>120</v>
      </c>
      <c r="BK6" s="69" t="s">
        <v>121</v>
      </c>
      <c r="BL6" s="69" t="s">
        <v>120</v>
      </c>
      <c r="BM6" s="69" t="s">
        <v>121</v>
      </c>
      <c r="BN6" s="61" t="s">
        <v>120</v>
      </c>
      <c r="BO6" s="67" t="s">
        <v>121</v>
      </c>
      <c r="BP6" s="61" t="s">
        <v>120</v>
      </c>
      <c r="BQ6" s="72" t="s">
        <v>121</v>
      </c>
      <c r="BR6" s="68" t="s">
        <v>120</v>
      </c>
      <c r="BS6" s="67" t="s">
        <v>121</v>
      </c>
      <c r="BT6" s="69" t="s">
        <v>120</v>
      </c>
      <c r="BU6" s="69" t="s">
        <v>121</v>
      </c>
      <c r="BV6" s="69" t="s">
        <v>120</v>
      </c>
      <c r="BW6" s="69" t="s">
        <v>121</v>
      </c>
      <c r="BX6" s="69" t="s">
        <v>120</v>
      </c>
      <c r="BY6" s="69" t="s">
        <v>121</v>
      </c>
      <c r="BZ6" s="69" t="s">
        <v>120</v>
      </c>
      <c r="CA6" s="69" t="s">
        <v>121</v>
      </c>
      <c r="CB6" s="69" t="s">
        <v>120</v>
      </c>
      <c r="CC6" s="69" t="s">
        <v>121</v>
      </c>
      <c r="CD6" s="61" t="s">
        <v>120</v>
      </c>
      <c r="CE6" s="67" t="s">
        <v>121</v>
      </c>
      <c r="CF6" s="61" t="s">
        <v>120</v>
      </c>
      <c r="CG6" s="72" t="s">
        <v>121</v>
      </c>
      <c r="CH6" s="68" t="s">
        <v>120</v>
      </c>
      <c r="CI6" s="67" t="s">
        <v>121</v>
      </c>
      <c r="CJ6" s="61" t="s">
        <v>120</v>
      </c>
      <c r="CK6" s="53" t="s">
        <v>121</v>
      </c>
      <c r="CL6" s="68" t="s">
        <v>120</v>
      </c>
      <c r="CM6" s="67" t="s">
        <v>121</v>
      </c>
      <c r="CN6" s="73" t="s">
        <v>119</v>
      </c>
      <c r="CO6" s="67" t="s">
        <v>120</v>
      </c>
      <c r="CP6" s="61" t="s">
        <v>121</v>
      </c>
      <c r="CQ6" s="74" t="s">
        <v>119</v>
      </c>
    </row>
    <row r="7" spans="1:95" ht="32.1" customHeight="1" x14ac:dyDescent="0.15">
      <c r="A7" s="75"/>
      <c r="B7" s="76" t="s">
        <v>122</v>
      </c>
      <c r="C7" s="76" t="s">
        <v>123</v>
      </c>
      <c r="D7" s="76" t="s">
        <v>7</v>
      </c>
      <c r="E7" s="77" t="s">
        <v>7</v>
      </c>
      <c r="F7" s="78" t="s">
        <v>122</v>
      </c>
      <c r="G7" s="77" t="s">
        <v>123</v>
      </c>
      <c r="H7" s="79" t="s">
        <v>122</v>
      </c>
      <c r="I7" s="79" t="s">
        <v>123</v>
      </c>
      <c r="J7" s="79" t="s">
        <v>122</v>
      </c>
      <c r="K7" s="79" t="s">
        <v>123</v>
      </c>
      <c r="L7" s="79" t="s">
        <v>122</v>
      </c>
      <c r="M7" s="79" t="s">
        <v>123</v>
      </c>
      <c r="N7" s="79" t="s">
        <v>122</v>
      </c>
      <c r="O7" s="79" t="s">
        <v>123</v>
      </c>
      <c r="P7" s="79" t="s">
        <v>122</v>
      </c>
      <c r="Q7" s="79" t="s">
        <v>123</v>
      </c>
      <c r="R7" s="76" t="s">
        <v>185</v>
      </c>
      <c r="S7" s="76" t="s">
        <v>123</v>
      </c>
      <c r="T7" s="76" t="s">
        <v>7</v>
      </c>
      <c r="U7" s="80" t="s">
        <v>7</v>
      </c>
      <c r="V7" s="78" t="s">
        <v>122</v>
      </c>
      <c r="W7" s="76" t="s">
        <v>123</v>
      </c>
      <c r="X7" s="79" t="s">
        <v>122</v>
      </c>
      <c r="Y7" s="79" t="s">
        <v>123</v>
      </c>
      <c r="Z7" s="79" t="s">
        <v>122</v>
      </c>
      <c r="AA7" s="79" t="s">
        <v>123</v>
      </c>
      <c r="AB7" s="79" t="s">
        <v>122</v>
      </c>
      <c r="AC7" s="79" t="s">
        <v>123</v>
      </c>
      <c r="AD7" s="79" t="s">
        <v>122</v>
      </c>
      <c r="AE7" s="79" t="s">
        <v>123</v>
      </c>
      <c r="AF7" s="79" t="s">
        <v>122</v>
      </c>
      <c r="AG7" s="79" t="s">
        <v>123</v>
      </c>
      <c r="AH7" s="76" t="s">
        <v>185</v>
      </c>
      <c r="AI7" s="76" t="s">
        <v>123</v>
      </c>
      <c r="AJ7" s="79" t="s">
        <v>7</v>
      </c>
      <c r="AK7" s="81" t="s">
        <v>7</v>
      </c>
      <c r="AL7" s="78" t="s">
        <v>122</v>
      </c>
      <c r="AM7" s="76" t="s">
        <v>123</v>
      </c>
      <c r="AN7" s="79" t="s">
        <v>122</v>
      </c>
      <c r="AO7" s="79" t="s">
        <v>123</v>
      </c>
      <c r="AP7" s="79" t="s">
        <v>122</v>
      </c>
      <c r="AQ7" s="79" t="s">
        <v>123</v>
      </c>
      <c r="AR7" s="79" t="s">
        <v>122</v>
      </c>
      <c r="AS7" s="79" t="s">
        <v>123</v>
      </c>
      <c r="AT7" s="79" t="s">
        <v>122</v>
      </c>
      <c r="AU7" s="79" t="s">
        <v>123</v>
      </c>
      <c r="AV7" s="79" t="s">
        <v>122</v>
      </c>
      <c r="AW7" s="79" t="s">
        <v>123</v>
      </c>
      <c r="AX7" s="76" t="s">
        <v>185</v>
      </c>
      <c r="AY7" s="76" t="s">
        <v>123</v>
      </c>
      <c r="AZ7" s="76" t="s">
        <v>7</v>
      </c>
      <c r="BA7" s="81" t="s">
        <v>7</v>
      </c>
      <c r="BB7" s="78" t="s">
        <v>122</v>
      </c>
      <c r="BC7" s="76" t="s">
        <v>123</v>
      </c>
      <c r="BD7" s="79" t="s">
        <v>122</v>
      </c>
      <c r="BE7" s="79" t="s">
        <v>123</v>
      </c>
      <c r="BF7" s="79" t="s">
        <v>122</v>
      </c>
      <c r="BG7" s="79" t="s">
        <v>123</v>
      </c>
      <c r="BH7" s="79" t="s">
        <v>122</v>
      </c>
      <c r="BI7" s="79" t="s">
        <v>123</v>
      </c>
      <c r="BJ7" s="79" t="s">
        <v>122</v>
      </c>
      <c r="BK7" s="79" t="s">
        <v>123</v>
      </c>
      <c r="BL7" s="79" t="s">
        <v>122</v>
      </c>
      <c r="BM7" s="79" t="s">
        <v>123</v>
      </c>
      <c r="BN7" s="76" t="s">
        <v>185</v>
      </c>
      <c r="BO7" s="76" t="s">
        <v>123</v>
      </c>
      <c r="BP7" s="76" t="s">
        <v>7</v>
      </c>
      <c r="BQ7" s="81" t="s">
        <v>7</v>
      </c>
      <c r="BR7" s="78" t="s">
        <v>122</v>
      </c>
      <c r="BS7" s="76" t="s">
        <v>123</v>
      </c>
      <c r="BT7" s="79" t="s">
        <v>122</v>
      </c>
      <c r="BU7" s="79" t="s">
        <v>123</v>
      </c>
      <c r="BV7" s="79" t="s">
        <v>122</v>
      </c>
      <c r="BW7" s="79" t="s">
        <v>123</v>
      </c>
      <c r="BX7" s="79" t="s">
        <v>122</v>
      </c>
      <c r="BY7" s="79" t="s">
        <v>123</v>
      </c>
      <c r="BZ7" s="79" t="s">
        <v>122</v>
      </c>
      <c r="CA7" s="79" t="s">
        <v>123</v>
      </c>
      <c r="CB7" s="79" t="s">
        <v>122</v>
      </c>
      <c r="CC7" s="79" t="s">
        <v>123</v>
      </c>
      <c r="CD7" s="76" t="s">
        <v>185</v>
      </c>
      <c r="CE7" s="76" t="s">
        <v>123</v>
      </c>
      <c r="CF7" s="76" t="s">
        <v>7</v>
      </c>
      <c r="CG7" s="81" t="s">
        <v>7</v>
      </c>
      <c r="CH7" s="78" t="s">
        <v>122</v>
      </c>
      <c r="CI7" s="76" t="s">
        <v>123</v>
      </c>
      <c r="CJ7" s="76" t="s">
        <v>7</v>
      </c>
      <c r="CK7" s="77" t="s">
        <v>7</v>
      </c>
      <c r="CL7" s="78" t="s">
        <v>122</v>
      </c>
      <c r="CM7" s="76" t="s">
        <v>123</v>
      </c>
      <c r="CN7" s="76" t="s">
        <v>124</v>
      </c>
      <c r="CO7" s="76" t="s">
        <v>7</v>
      </c>
      <c r="CP7" s="76" t="s">
        <v>7</v>
      </c>
      <c r="CQ7" s="82" t="s">
        <v>7</v>
      </c>
    </row>
    <row r="8" spans="1:95" ht="32.1" customHeight="1" x14ac:dyDescent="0.15">
      <c r="A8" s="83"/>
      <c r="B8" s="36">
        <v>0</v>
      </c>
      <c r="C8" s="36">
        <v>0</v>
      </c>
      <c r="D8" s="7"/>
      <c r="E8" s="8"/>
      <c r="F8" s="37">
        <v>0</v>
      </c>
      <c r="G8" s="196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90">
        <f>SUM(P8,N8,L8,J8,H8,F8)</f>
        <v>0</v>
      </c>
      <c r="S8" s="390">
        <f t="shared" ref="S8:S20" si="0">SUM(Q8,O8,M8,K8,I8,G8)</f>
        <v>0</v>
      </c>
      <c r="T8" s="139"/>
      <c r="U8" s="140"/>
      <c r="V8" s="236">
        <v>0</v>
      </c>
      <c r="W8" s="36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90"/>
      <c r="AI8" s="7"/>
      <c r="AJ8" s="84"/>
      <c r="AK8" s="85"/>
      <c r="AL8" s="37">
        <v>0</v>
      </c>
      <c r="AM8" s="36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7"/>
      <c r="AY8" s="7"/>
      <c r="AZ8" s="135"/>
      <c r="BA8" s="86"/>
      <c r="BB8" s="37">
        <v>0</v>
      </c>
      <c r="BC8" s="36">
        <v>0</v>
      </c>
      <c r="BD8" s="38">
        <v>0</v>
      </c>
      <c r="BE8" s="38">
        <v>0</v>
      </c>
      <c r="BF8" s="38">
        <v>0</v>
      </c>
      <c r="BG8" s="38">
        <v>0</v>
      </c>
      <c r="BH8" s="38">
        <v>0</v>
      </c>
      <c r="BI8" s="38">
        <v>0</v>
      </c>
      <c r="BJ8" s="38">
        <v>0</v>
      </c>
      <c r="BK8" s="38">
        <v>0</v>
      </c>
      <c r="BL8" s="38">
        <v>0</v>
      </c>
      <c r="BM8" s="38">
        <v>0</v>
      </c>
      <c r="BN8" s="7"/>
      <c r="BO8" s="7"/>
      <c r="BP8" s="7"/>
      <c r="BQ8" s="85"/>
      <c r="BR8" s="37">
        <v>0</v>
      </c>
      <c r="BS8" s="36">
        <v>0</v>
      </c>
      <c r="BT8" s="38">
        <v>0</v>
      </c>
      <c r="BU8" s="38">
        <v>0</v>
      </c>
      <c r="BV8" s="38">
        <v>0</v>
      </c>
      <c r="BW8" s="38">
        <v>0</v>
      </c>
      <c r="BX8" s="38">
        <v>0</v>
      </c>
      <c r="BY8" s="38">
        <v>0</v>
      </c>
      <c r="BZ8" s="38">
        <v>0</v>
      </c>
      <c r="CA8" s="38">
        <v>0</v>
      </c>
      <c r="CB8" s="38">
        <v>0</v>
      </c>
      <c r="CC8" s="38">
        <v>0</v>
      </c>
      <c r="CD8" s="7"/>
      <c r="CE8" s="7"/>
      <c r="CF8" s="7"/>
      <c r="CG8" s="85"/>
      <c r="CH8" s="37">
        <v>0</v>
      </c>
      <c r="CI8" s="36">
        <v>0</v>
      </c>
      <c r="CJ8" s="7"/>
      <c r="CK8" s="8"/>
      <c r="CL8" s="37"/>
      <c r="CM8" s="36"/>
      <c r="CN8" s="36">
        <v>0</v>
      </c>
      <c r="CO8" s="7"/>
      <c r="CP8" s="7"/>
      <c r="CQ8" s="39"/>
    </row>
    <row r="9" spans="1:95" ht="32.1" customHeight="1" x14ac:dyDescent="0.15">
      <c r="A9" s="87" t="s">
        <v>91</v>
      </c>
      <c r="B9" s="4">
        <v>14940000</v>
      </c>
      <c r="C9" s="4">
        <v>4150</v>
      </c>
      <c r="D9" s="88">
        <v>100.1</v>
      </c>
      <c r="E9" s="89">
        <v>100.1</v>
      </c>
      <c r="F9" s="90">
        <v>3100</v>
      </c>
      <c r="G9" s="91">
        <v>1</v>
      </c>
      <c r="H9" s="92">
        <v>0</v>
      </c>
      <c r="I9" s="92">
        <v>0</v>
      </c>
      <c r="J9" s="92">
        <v>4600</v>
      </c>
      <c r="K9" s="92">
        <v>1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f>SUM(P9,N9,L9,J9,H9,F9)</f>
        <v>7700</v>
      </c>
      <c r="S9" s="92">
        <f t="shared" si="0"/>
        <v>2</v>
      </c>
      <c r="T9" s="133">
        <v>100</v>
      </c>
      <c r="U9" s="141">
        <v>100</v>
      </c>
      <c r="V9" s="90">
        <v>5500</v>
      </c>
      <c r="W9" s="4">
        <v>1</v>
      </c>
      <c r="X9" s="92">
        <v>0</v>
      </c>
      <c r="Y9" s="92">
        <v>0</v>
      </c>
      <c r="Z9" s="92">
        <v>24600</v>
      </c>
      <c r="AA9" s="92">
        <v>3</v>
      </c>
      <c r="AB9" s="92">
        <v>0</v>
      </c>
      <c r="AC9" s="92">
        <v>0</v>
      </c>
      <c r="AD9" s="92">
        <v>0</v>
      </c>
      <c r="AE9" s="92">
        <v>0</v>
      </c>
      <c r="AF9" s="92">
        <v>0</v>
      </c>
      <c r="AG9" s="92">
        <v>0</v>
      </c>
      <c r="AH9" s="4">
        <f>SUM(AF9,AD9,AB9,Z9,X9,V9)</f>
        <v>30100</v>
      </c>
      <c r="AI9" s="4">
        <f>SUM(AG9,AE9,AC9,AA9,Y9,W9)</f>
        <v>4</v>
      </c>
      <c r="AJ9" s="93">
        <v>122.4</v>
      </c>
      <c r="AK9" s="94">
        <v>133.30000000000001</v>
      </c>
      <c r="AL9" s="90">
        <v>20124000</v>
      </c>
      <c r="AM9" s="4">
        <v>2795</v>
      </c>
      <c r="AN9" s="92">
        <v>61192800</v>
      </c>
      <c r="AO9" s="92">
        <v>5666</v>
      </c>
      <c r="AP9" s="92">
        <v>35036400</v>
      </c>
      <c r="AQ9" s="92">
        <v>2716</v>
      </c>
      <c r="AR9" s="92">
        <v>116100</v>
      </c>
      <c r="AS9" s="92">
        <v>43</v>
      </c>
      <c r="AT9" s="92">
        <v>0</v>
      </c>
      <c r="AU9" s="92">
        <v>0</v>
      </c>
      <c r="AV9" s="92">
        <v>0</v>
      </c>
      <c r="AW9" s="92">
        <v>0</v>
      </c>
      <c r="AX9" s="4">
        <f>SUM(AV9,AT9,AR9,AP9,AN9,AL9)</f>
        <v>116469300</v>
      </c>
      <c r="AY9" s="4">
        <f>SUM(AW9,AU9,AS9,AQ9,AO9,AM9)</f>
        <v>11220</v>
      </c>
      <c r="AZ9" s="93">
        <v>103.4</v>
      </c>
      <c r="BA9" s="95">
        <v>101.8</v>
      </c>
      <c r="BB9" s="90">
        <v>567000</v>
      </c>
      <c r="BC9" s="4">
        <v>189</v>
      </c>
      <c r="BD9" s="92">
        <v>1945600</v>
      </c>
      <c r="BE9" s="92">
        <v>512</v>
      </c>
      <c r="BF9" s="92">
        <v>589500</v>
      </c>
      <c r="BG9" s="92">
        <v>131</v>
      </c>
      <c r="BH9" s="92">
        <v>0</v>
      </c>
      <c r="BI9" s="92">
        <v>0</v>
      </c>
      <c r="BJ9" s="92">
        <v>0</v>
      </c>
      <c r="BK9" s="92">
        <v>0</v>
      </c>
      <c r="BL9" s="92">
        <v>0</v>
      </c>
      <c r="BM9" s="92">
        <v>0</v>
      </c>
      <c r="BN9" s="4">
        <f>SUM(BB9,BD9,BF9,BH9,BJ9,BL9)</f>
        <v>3102100</v>
      </c>
      <c r="BO9" s="4">
        <f>SUM(BC9,BE9,BG9,BI9,BK9,BM9)</f>
        <v>832</v>
      </c>
      <c r="BP9" s="88">
        <v>103.2</v>
      </c>
      <c r="BQ9" s="94">
        <v>102.1</v>
      </c>
      <c r="BR9" s="90">
        <v>3744000</v>
      </c>
      <c r="BS9" s="4">
        <v>936</v>
      </c>
      <c r="BT9" s="92">
        <v>11545000</v>
      </c>
      <c r="BU9" s="92">
        <v>2309</v>
      </c>
      <c r="BV9" s="92">
        <v>5892000</v>
      </c>
      <c r="BW9" s="92">
        <v>982</v>
      </c>
      <c r="BX9" s="92">
        <v>0</v>
      </c>
      <c r="BY9" s="92">
        <v>0</v>
      </c>
      <c r="BZ9" s="92">
        <v>0</v>
      </c>
      <c r="CA9" s="92">
        <v>0</v>
      </c>
      <c r="CB9" s="92">
        <v>0</v>
      </c>
      <c r="CC9" s="92">
        <v>0</v>
      </c>
      <c r="CD9" s="4">
        <f>SUM(CB9,BZ9,BX9,BV9,BT9,BR9)</f>
        <v>21181000</v>
      </c>
      <c r="CE9" s="4">
        <f>SUM(CC9,CA9,BY9,BW9,BU9,BS9)</f>
        <v>4227</v>
      </c>
      <c r="CF9" s="88">
        <v>101.8</v>
      </c>
      <c r="CG9" s="94">
        <v>100.7</v>
      </c>
      <c r="CH9" s="237">
        <v>0</v>
      </c>
      <c r="CI9" s="238">
        <v>0</v>
      </c>
      <c r="CJ9" s="96"/>
      <c r="CK9" s="97"/>
      <c r="CL9" s="90">
        <f>SUM(CD9,CH9,BN9,AX9,AH9,R9,B9)</f>
        <v>155730200</v>
      </c>
      <c r="CM9" s="4">
        <f>SUM(C9,S9,AI9,AY9,BO9,CE9,CI9)</f>
        <v>20435</v>
      </c>
      <c r="CN9" s="4">
        <v>15941</v>
      </c>
      <c r="CO9" s="88">
        <v>102.9</v>
      </c>
      <c r="CP9" s="88">
        <v>101.2</v>
      </c>
      <c r="CQ9" s="98">
        <v>100.7</v>
      </c>
    </row>
    <row r="10" spans="1:95" ht="32.1" customHeight="1" x14ac:dyDescent="0.15">
      <c r="A10" s="83"/>
      <c r="B10" s="99">
        <v>0</v>
      </c>
      <c r="C10" s="99">
        <v>0</v>
      </c>
      <c r="D10" s="100">
        <v>0</v>
      </c>
      <c r="E10" s="101">
        <v>0</v>
      </c>
      <c r="F10" s="102">
        <v>0</v>
      </c>
      <c r="G10" s="103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390">
        <f t="shared" ref="R10:R43" si="1">SUM(P10,N10,L10,J10,H10,F10)</f>
        <v>0</v>
      </c>
      <c r="S10" s="390">
        <f t="shared" si="0"/>
        <v>0</v>
      </c>
      <c r="T10" s="142">
        <v>0</v>
      </c>
      <c r="U10" s="143">
        <v>0</v>
      </c>
      <c r="V10" s="102">
        <v>0</v>
      </c>
      <c r="W10" s="99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390">
        <f t="shared" ref="AH10:AH42" si="2">SUM(AF10,AD10,AB10,Z10,X10,V10)</f>
        <v>0</v>
      </c>
      <c r="AI10" s="137">
        <f t="shared" ref="AI10:AI43" si="3">SUM(AG10,AE10,AC10,AA10,Y10,W10)</f>
        <v>0</v>
      </c>
      <c r="AJ10" s="105">
        <v>0</v>
      </c>
      <c r="AK10" s="106">
        <v>0</v>
      </c>
      <c r="AL10" s="102">
        <v>0</v>
      </c>
      <c r="AM10" s="99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390">
        <f t="shared" ref="AX10:AX43" si="4">SUM(AV10,AT10,AR10,AP10,AN10,AL10)</f>
        <v>0</v>
      </c>
      <c r="AY10" s="390">
        <f t="shared" ref="AY10:AY43" si="5">SUM(AW10,AU10,AS10,AQ10,AO10,AM10)</f>
        <v>0</v>
      </c>
      <c r="AZ10" s="105">
        <v>0</v>
      </c>
      <c r="BA10" s="107">
        <v>0</v>
      </c>
      <c r="BB10" s="102">
        <v>0</v>
      </c>
      <c r="BC10" s="99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390">
        <f t="shared" ref="BN10:BN43" si="6">SUM(BB10,BD10,BF10,BH10,BJ10,BL10)</f>
        <v>0</v>
      </c>
      <c r="BO10" s="137">
        <f t="shared" ref="BO10:BO43" si="7">SUM(BC10,BE10,BG10,BI10,BK10,BM10)</f>
        <v>0</v>
      </c>
      <c r="BP10" s="100">
        <v>0</v>
      </c>
      <c r="BQ10" s="106">
        <v>0</v>
      </c>
      <c r="BR10" s="102">
        <v>0</v>
      </c>
      <c r="BS10" s="99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390">
        <f t="shared" ref="CD10:CD43" si="8">SUM(CB10,BZ10,BX10,BV10,BT10,BR10)</f>
        <v>0</v>
      </c>
      <c r="CE10" s="137">
        <f t="shared" ref="CE10:CE43" si="9">SUM(CC10,CA10,BY10,BW10,BU10,BS10)</f>
        <v>0</v>
      </c>
      <c r="CF10" s="100">
        <v>0</v>
      </c>
      <c r="CG10" s="106">
        <v>0</v>
      </c>
      <c r="CH10" s="108">
        <v>0</v>
      </c>
      <c r="CI10" s="109">
        <v>0</v>
      </c>
      <c r="CJ10" s="110">
        <v>0</v>
      </c>
      <c r="CK10" s="158">
        <v>0</v>
      </c>
      <c r="CL10" s="136">
        <f t="shared" ref="CL10:CL43" si="10">SUM(CD10,CH10,BN10,AX10,AH10,R10,B10)</f>
        <v>0</v>
      </c>
      <c r="CM10" s="137">
        <f t="shared" ref="CM10:CM43" si="11">SUM(C10,S10,AI10,AY10,BO10,CE10,CI10)</f>
        <v>0</v>
      </c>
      <c r="CN10" s="99">
        <v>0</v>
      </c>
      <c r="CO10" s="100">
        <v>0</v>
      </c>
      <c r="CP10" s="100">
        <v>0</v>
      </c>
      <c r="CQ10" s="111">
        <v>0</v>
      </c>
    </row>
    <row r="11" spans="1:95" ht="32.1" customHeight="1" x14ac:dyDescent="0.15">
      <c r="A11" s="87" t="s">
        <v>8</v>
      </c>
      <c r="B11" s="4">
        <v>12675600</v>
      </c>
      <c r="C11" s="4">
        <v>3521</v>
      </c>
      <c r="D11" s="88">
        <v>101.2</v>
      </c>
      <c r="E11" s="89">
        <v>101.2</v>
      </c>
      <c r="F11" s="90">
        <v>0</v>
      </c>
      <c r="G11" s="91">
        <v>0</v>
      </c>
      <c r="H11" s="92">
        <v>0</v>
      </c>
      <c r="I11" s="92">
        <v>0</v>
      </c>
      <c r="J11" s="92">
        <v>4600</v>
      </c>
      <c r="K11" s="92">
        <v>1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f t="shared" si="1"/>
        <v>4600</v>
      </c>
      <c r="S11" s="92">
        <f t="shared" si="0"/>
        <v>1</v>
      </c>
      <c r="T11" s="133">
        <v>100</v>
      </c>
      <c r="U11" s="141">
        <v>100</v>
      </c>
      <c r="V11" s="90">
        <v>11000</v>
      </c>
      <c r="W11" s="4">
        <v>2</v>
      </c>
      <c r="X11" s="92">
        <v>20700</v>
      </c>
      <c r="Y11" s="92">
        <v>3</v>
      </c>
      <c r="Z11" s="92">
        <v>73800</v>
      </c>
      <c r="AA11" s="92">
        <v>9</v>
      </c>
      <c r="AB11" s="92">
        <v>0</v>
      </c>
      <c r="AC11" s="92">
        <v>0</v>
      </c>
      <c r="AD11" s="92">
        <v>0</v>
      </c>
      <c r="AE11" s="92">
        <v>0</v>
      </c>
      <c r="AF11" s="92">
        <v>0</v>
      </c>
      <c r="AG11" s="92">
        <v>0</v>
      </c>
      <c r="AH11" s="4">
        <f t="shared" si="2"/>
        <v>105500</v>
      </c>
      <c r="AI11" s="4">
        <f t="shared" si="3"/>
        <v>14</v>
      </c>
      <c r="AJ11" s="93">
        <v>307.60000000000002</v>
      </c>
      <c r="AK11" s="94">
        <v>280</v>
      </c>
      <c r="AL11" s="90">
        <v>17632800</v>
      </c>
      <c r="AM11" s="4">
        <v>2449</v>
      </c>
      <c r="AN11" s="92">
        <v>56991600</v>
      </c>
      <c r="AO11" s="92">
        <v>5277</v>
      </c>
      <c r="AP11" s="92">
        <v>31514700</v>
      </c>
      <c r="AQ11" s="92">
        <v>2443</v>
      </c>
      <c r="AR11" s="92">
        <v>126900</v>
      </c>
      <c r="AS11" s="92">
        <v>47</v>
      </c>
      <c r="AT11" s="92">
        <v>0</v>
      </c>
      <c r="AU11" s="92">
        <v>0</v>
      </c>
      <c r="AV11" s="92">
        <v>0</v>
      </c>
      <c r="AW11" s="92">
        <v>0</v>
      </c>
      <c r="AX11" s="92">
        <f t="shared" si="4"/>
        <v>106266000</v>
      </c>
      <c r="AY11" s="92">
        <f t="shared" si="5"/>
        <v>10216</v>
      </c>
      <c r="AZ11" s="93">
        <v>103.4</v>
      </c>
      <c r="BA11" s="95">
        <v>101.6</v>
      </c>
      <c r="BB11" s="90">
        <v>567000</v>
      </c>
      <c r="BC11" s="4">
        <v>189</v>
      </c>
      <c r="BD11" s="92">
        <v>1622600</v>
      </c>
      <c r="BE11" s="92">
        <v>427</v>
      </c>
      <c r="BF11" s="92">
        <v>499500</v>
      </c>
      <c r="BG11" s="92">
        <v>111</v>
      </c>
      <c r="BH11" s="92">
        <v>9000</v>
      </c>
      <c r="BI11" s="92">
        <v>9</v>
      </c>
      <c r="BJ11" s="92">
        <v>0</v>
      </c>
      <c r="BK11" s="92">
        <v>0</v>
      </c>
      <c r="BL11" s="92">
        <v>0</v>
      </c>
      <c r="BM11" s="92">
        <v>0</v>
      </c>
      <c r="BN11" s="92">
        <f t="shared" si="6"/>
        <v>2698100</v>
      </c>
      <c r="BO11" s="4">
        <f t="shared" si="7"/>
        <v>736</v>
      </c>
      <c r="BP11" s="88">
        <v>107.3</v>
      </c>
      <c r="BQ11" s="94">
        <v>105.3</v>
      </c>
      <c r="BR11" s="90">
        <v>3636000</v>
      </c>
      <c r="BS11" s="4">
        <v>909</v>
      </c>
      <c r="BT11" s="92">
        <v>11640000</v>
      </c>
      <c r="BU11" s="92">
        <v>2328</v>
      </c>
      <c r="BV11" s="92">
        <v>5928000</v>
      </c>
      <c r="BW11" s="92">
        <v>988</v>
      </c>
      <c r="BX11" s="92">
        <v>0</v>
      </c>
      <c r="BY11" s="92">
        <v>0</v>
      </c>
      <c r="BZ11" s="92">
        <v>0</v>
      </c>
      <c r="CA11" s="92">
        <v>0</v>
      </c>
      <c r="CB11" s="92">
        <v>0</v>
      </c>
      <c r="CC11" s="92">
        <v>0</v>
      </c>
      <c r="CD11" s="92">
        <f t="shared" si="8"/>
        <v>21204000</v>
      </c>
      <c r="CE11" s="4">
        <f t="shared" si="9"/>
        <v>4225</v>
      </c>
      <c r="CF11" s="88">
        <v>102.6</v>
      </c>
      <c r="CG11" s="94">
        <v>101.2</v>
      </c>
      <c r="CH11" s="237">
        <v>0</v>
      </c>
      <c r="CI11" s="238">
        <v>0</v>
      </c>
      <c r="CJ11" s="96"/>
      <c r="CK11" s="97"/>
      <c r="CL11" s="90">
        <f t="shared" si="10"/>
        <v>142953800</v>
      </c>
      <c r="CM11" s="4">
        <f t="shared" si="11"/>
        <v>18713</v>
      </c>
      <c r="CN11" s="4">
        <v>13381</v>
      </c>
      <c r="CO11" s="88">
        <v>103.2</v>
      </c>
      <c r="CP11" s="88">
        <v>101.6</v>
      </c>
      <c r="CQ11" s="98">
        <v>100.7</v>
      </c>
    </row>
    <row r="12" spans="1:95" ht="32.1" customHeight="1" x14ac:dyDescent="0.15">
      <c r="A12" s="83"/>
      <c r="B12" s="99">
        <v>0</v>
      </c>
      <c r="C12" s="99">
        <v>0</v>
      </c>
      <c r="D12" s="100">
        <v>0</v>
      </c>
      <c r="E12" s="101">
        <v>0</v>
      </c>
      <c r="F12" s="102">
        <v>0</v>
      </c>
      <c r="G12" s="103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390">
        <f t="shared" si="1"/>
        <v>0</v>
      </c>
      <c r="S12" s="390">
        <f t="shared" si="0"/>
        <v>0</v>
      </c>
      <c r="T12" s="131">
        <v>0</v>
      </c>
      <c r="U12" s="132">
        <v>0</v>
      </c>
      <c r="V12" s="102">
        <v>0</v>
      </c>
      <c r="W12" s="99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390">
        <f t="shared" si="2"/>
        <v>0</v>
      </c>
      <c r="AI12" s="137">
        <f t="shared" si="3"/>
        <v>0</v>
      </c>
      <c r="AJ12" s="105">
        <v>0</v>
      </c>
      <c r="AK12" s="106">
        <v>0</v>
      </c>
      <c r="AL12" s="102">
        <v>0</v>
      </c>
      <c r="AM12" s="99">
        <v>0</v>
      </c>
      <c r="AN12" s="104">
        <v>0</v>
      </c>
      <c r="AO12" s="104">
        <v>0</v>
      </c>
      <c r="AP12" s="104">
        <v>0</v>
      </c>
      <c r="AQ12" s="104">
        <v>0</v>
      </c>
      <c r="AR12" s="104">
        <v>0</v>
      </c>
      <c r="AS12" s="104">
        <v>0</v>
      </c>
      <c r="AT12" s="104">
        <v>0</v>
      </c>
      <c r="AU12" s="104">
        <v>0</v>
      </c>
      <c r="AV12" s="104">
        <v>0</v>
      </c>
      <c r="AW12" s="104">
        <v>0</v>
      </c>
      <c r="AX12" s="390">
        <f t="shared" si="4"/>
        <v>0</v>
      </c>
      <c r="AY12" s="137">
        <f t="shared" si="5"/>
        <v>0</v>
      </c>
      <c r="AZ12" s="105">
        <v>0</v>
      </c>
      <c r="BA12" s="107">
        <v>0</v>
      </c>
      <c r="BB12" s="102">
        <v>0</v>
      </c>
      <c r="BC12" s="99">
        <v>0</v>
      </c>
      <c r="BD12" s="104">
        <v>0</v>
      </c>
      <c r="BE12" s="104">
        <v>0</v>
      </c>
      <c r="BF12" s="104">
        <v>0</v>
      </c>
      <c r="BG12" s="104">
        <v>0</v>
      </c>
      <c r="BH12" s="104">
        <v>0</v>
      </c>
      <c r="BI12" s="104">
        <v>0</v>
      </c>
      <c r="BJ12" s="104">
        <v>0</v>
      </c>
      <c r="BK12" s="104">
        <v>0</v>
      </c>
      <c r="BL12" s="104">
        <v>0</v>
      </c>
      <c r="BM12" s="104">
        <v>0</v>
      </c>
      <c r="BN12" s="390">
        <f t="shared" si="6"/>
        <v>0</v>
      </c>
      <c r="BO12" s="137">
        <f t="shared" si="7"/>
        <v>0</v>
      </c>
      <c r="BP12" s="100">
        <v>0</v>
      </c>
      <c r="BQ12" s="106">
        <v>0</v>
      </c>
      <c r="BR12" s="102">
        <v>0</v>
      </c>
      <c r="BS12" s="99">
        <v>0</v>
      </c>
      <c r="BT12" s="104">
        <v>0</v>
      </c>
      <c r="BU12" s="104">
        <v>0</v>
      </c>
      <c r="BV12" s="104">
        <v>0</v>
      </c>
      <c r="BW12" s="104">
        <v>0</v>
      </c>
      <c r="BX12" s="104">
        <v>0</v>
      </c>
      <c r="BY12" s="104">
        <v>0</v>
      </c>
      <c r="BZ12" s="104">
        <v>0</v>
      </c>
      <c r="CA12" s="104">
        <v>0</v>
      </c>
      <c r="CB12" s="104">
        <v>0</v>
      </c>
      <c r="CC12" s="104">
        <v>0</v>
      </c>
      <c r="CD12" s="390">
        <f t="shared" si="8"/>
        <v>0</v>
      </c>
      <c r="CE12" s="137">
        <f t="shared" si="9"/>
        <v>0</v>
      </c>
      <c r="CF12" s="100">
        <v>0</v>
      </c>
      <c r="CG12" s="106">
        <v>0</v>
      </c>
      <c r="CH12" s="108">
        <v>0</v>
      </c>
      <c r="CI12" s="109">
        <v>0</v>
      </c>
      <c r="CJ12" s="110">
        <v>0</v>
      </c>
      <c r="CK12" s="158">
        <v>0</v>
      </c>
      <c r="CL12" s="136">
        <f t="shared" si="10"/>
        <v>0</v>
      </c>
      <c r="CM12" s="137">
        <f t="shared" si="11"/>
        <v>0</v>
      </c>
      <c r="CN12" s="99">
        <v>0</v>
      </c>
      <c r="CO12" s="100">
        <v>0</v>
      </c>
      <c r="CP12" s="100">
        <v>0</v>
      </c>
      <c r="CQ12" s="111">
        <v>0</v>
      </c>
    </row>
    <row r="13" spans="1:95" ht="32.1" customHeight="1" x14ac:dyDescent="0.15">
      <c r="A13" s="87" t="s">
        <v>9</v>
      </c>
      <c r="B13" s="4">
        <v>4629600</v>
      </c>
      <c r="C13" s="4">
        <v>1286</v>
      </c>
      <c r="D13" s="88">
        <v>101.7</v>
      </c>
      <c r="E13" s="89">
        <v>101.7</v>
      </c>
      <c r="F13" s="90">
        <v>0</v>
      </c>
      <c r="G13" s="91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f t="shared" si="1"/>
        <v>0</v>
      </c>
      <c r="S13" s="92">
        <f t="shared" si="0"/>
        <v>0</v>
      </c>
      <c r="T13" s="133">
        <v>0</v>
      </c>
      <c r="U13" s="134">
        <v>0</v>
      </c>
      <c r="V13" s="90">
        <v>16500</v>
      </c>
      <c r="W13" s="4">
        <v>3</v>
      </c>
      <c r="X13" s="92">
        <v>27600</v>
      </c>
      <c r="Y13" s="92">
        <v>4</v>
      </c>
      <c r="Z13" s="92">
        <v>0</v>
      </c>
      <c r="AA13" s="92">
        <v>0</v>
      </c>
      <c r="AB13" s="92">
        <v>0</v>
      </c>
      <c r="AC13" s="92">
        <v>0</v>
      </c>
      <c r="AD13" s="92">
        <v>0</v>
      </c>
      <c r="AE13" s="92">
        <v>0</v>
      </c>
      <c r="AF13" s="92">
        <v>0</v>
      </c>
      <c r="AG13" s="92">
        <v>0</v>
      </c>
      <c r="AH13" s="4">
        <f t="shared" si="2"/>
        <v>44100</v>
      </c>
      <c r="AI13" s="4">
        <f t="shared" si="3"/>
        <v>7</v>
      </c>
      <c r="AJ13" s="93">
        <v>97.1</v>
      </c>
      <c r="AK13" s="94">
        <v>100</v>
      </c>
      <c r="AL13" s="90">
        <v>4694400</v>
      </c>
      <c r="AM13" s="4">
        <v>652</v>
      </c>
      <c r="AN13" s="92">
        <v>22053600</v>
      </c>
      <c r="AO13" s="92">
        <v>2042</v>
      </c>
      <c r="AP13" s="92">
        <v>8423700</v>
      </c>
      <c r="AQ13" s="92">
        <v>653</v>
      </c>
      <c r="AR13" s="92">
        <v>105300</v>
      </c>
      <c r="AS13" s="92">
        <v>39</v>
      </c>
      <c r="AT13" s="92">
        <v>0</v>
      </c>
      <c r="AU13" s="92">
        <v>0</v>
      </c>
      <c r="AV13" s="92">
        <v>0</v>
      </c>
      <c r="AW13" s="92">
        <v>0</v>
      </c>
      <c r="AX13" s="92">
        <f t="shared" si="4"/>
        <v>35277000</v>
      </c>
      <c r="AY13" s="4">
        <f t="shared" si="5"/>
        <v>3386</v>
      </c>
      <c r="AZ13" s="93">
        <v>102.3</v>
      </c>
      <c r="BA13" s="95">
        <v>101.4</v>
      </c>
      <c r="BB13" s="90">
        <v>168000</v>
      </c>
      <c r="BC13" s="4">
        <v>56</v>
      </c>
      <c r="BD13" s="92">
        <v>950000</v>
      </c>
      <c r="BE13" s="92">
        <v>250</v>
      </c>
      <c r="BF13" s="92">
        <v>153000</v>
      </c>
      <c r="BG13" s="92">
        <v>34</v>
      </c>
      <c r="BH13" s="92">
        <v>0</v>
      </c>
      <c r="BI13" s="92">
        <v>0</v>
      </c>
      <c r="BJ13" s="92">
        <v>0</v>
      </c>
      <c r="BK13" s="92">
        <v>0</v>
      </c>
      <c r="BL13" s="92">
        <v>0</v>
      </c>
      <c r="BM13" s="92">
        <v>0</v>
      </c>
      <c r="BN13" s="92">
        <f t="shared" si="6"/>
        <v>1271000</v>
      </c>
      <c r="BO13" s="4">
        <f t="shared" si="7"/>
        <v>340</v>
      </c>
      <c r="BP13" s="88">
        <v>104.1</v>
      </c>
      <c r="BQ13" s="94">
        <v>103.3</v>
      </c>
      <c r="BR13" s="90">
        <v>1428000</v>
      </c>
      <c r="BS13" s="4">
        <v>357</v>
      </c>
      <c r="BT13" s="92">
        <v>5130000</v>
      </c>
      <c r="BU13" s="92">
        <v>1026</v>
      </c>
      <c r="BV13" s="92">
        <v>1788000</v>
      </c>
      <c r="BW13" s="92">
        <v>298</v>
      </c>
      <c r="BX13" s="92">
        <v>0</v>
      </c>
      <c r="BY13" s="92">
        <v>0</v>
      </c>
      <c r="BZ13" s="92">
        <v>0</v>
      </c>
      <c r="CA13" s="92">
        <v>0</v>
      </c>
      <c r="CB13" s="92">
        <v>0</v>
      </c>
      <c r="CC13" s="92">
        <v>0</v>
      </c>
      <c r="CD13" s="92">
        <f t="shared" si="8"/>
        <v>8346000</v>
      </c>
      <c r="CE13" s="4">
        <f t="shared" si="9"/>
        <v>1681</v>
      </c>
      <c r="CF13" s="88">
        <v>95.4</v>
      </c>
      <c r="CG13" s="94">
        <v>94.1</v>
      </c>
      <c r="CH13" s="237">
        <v>0</v>
      </c>
      <c r="CI13" s="238">
        <v>0</v>
      </c>
      <c r="CJ13" s="96"/>
      <c r="CK13" s="97"/>
      <c r="CL13" s="90">
        <f>SUM(CD13,CH13,BN13,AX13,AH13,R13,B13)</f>
        <v>49567700</v>
      </c>
      <c r="CM13" s="4">
        <f t="shared" si="11"/>
        <v>6700</v>
      </c>
      <c r="CN13" s="4">
        <v>3963</v>
      </c>
      <c r="CO13" s="88">
        <v>101.1</v>
      </c>
      <c r="CP13" s="88">
        <v>99.6</v>
      </c>
      <c r="CQ13" s="98">
        <v>100.7</v>
      </c>
    </row>
    <row r="14" spans="1:95" ht="32.1" customHeight="1" x14ac:dyDescent="0.15">
      <c r="A14" s="83"/>
      <c r="B14" s="99">
        <v>5000</v>
      </c>
      <c r="C14" s="99">
        <v>5</v>
      </c>
      <c r="D14" s="100">
        <v>100</v>
      </c>
      <c r="E14" s="101">
        <v>100</v>
      </c>
      <c r="F14" s="102">
        <v>0</v>
      </c>
      <c r="G14" s="103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390">
        <f t="shared" si="1"/>
        <v>0</v>
      </c>
      <c r="S14" s="390">
        <f t="shared" si="0"/>
        <v>0</v>
      </c>
      <c r="T14" s="131">
        <v>0</v>
      </c>
      <c r="U14" s="132">
        <v>0</v>
      </c>
      <c r="V14" s="102">
        <v>0</v>
      </c>
      <c r="W14" s="99">
        <v>0</v>
      </c>
      <c r="X14" s="104">
        <v>0</v>
      </c>
      <c r="Y14" s="104">
        <v>0</v>
      </c>
      <c r="Z14" s="104">
        <v>0</v>
      </c>
      <c r="AA14" s="104">
        <v>0</v>
      </c>
      <c r="AB14" s="104">
        <v>0</v>
      </c>
      <c r="AC14" s="104">
        <v>0</v>
      </c>
      <c r="AD14" s="104">
        <v>0</v>
      </c>
      <c r="AE14" s="104">
        <v>0</v>
      </c>
      <c r="AF14" s="104">
        <v>0</v>
      </c>
      <c r="AG14" s="104">
        <v>0</v>
      </c>
      <c r="AH14" s="390">
        <f t="shared" si="2"/>
        <v>0</v>
      </c>
      <c r="AI14" s="137">
        <f t="shared" si="3"/>
        <v>0</v>
      </c>
      <c r="AJ14" s="105">
        <v>0</v>
      </c>
      <c r="AK14" s="106">
        <v>0</v>
      </c>
      <c r="AL14" s="102">
        <v>0</v>
      </c>
      <c r="AM14" s="99">
        <v>0</v>
      </c>
      <c r="AN14" s="104">
        <v>0</v>
      </c>
      <c r="AO14" s="104">
        <v>0</v>
      </c>
      <c r="AP14" s="104">
        <v>0</v>
      </c>
      <c r="AQ14" s="104">
        <v>0</v>
      </c>
      <c r="AR14" s="104">
        <v>0</v>
      </c>
      <c r="AS14" s="104">
        <v>0</v>
      </c>
      <c r="AT14" s="104">
        <v>0</v>
      </c>
      <c r="AU14" s="104">
        <v>0</v>
      </c>
      <c r="AV14" s="104">
        <v>0</v>
      </c>
      <c r="AW14" s="104">
        <v>0</v>
      </c>
      <c r="AX14" s="390">
        <v>36000</v>
      </c>
      <c r="AY14" s="137">
        <v>12</v>
      </c>
      <c r="AZ14" s="105">
        <v>120</v>
      </c>
      <c r="BA14" s="107">
        <v>120</v>
      </c>
      <c r="BB14" s="102">
        <v>0</v>
      </c>
      <c r="BC14" s="99">
        <v>0</v>
      </c>
      <c r="BD14" s="104">
        <v>0</v>
      </c>
      <c r="BE14" s="104">
        <v>0</v>
      </c>
      <c r="BF14" s="104">
        <v>0</v>
      </c>
      <c r="BG14" s="104">
        <v>0</v>
      </c>
      <c r="BH14" s="104">
        <v>0</v>
      </c>
      <c r="BI14" s="104">
        <v>0</v>
      </c>
      <c r="BJ14" s="104">
        <v>0</v>
      </c>
      <c r="BK14" s="104">
        <v>0</v>
      </c>
      <c r="BL14" s="104">
        <v>0</v>
      </c>
      <c r="BM14" s="104">
        <v>0</v>
      </c>
      <c r="BN14" s="390">
        <f t="shared" si="6"/>
        <v>0</v>
      </c>
      <c r="BO14" s="137">
        <f t="shared" si="7"/>
        <v>0</v>
      </c>
      <c r="BP14" s="100">
        <v>0</v>
      </c>
      <c r="BQ14" s="106">
        <v>0</v>
      </c>
      <c r="BR14" s="102">
        <v>0</v>
      </c>
      <c r="BS14" s="99">
        <v>0</v>
      </c>
      <c r="BT14" s="104">
        <v>0</v>
      </c>
      <c r="BU14" s="104">
        <v>0</v>
      </c>
      <c r="BV14" s="104">
        <v>0</v>
      </c>
      <c r="BW14" s="104">
        <v>0</v>
      </c>
      <c r="BX14" s="104">
        <v>0</v>
      </c>
      <c r="BY14" s="104">
        <v>0</v>
      </c>
      <c r="BZ14" s="104">
        <v>0</v>
      </c>
      <c r="CA14" s="104">
        <v>0</v>
      </c>
      <c r="CB14" s="104">
        <v>0</v>
      </c>
      <c r="CC14" s="104">
        <v>0</v>
      </c>
      <c r="CD14" s="390">
        <f t="shared" si="8"/>
        <v>0</v>
      </c>
      <c r="CE14" s="137">
        <f t="shared" si="9"/>
        <v>0</v>
      </c>
      <c r="CF14" s="100"/>
      <c r="CG14" s="106"/>
      <c r="CH14" s="108">
        <v>0</v>
      </c>
      <c r="CI14" s="109">
        <v>0</v>
      </c>
      <c r="CJ14" s="110"/>
      <c r="CK14" s="158"/>
      <c r="CL14" s="136">
        <f>SUM(CD14,CH14,BN14,AX14,AH14,R14,B14)</f>
        <v>41000</v>
      </c>
      <c r="CM14" s="137">
        <f t="shared" si="11"/>
        <v>17</v>
      </c>
      <c r="CN14" s="99">
        <v>0</v>
      </c>
      <c r="CO14" s="100">
        <v>117.1</v>
      </c>
      <c r="CP14" s="100">
        <v>113.3</v>
      </c>
      <c r="CQ14" s="111">
        <v>0</v>
      </c>
    </row>
    <row r="15" spans="1:95" ht="32.1" customHeight="1" x14ac:dyDescent="0.15">
      <c r="A15" s="87" t="s">
        <v>92</v>
      </c>
      <c r="B15" s="4">
        <v>6879600</v>
      </c>
      <c r="C15" s="4">
        <v>1911</v>
      </c>
      <c r="D15" s="88">
        <v>102.5</v>
      </c>
      <c r="E15" s="89">
        <v>102.5</v>
      </c>
      <c r="F15" s="90">
        <v>0</v>
      </c>
      <c r="G15" s="91">
        <v>0</v>
      </c>
      <c r="H15" s="92">
        <v>0</v>
      </c>
      <c r="I15" s="92">
        <v>0</v>
      </c>
      <c r="J15" s="92">
        <v>13800</v>
      </c>
      <c r="K15" s="92">
        <v>3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f t="shared" si="1"/>
        <v>13800</v>
      </c>
      <c r="S15" s="92">
        <f t="shared" si="0"/>
        <v>3</v>
      </c>
      <c r="T15" s="133">
        <v>100</v>
      </c>
      <c r="U15" s="134">
        <v>100</v>
      </c>
      <c r="V15" s="90">
        <v>11000</v>
      </c>
      <c r="W15" s="4">
        <v>2</v>
      </c>
      <c r="X15" s="92">
        <v>6900</v>
      </c>
      <c r="Y15" s="92">
        <v>1</v>
      </c>
      <c r="Z15" s="92">
        <v>16400</v>
      </c>
      <c r="AA15" s="92">
        <v>2</v>
      </c>
      <c r="AB15" s="92">
        <v>0</v>
      </c>
      <c r="AC15" s="92">
        <v>0</v>
      </c>
      <c r="AD15" s="92">
        <v>0</v>
      </c>
      <c r="AE15" s="92">
        <v>0</v>
      </c>
      <c r="AF15" s="92">
        <v>0</v>
      </c>
      <c r="AG15" s="92">
        <v>0</v>
      </c>
      <c r="AH15" s="4">
        <f t="shared" si="2"/>
        <v>34300</v>
      </c>
      <c r="AI15" s="4">
        <f t="shared" si="3"/>
        <v>5</v>
      </c>
      <c r="AJ15" s="93">
        <v>227.2</v>
      </c>
      <c r="AK15" s="94">
        <v>250</v>
      </c>
      <c r="AL15" s="90">
        <v>6825600</v>
      </c>
      <c r="AM15" s="4">
        <v>948</v>
      </c>
      <c r="AN15" s="92">
        <v>27334800</v>
      </c>
      <c r="AO15" s="92">
        <v>2531</v>
      </c>
      <c r="AP15" s="92">
        <v>13054800</v>
      </c>
      <c r="AQ15" s="92">
        <v>1012</v>
      </c>
      <c r="AR15" s="92">
        <v>67500</v>
      </c>
      <c r="AS15" s="92">
        <v>25</v>
      </c>
      <c r="AT15" s="92">
        <v>0</v>
      </c>
      <c r="AU15" s="92">
        <v>0</v>
      </c>
      <c r="AV15" s="92">
        <v>0</v>
      </c>
      <c r="AW15" s="92">
        <v>0</v>
      </c>
      <c r="AX15" s="92">
        <f t="shared" si="4"/>
        <v>47282700</v>
      </c>
      <c r="AY15" s="4">
        <f t="shared" si="5"/>
        <v>4516</v>
      </c>
      <c r="AZ15" s="93">
        <v>100.8</v>
      </c>
      <c r="BA15" s="95">
        <v>99.6</v>
      </c>
      <c r="BB15" s="90">
        <v>294000</v>
      </c>
      <c r="BC15" s="4">
        <v>98</v>
      </c>
      <c r="BD15" s="92">
        <v>771400</v>
      </c>
      <c r="BE15" s="92">
        <v>203</v>
      </c>
      <c r="BF15" s="92">
        <v>198000</v>
      </c>
      <c r="BG15" s="92">
        <v>44</v>
      </c>
      <c r="BH15" s="92">
        <v>0</v>
      </c>
      <c r="BI15" s="92">
        <v>0</v>
      </c>
      <c r="BJ15" s="92">
        <v>0</v>
      </c>
      <c r="BK15" s="92">
        <v>0</v>
      </c>
      <c r="BL15" s="92">
        <v>0</v>
      </c>
      <c r="BM15" s="92">
        <v>0</v>
      </c>
      <c r="BN15" s="92">
        <f t="shared" si="6"/>
        <v>1263400</v>
      </c>
      <c r="BO15" s="4">
        <f t="shared" si="7"/>
        <v>345</v>
      </c>
      <c r="BP15" s="88">
        <v>93.6</v>
      </c>
      <c r="BQ15" s="94">
        <v>93</v>
      </c>
      <c r="BR15" s="90">
        <v>1732000</v>
      </c>
      <c r="BS15" s="4">
        <v>433</v>
      </c>
      <c r="BT15" s="92">
        <v>5970000</v>
      </c>
      <c r="BU15" s="92">
        <v>1194</v>
      </c>
      <c r="BV15" s="92">
        <v>2868000</v>
      </c>
      <c r="BW15" s="92">
        <v>478</v>
      </c>
      <c r="BX15" s="92">
        <v>0</v>
      </c>
      <c r="BY15" s="92">
        <v>0</v>
      </c>
      <c r="BZ15" s="92">
        <v>0</v>
      </c>
      <c r="CA15" s="92">
        <v>0</v>
      </c>
      <c r="CB15" s="92">
        <v>0</v>
      </c>
      <c r="CC15" s="92">
        <v>0</v>
      </c>
      <c r="CD15" s="92">
        <f t="shared" si="8"/>
        <v>10570000</v>
      </c>
      <c r="CE15" s="4">
        <f t="shared" si="9"/>
        <v>2105</v>
      </c>
      <c r="CF15" s="88">
        <v>101.5</v>
      </c>
      <c r="CG15" s="94">
        <v>100.6</v>
      </c>
      <c r="CH15" s="237">
        <v>3600</v>
      </c>
      <c r="CI15" s="238">
        <v>1</v>
      </c>
      <c r="CJ15" s="96">
        <v>100</v>
      </c>
      <c r="CK15" s="97">
        <v>100</v>
      </c>
      <c r="CL15" s="90">
        <f>SUM(CD15,CH15,BN15,AX15,AH15,R15,B15)</f>
        <v>66047400</v>
      </c>
      <c r="CM15" s="4">
        <f>SUM(C15,S15,AI15,AY15,BO15,CE15,CI15)</f>
        <v>8886</v>
      </c>
      <c r="CN15" s="4">
        <v>6068</v>
      </c>
      <c r="CO15" s="88">
        <v>101</v>
      </c>
      <c r="CP15" s="88">
        <v>100.2</v>
      </c>
      <c r="CQ15" s="98">
        <v>100.6</v>
      </c>
    </row>
    <row r="16" spans="1:95" ht="32.1" customHeight="1" x14ac:dyDescent="0.15">
      <c r="A16" s="83"/>
      <c r="B16" s="99">
        <v>0</v>
      </c>
      <c r="C16" s="99">
        <v>0</v>
      </c>
      <c r="D16" s="100">
        <v>0</v>
      </c>
      <c r="E16" s="101">
        <v>0</v>
      </c>
      <c r="F16" s="102">
        <v>0</v>
      </c>
      <c r="G16" s="103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390">
        <f t="shared" si="1"/>
        <v>0</v>
      </c>
      <c r="S16" s="390">
        <f t="shared" si="0"/>
        <v>0</v>
      </c>
      <c r="T16" s="131">
        <v>0</v>
      </c>
      <c r="U16" s="132">
        <v>0</v>
      </c>
      <c r="V16" s="102">
        <v>0</v>
      </c>
      <c r="W16" s="99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390">
        <f t="shared" si="2"/>
        <v>0</v>
      </c>
      <c r="AI16" s="137">
        <f t="shared" si="3"/>
        <v>0</v>
      </c>
      <c r="AJ16" s="105">
        <v>0</v>
      </c>
      <c r="AK16" s="106">
        <v>0</v>
      </c>
      <c r="AL16" s="102">
        <v>0</v>
      </c>
      <c r="AM16" s="99">
        <v>0</v>
      </c>
      <c r="AN16" s="104">
        <v>0</v>
      </c>
      <c r="AO16" s="104">
        <v>0</v>
      </c>
      <c r="AP16" s="104">
        <v>0</v>
      </c>
      <c r="AQ16" s="104">
        <v>0</v>
      </c>
      <c r="AR16" s="104">
        <v>0</v>
      </c>
      <c r="AS16" s="104">
        <v>0</v>
      </c>
      <c r="AT16" s="104">
        <v>0</v>
      </c>
      <c r="AU16" s="104">
        <v>0</v>
      </c>
      <c r="AV16" s="104">
        <v>0</v>
      </c>
      <c r="AW16" s="104">
        <v>0</v>
      </c>
      <c r="AX16" s="390">
        <f t="shared" si="4"/>
        <v>0</v>
      </c>
      <c r="AY16" s="137">
        <f t="shared" si="5"/>
        <v>0</v>
      </c>
      <c r="AZ16" s="105">
        <v>0</v>
      </c>
      <c r="BA16" s="107">
        <v>0</v>
      </c>
      <c r="BB16" s="102">
        <v>0</v>
      </c>
      <c r="BC16" s="99">
        <v>0</v>
      </c>
      <c r="BD16" s="104">
        <v>0</v>
      </c>
      <c r="BE16" s="104">
        <v>0</v>
      </c>
      <c r="BF16" s="104">
        <v>0</v>
      </c>
      <c r="BG16" s="104">
        <v>0</v>
      </c>
      <c r="BH16" s="104">
        <v>0</v>
      </c>
      <c r="BI16" s="104">
        <v>0</v>
      </c>
      <c r="BJ16" s="104">
        <v>0</v>
      </c>
      <c r="BK16" s="104">
        <v>0</v>
      </c>
      <c r="BL16" s="104">
        <v>0</v>
      </c>
      <c r="BM16" s="104">
        <v>0</v>
      </c>
      <c r="BN16" s="390">
        <f t="shared" si="6"/>
        <v>0</v>
      </c>
      <c r="BO16" s="137">
        <f t="shared" si="7"/>
        <v>0</v>
      </c>
      <c r="BP16" s="100">
        <v>0</v>
      </c>
      <c r="BQ16" s="106">
        <v>0</v>
      </c>
      <c r="BR16" s="102">
        <v>0</v>
      </c>
      <c r="BS16" s="99">
        <v>0</v>
      </c>
      <c r="BT16" s="104">
        <v>0</v>
      </c>
      <c r="BU16" s="104">
        <v>0</v>
      </c>
      <c r="BV16" s="104">
        <v>0</v>
      </c>
      <c r="BW16" s="104">
        <v>0</v>
      </c>
      <c r="BX16" s="104">
        <v>0</v>
      </c>
      <c r="BY16" s="104">
        <v>0</v>
      </c>
      <c r="BZ16" s="104">
        <v>0</v>
      </c>
      <c r="CA16" s="104">
        <v>0</v>
      </c>
      <c r="CB16" s="104">
        <v>0</v>
      </c>
      <c r="CC16" s="104">
        <v>0</v>
      </c>
      <c r="CD16" s="390">
        <f t="shared" si="8"/>
        <v>0</v>
      </c>
      <c r="CE16" s="137">
        <f t="shared" si="9"/>
        <v>0</v>
      </c>
      <c r="CF16" s="100">
        <v>0</v>
      </c>
      <c r="CG16" s="106">
        <v>0</v>
      </c>
      <c r="CH16" s="108">
        <v>0</v>
      </c>
      <c r="CI16" s="109">
        <v>0</v>
      </c>
      <c r="CJ16" s="110">
        <v>0</v>
      </c>
      <c r="CK16" s="158">
        <v>0</v>
      </c>
      <c r="CL16" s="136">
        <f t="shared" si="10"/>
        <v>0</v>
      </c>
      <c r="CM16" s="137">
        <f t="shared" si="11"/>
        <v>0</v>
      </c>
      <c r="CN16" s="99">
        <v>0</v>
      </c>
      <c r="CO16" s="100">
        <v>0</v>
      </c>
      <c r="CP16" s="100">
        <v>0</v>
      </c>
      <c r="CQ16" s="111">
        <v>0</v>
      </c>
    </row>
    <row r="17" spans="1:95" ht="32.1" customHeight="1" x14ac:dyDescent="0.15">
      <c r="A17" s="87" t="s">
        <v>93</v>
      </c>
      <c r="B17" s="4">
        <v>11170800</v>
      </c>
      <c r="C17" s="4">
        <v>3103</v>
      </c>
      <c r="D17" s="88">
        <v>100.3</v>
      </c>
      <c r="E17" s="89">
        <v>100.3</v>
      </c>
      <c r="F17" s="90">
        <v>0</v>
      </c>
      <c r="G17" s="91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f t="shared" si="1"/>
        <v>0</v>
      </c>
      <c r="S17" s="92">
        <f t="shared" si="0"/>
        <v>0</v>
      </c>
      <c r="T17" s="133">
        <v>0</v>
      </c>
      <c r="U17" s="134">
        <v>0</v>
      </c>
      <c r="V17" s="90">
        <v>22000</v>
      </c>
      <c r="W17" s="4">
        <v>4</v>
      </c>
      <c r="X17" s="92">
        <v>6900</v>
      </c>
      <c r="Y17" s="92">
        <v>1</v>
      </c>
      <c r="Z17" s="92">
        <v>41000</v>
      </c>
      <c r="AA17" s="92">
        <v>5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0</v>
      </c>
      <c r="AH17" s="4">
        <f t="shared" si="2"/>
        <v>69900</v>
      </c>
      <c r="AI17" s="4">
        <f t="shared" si="3"/>
        <v>10</v>
      </c>
      <c r="AJ17" s="93">
        <v>211.8</v>
      </c>
      <c r="AK17" s="94">
        <v>200</v>
      </c>
      <c r="AL17" s="90">
        <v>14155200</v>
      </c>
      <c r="AM17" s="4">
        <v>1966</v>
      </c>
      <c r="AN17" s="92">
        <v>39625200</v>
      </c>
      <c r="AO17" s="92">
        <v>3669</v>
      </c>
      <c r="AP17" s="92">
        <v>23529600</v>
      </c>
      <c r="AQ17" s="92">
        <v>1824</v>
      </c>
      <c r="AR17" s="92">
        <v>81000</v>
      </c>
      <c r="AS17" s="92">
        <v>30</v>
      </c>
      <c r="AT17" s="92">
        <v>0</v>
      </c>
      <c r="AU17" s="92">
        <v>0</v>
      </c>
      <c r="AV17" s="92">
        <v>0</v>
      </c>
      <c r="AW17" s="92">
        <v>0</v>
      </c>
      <c r="AX17" s="92">
        <f t="shared" si="4"/>
        <v>77391000</v>
      </c>
      <c r="AY17" s="4">
        <f t="shared" si="5"/>
        <v>7489</v>
      </c>
      <c r="AZ17" s="93">
        <v>100.6</v>
      </c>
      <c r="BA17" s="95">
        <v>99.2</v>
      </c>
      <c r="BB17" s="90">
        <v>363000</v>
      </c>
      <c r="BC17" s="4">
        <v>121</v>
      </c>
      <c r="BD17" s="92">
        <v>1155200</v>
      </c>
      <c r="BE17" s="92">
        <v>304</v>
      </c>
      <c r="BF17" s="92">
        <v>346500</v>
      </c>
      <c r="BG17" s="92">
        <v>77</v>
      </c>
      <c r="BH17" s="92">
        <v>0</v>
      </c>
      <c r="BI17" s="92">
        <v>0</v>
      </c>
      <c r="BJ17" s="92">
        <v>0</v>
      </c>
      <c r="BK17" s="92">
        <v>0</v>
      </c>
      <c r="BL17" s="92">
        <v>0</v>
      </c>
      <c r="BM17" s="92">
        <v>0</v>
      </c>
      <c r="BN17" s="92">
        <f t="shared" si="6"/>
        <v>1864700</v>
      </c>
      <c r="BO17" s="4">
        <f t="shared" si="7"/>
        <v>502</v>
      </c>
      <c r="BP17" s="88">
        <v>96.3</v>
      </c>
      <c r="BQ17" s="94">
        <v>95.3</v>
      </c>
      <c r="BR17" s="90">
        <v>2188000</v>
      </c>
      <c r="BS17" s="4">
        <v>547</v>
      </c>
      <c r="BT17" s="92">
        <v>7110000</v>
      </c>
      <c r="BU17" s="92">
        <v>1422</v>
      </c>
      <c r="BV17" s="92">
        <v>3996000</v>
      </c>
      <c r="BW17" s="92">
        <v>666</v>
      </c>
      <c r="BX17" s="92">
        <v>0</v>
      </c>
      <c r="BY17" s="92">
        <v>0</v>
      </c>
      <c r="BZ17" s="92">
        <v>0</v>
      </c>
      <c r="CA17" s="92">
        <v>0</v>
      </c>
      <c r="CB17" s="92">
        <v>0</v>
      </c>
      <c r="CC17" s="92">
        <v>0</v>
      </c>
      <c r="CD17" s="92">
        <f t="shared" si="8"/>
        <v>13294000</v>
      </c>
      <c r="CE17" s="4">
        <f t="shared" si="9"/>
        <v>2635</v>
      </c>
      <c r="CF17" s="88">
        <v>101.7</v>
      </c>
      <c r="CG17" s="94">
        <v>100.3</v>
      </c>
      <c r="CH17" s="237">
        <v>0</v>
      </c>
      <c r="CI17" s="238">
        <v>0</v>
      </c>
      <c r="CJ17" s="96"/>
      <c r="CK17" s="97"/>
      <c r="CL17" s="90">
        <f>SUM(CD17,CH17,BN17,AX17,AH17,R17,B17)</f>
        <v>103790400</v>
      </c>
      <c r="CM17" s="4">
        <f t="shared" si="11"/>
        <v>13739</v>
      </c>
      <c r="CN17" s="4">
        <v>11082</v>
      </c>
      <c r="CO17" s="88">
        <v>100.7</v>
      </c>
      <c r="CP17" s="88">
        <v>99.5</v>
      </c>
      <c r="CQ17" s="98">
        <v>99.4</v>
      </c>
    </row>
    <row r="18" spans="1:95" ht="32.1" customHeight="1" x14ac:dyDescent="0.15">
      <c r="A18" s="83"/>
      <c r="B18" s="99">
        <v>0</v>
      </c>
      <c r="C18" s="99">
        <v>0</v>
      </c>
      <c r="D18" s="100">
        <v>0</v>
      </c>
      <c r="E18" s="101">
        <v>0</v>
      </c>
      <c r="F18" s="102">
        <v>0</v>
      </c>
      <c r="G18" s="103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390">
        <f t="shared" si="1"/>
        <v>0</v>
      </c>
      <c r="S18" s="390">
        <f t="shared" si="0"/>
        <v>0</v>
      </c>
      <c r="T18" s="131">
        <v>0</v>
      </c>
      <c r="U18" s="132">
        <v>0</v>
      </c>
      <c r="V18" s="102">
        <v>0</v>
      </c>
      <c r="W18" s="99">
        <v>0</v>
      </c>
      <c r="X18" s="104">
        <v>0</v>
      </c>
      <c r="Y18" s="104">
        <v>0</v>
      </c>
      <c r="Z18" s="104">
        <v>0</v>
      </c>
      <c r="AA18" s="104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390">
        <f t="shared" si="2"/>
        <v>0</v>
      </c>
      <c r="AI18" s="137">
        <f t="shared" si="3"/>
        <v>0</v>
      </c>
      <c r="AJ18" s="105">
        <v>0</v>
      </c>
      <c r="AK18" s="106">
        <v>0</v>
      </c>
      <c r="AL18" s="102">
        <v>0</v>
      </c>
      <c r="AM18" s="99">
        <v>0</v>
      </c>
      <c r="AN18" s="104">
        <v>0</v>
      </c>
      <c r="AO18" s="104">
        <v>0</v>
      </c>
      <c r="AP18" s="104">
        <v>0</v>
      </c>
      <c r="AQ18" s="104">
        <v>0</v>
      </c>
      <c r="AR18" s="104">
        <v>0</v>
      </c>
      <c r="AS18" s="104">
        <v>0</v>
      </c>
      <c r="AT18" s="104">
        <v>0</v>
      </c>
      <c r="AU18" s="104">
        <v>0</v>
      </c>
      <c r="AV18" s="104">
        <v>0</v>
      </c>
      <c r="AW18" s="104">
        <v>0</v>
      </c>
      <c r="AX18" s="390">
        <f t="shared" si="4"/>
        <v>0</v>
      </c>
      <c r="AY18" s="137">
        <f t="shared" si="5"/>
        <v>0</v>
      </c>
      <c r="AZ18" s="105">
        <v>0</v>
      </c>
      <c r="BA18" s="107">
        <v>0</v>
      </c>
      <c r="BB18" s="102">
        <v>0</v>
      </c>
      <c r="BC18" s="99">
        <v>0</v>
      </c>
      <c r="BD18" s="104">
        <v>0</v>
      </c>
      <c r="BE18" s="104">
        <v>0</v>
      </c>
      <c r="BF18" s="104">
        <v>0</v>
      </c>
      <c r="BG18" s="104">
        <v>0</v>
      </c>
      <c r="BH18" s="104">
        <v>0</v>
      </c>
      <c r="BI18" s="104">
        <v>0</v>
      </c>
      <c r="BJ18" s="104">
        <v>0</v>
      </c>
      <c r="BK18" s="104">
        <v>0</v>
      </c>
      <c r="BL18" s="104">
        <v>0</v>
      </c>
      <c r="BM18" s="104">
        <v>0</v>
      </c>
      <c r="BN18" s="390">
        <f t="shared" si="6"/>
        <v>0</v>
      </c>
      <c r="BO18" s="137">
        <f t="shared" si="7"/>
        <v>0</v>
      </c>
      <c r="BP18" s="100">
        <v>0</v>
      </c>
      <c r="BQ18" s="106">
        <v>0</v>
      </c>
      <c r="BR18" s="102">
        <v>0</v>
      </c>
      <c r="BS18" s="99">
        <v>0</v>
      </c>
      <c r="BT18" s="104">
        <v>0</v>
      </c>
      <c r="BU18" s="104">
        <v>0</v>
      </c>
      <c r="BV18" s="104">
        <v>0</v>
      </c>
      <c r="BW18" s="104">
        <v>0</v>
      </c>
      <c r="BX18" s="104">
        <v>0</v>
      </c>
      <c r="BY18" s="104">
        <v>0</v>
      </c>
      <c r="BZ18" s="104">
        <v>0</v>
      </c>
      <c r="CA18" s="104">
        <v>0</v>
      </c>
      <c r="CB18" s="104">
        <v>0</v>
      </c>
      <c r="CC18" s="104">
        <v>0</v>
      </c>
      <c r="CD18" s="390">
        <f t="shared" si="8"/>
        <v>0</v>
      </c>
      <c r="CE18" s="137">
        <f t="shared" si="9"/>
        <v>0</v>
      </c>
      <c r="CF18" s="100">
        <v>0</v>
      </c>
      <c r="CG18" s="106">
        <v>0</v>
      </c>
      <c r="CH18" s="108">
        <v>0</v>
      </c>
      <c r="CI18" s="109">
        <v>0</v>
      </c>
      <c r="CJ18" s="110">
        <v>0</v>
      </c>
      <c r="CK18" s="158">
        <v>0</v>
      </c>
      <c r="CL18" s="136">
        <f t="shared" si="10"/>
        <v>0</v>
      </c>
      <c r="CM18" s="137">
        <f t="shared" si="11"/>
        <v>0</v>
      </c>
      <c r="CN18" s="99">
        <v>0</v>
      </c>
      <c r="CO18" s="100">
        <v>0</v>
      </c>
      <c r="CP18" s="100">
        <v>0</v>
      </c>
      <c r="CQ18" s="111">
        <v>0</v>
      </c>
    </row>
    <row r="19" spans="1:95" ht="32.1" customHeight="1" x14ac:dyDescent="0.15">
      <c r="A19" s="87" t="s">
        <v>10</v>
      </c>
      <c r="B19" s="4">
        <v>12636000</v>
      </c>
      <c r="C19" s="4">
        <v>3510</v>
      </c>
      <c r="D19" s="88">
        <v>100.9</v>
      </c>
      <c r="E19" s="89">
        <v>100.9</v>
      </c>
      <c r="F19" s="90">
        <v>0</v>
      </c>
      <c r="G19" s="91">
        <v>0</v>
      </c>
      <c r="H19" s="92">
        <v>0</v>
      </c>
      <c r="I19" s="92">
        <v>0</v>
      </c>
      <c r="J19" s="92">
        <v>9200</v>
      </c>
      <c r="K19" s="92">
        <v>2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f t="shared" si="1"/>
        <v>9200</v>
      </c>
      <c r="S19" s="92">
        <f t="shared" si="0"/>
        <v>2</v>
      </c>
      <c r="T19" s="133">
        <v>100</v>
      </c>
      <c r="U19" s="134">
        <v>100</v>
      </c>
      <c r="V19" s="90">
        <v>44000</v>
      </c>
      <c r="W19" s="4">
        <v>8</v>
      </c>
      <c r="X19" s="92">
        <v>34500</v>
      </c>
      <c r="Y19" s="92">
        <v>5</v>
      </c>
      <c r="Z19" s="92">
        <v>0</v>
      </c>
      <c r="AA19" s="92">
        <v>0</v>
      </c>
      <c r="AB19" s="92">
        <v>0</v>
      </c>
      <c r="AC19" s="92">
        <v>0</v>
      </c>
      <c r="AD19" s="92">
        <v>0</v>
      </c>
      <c r="AE19" s="92">
        <v>0</v>
      </c>
      <c r="AF19" s="92">
        <v>0</v>
      </c>
      <c r="AG19" s="92">
        <v>0</v>
      </c>
      <c r="AH19" s="4">
        <f t="shared" si="2"/>
        <v>78500</v>
      </c>
      <c r="AI19" s="4">
        <f t="shared" si="3"/>
        <v>13</v>
      </c>
      <c r="AJ19" s="93">
        <v>158.30000000000001</v>
      </c>
      <c r="AK19" s="94">
        <v>162.5</v>
      </c>
      <c r="AL19" s="90">
        <v>20217600</v>
      </c>
      <c r="AM19" s="4">
        <v>2808</v>
      </c>
      <c r="AN19" s="92">
        <v>60739200</v>
      </c>
      <c r="AO19" s="92">
        <v>5624</v>
      </c>
      <c r="AP19" s="92">
        <v>30276300</v>
      </c>
      <c r="AQ19" s="92">
        <v>2347</v>
      </c>
      <c r="AR19" s="92">
        <v>135000</v>
      </c>
      <c r="AS19" s="92">
        <v>50</v>
      </c>
      <c r="AT19" s="92">
        <v>0</v>
      </c>
      <c r="AU19" s="92">
        <v>0</v>
      </c>
      <c r="AV19" s="92">
        <v>0</v>
      </c>
      <c r="AW19" s="92">
        <v>0</v>
      </c>
      <c r="AX19" s="92">
        <f t="shared" si="4"/>
        <v>111368100</v>
      </c>
      <c r="AY19" s="4">
        <f t="shared" si="5"/>
        <v>10829</v>
      </c>
      <c r="AZ19" s="93">
        <v>102.9</v>
      </c>
      <c r="BA19" s="95">
        <v>101.2</v>
      </c>
      <c r="BB19" s="90">
        <v>348000</v>
      </c>
      <c r="BC19" s="4">
        <v>116</v>
      </c>
      <c r="BD19" s="92">
        <v>1204600</v>
      </c>
      <c r="BE19" s="92">
        <v>317</v>
      </c>
      <c r="BF19" s="92">
        <v>342000</v>
      </c>
      <c r="BG19" s="92">
        <v>76</v>
      </c>
      <c r="BH19" s="92">
        <v>0</v>
      </c>
      <c r="BI19" s="92">
        <v>0</v>
      </c>
      <c r="BJ19" s="92">
        <v>0</v>
      </c>
      <c r="BK19" s="92">
        <v>0</v>
      </c>
      <c r="BL19" s="92">
        <v>0</v>
      </c>
      <c r="BM19" s="92">
        <v>0</v>
      </c>
      <c r="BN19" s="92">
        <f t="shared" si="6"/>
        <v>1894600</v>
      </c>
      <c r="BO19" s="4">
        <f t="shared" si="7"/>
        <v>509</v>
      </c>
      <c r="BP19" s="88">
        <v>95.3</v>
      </c>
      <c r="BQ19" s="94">
        <v>93.1</v>
      </c>
      <c r="BR19" s="90">
        <v>2668000</v>
      </c>
      <c r="BS19" s="4">
        <v>667</v>
      </c>
      <c r="BT19" s="92">
        <v>8605000</v>
      </c>
      <c r="BU19" s="92">
        <v>1721</v>
      </c>
      <c r="BV19" s="92">
        <v>4236000</v>
      </c>
      <c r="BW19" s="92">
        <v>706</v>
      </c>
      <c r="BX19" s="92">
        <v>0</v>
      </c>
      <c r="BY19" s="92">
        <v>0</v>
      </c>
      <c r="BZ19" s="92">
        <v>0</v>
      </c>
      <c r="CA19" s="92">
        <v>0</v>
      </c>
      <c r="CB19" s="92">
        <v>0</v>
      </c>
      <c r="CC19" s="92">
        <v>0</v>
      </c>
      <c r="CD19" s="92">
        <f t="shared" si="8"/>
        <v>15509000</v>
      </c>
      <c r="CE19" s="4">
        <f t="shared" si="9"/>
        <v>3094</v>
      </c>
      <c r="CF19" s="88">
        <v>100.7</v>
      </c>
      <c r="CG19" s="94">
        <v>99.6</v>
      </c>
      <c r="CH19" s="237">
        <v>0</v>
      </c>
      <c r="CI19" s="238">
        <v>0</v>
      </c>
      <c r="CJ19" s="96"/>
      <c r="CK19" s="97"/>
      <c r="CL19" s="90">
        <f t="shared" si="10"/>
        <v>141495400</v>
      </c>
      <c r="CM19" s="4">
        <f t="shared" si="11"/>
        <v>17957</v>
      </c>
      <c r="CN19" s="4">
        <v>13949</v>
      </c>
      <c r="CO19" s="88">
        <v>102.4</v>
      </c>
      <c r="CP19" s="88">
        <v>100.7</v>
      </c>
      <c r="CQ19" s="98">
        <v>100.7</v>
      </c>
    </row>
    <row r="20" spans="1:95" ht="32.1" customHeight="1" x14ac:dyDescent="0.15">
      <c r="A20" s="83"/>
      <c r="B20" s="99">
        <v>0</v>
      </c>
      <c r="C20" s="99">
        <v>0</v>
      </c>
      <c r="D20" s="100">
        <v>0</v>
      </c>
      <c r="E20" s="101">
        <v>0</v>
      </c>
      <c r="F20" s="102">
        <v>0</v>
      </c>
      <c r="G20" s="103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390">
        <f t="shared" si="1"/>
        <v>0</v>
      </c>
      <c r="S20" s="390">
        <f t="shared" si="0"/>
        <v>0</v>
      </c>
      <c r="T20" s="131">
        <v>0</v>
      </c>
      <c r="U20" s="132">
        <v>0</v>
      </c>
      <c r="V20" s="102">
        <v>0</v>
      </c>
      <c r="W20" s="99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390">
        <f t="shared" si="2"/>
        <v>0</v>
      </c>
      <c r="AI20" s="137">
        <f t="shared" si="3"/>
        <v>0</v>
      </c>
      <c r="AJ20" s="105">
        <v>0</v>
      </c>
      <c r="AK20" s="106">
        <v>0</v>
      </c>
      <c r="AL20" s="102">
        <v>0</v>
      </c>
      <c r="AM20" s="99">
        <v>0</v>
      </c>
      <c r="AN20" s="104">
        <v>0</v>
      </c>
      <c r="AO20" s="104">
        <v>0</v>
      </c>
      <c r="AP20" s="104">
        <v>0</v>
      </c>
      <c r="AQ20" s="104">
        <v>0</v>
      </c>
      <c r="AR20" s="104">
        <v>0</v>
      </c>
      <c r="AS20" s="104">
        <v>0</v>
      </c>
      <c r="AT20" s="104">
        <v>0</v>
      </c>
      <c r="AU20" s="104">
        <v>0</v>
      </c>
      <c r="AV20" s="104">
        <v>0</v>
      </c>
      <c r="AW20" s="104">
        <v>0</v>
      </c>
      <c r="AX20" s="390">
        <f t="shared" si="4"/>
        <v>0</v>
      </c>
      <c r="AY20" s="137">
        <f t="shared" si="5"/>
        <v>0</v>
      </c>
      <c r="AZ20" s="105">
        <v>0</v>
      </c>
      <c r="BA20" s="107">
        <v>0</v>
      </c>
      <c r="BB20" s="102">
        <v>0</v>
      </c>
      <c r="BC20" s="99">
        <v>0</v>
      </c>
      <c r="BD20" s="104">
        <v>0</v>
      </c>
      <c r="BE20" s="104">
        <v>0</v>
      </c>
      <c r="BF20" s="104">
        <v>0</v>
      </c>
      <c r="BG20" s="104">
        <v>0</v>
      </c>
      <c r="BH20" s="104">
        <v>0</v>
      </c>
      <c r="BI20" s="104">
        <v>0</v>
      </c>
      <c r="BJ20" s="104">
        <v>0</v>
      </c>
      <c r="BK20" s="104">
        <v>0</v>
      </c>
      <c r="BL20" s="104">
        <v>0</v>
      </c>
      <c r="BM20" s="104">
        <v>0</v>
      </c>
      <c r="BN20" s="390">
        <f t="shared" si="6"/>
        <v>0</v>
      </c>
      <c r="BO20" s="137">
        <f t="shared" si="7"/>
        <v>0</v>
      </c>
      <c r="BP20" s="100">
        <v>0</v>
      </c>
      <c r="BQ20" s="106">
        <v>0</v>
      </c>
      <c r="BR20" s="102">
        <v>0</v>
      </c>
      <c r="BS20" s="99">
        <v>0</v>
      </c>
      <c r="BT20" s="104">
        <v>0</v>
      </c>
      <c r="BU20" s="104">
        <v>0</v>
      </c>
      <c r="BV20" s="104">
        <v>0</v>
      </c>
      <c r="BW20" s="104">
        <v>0</v>
      </c>
      <c r="BX20" s="104">
        <v>0</v>
      </c>
      <c r="BY20" s="104">
        <v>0</v>
      </c>
      <c r="BZ20" s="104">
        <v>0</v>
      </c>
      <c r="CA20" s="104">
        <v>0</v>
      </c>
      <c r="CB20" s="104">
        <v>0</v>
      </c>
      <c r="CC20" s="104">
        <v>0</v>
      </c>
      <c r="CD20" s="390">
        <f t="shared" si="8"/>
        <v>0</v>
      </c>
      <c r="CE20" s="137">
        <f t="shared" si="9"/>
        <v>0</v>
      </c>
      <c r="CF20" s="100">
        <v>0</v>
      </c>
      <c r="CG20" s="106">
        <v>0</v>
      </c>
      <c r="CH20" s="108">
        <v>0</v>
      </c>
      <c r="CI20" s="109">
        <v>0</v>
      </c>
      <c r="CJ20" s="110">
        <v>0</v>
      </c>
      <c r="CK20" s="158">
        <v>0</v>
      </c>
      <c r="CL20" s="136">
        <f t="shared" si="10"/>
        <v>0</v>
      </c>
      <c r="CM20" s="137">
        <f t="shared" si="11"/>
        <v>0</v>
      </c>
      <c r="CN20" s="99">
        <v>0</v>
      </c>
      <c r="CO20" s="100">
        <v>0</v>
      </c>
      <c r="CP20" s="100">
        <v>0</v>
      </c>
      <c r="CQ20" s="111">
        <v>0</v>
      </c>
    </row>
    <row r="21" spans="1:95" ht="32.1" customHeight="1" x14ac:dyDescent="0.15">
      <c r="A21" s="87" t="s">
        <v>11</v>
      </c>
      <c r="B21" s="4">
        <v>13802400</v>
      </c>
      <c r="C21" s="4">
        <v>3834</v>
      </c>
      <c r="D21" s="88">
        <v>99.6</v>
      </c>
      <c r="E21" s="89">
        <v>99.6</v>
      </c>
      <c r="F21" s="90">
        <v>0</v>
      </c>
      <c r="G21" s="91">
        <v>0</v>
      </c>
      <c r="H21" s="92">
        <v>0</v>
      </c>
      <c r="I21" s="92">
        <v>0</v>
      </c>
      <c r="J21" s="92">
        <v>9200</v>
      </c>
      <c r="K21" s="92">
        <v>2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f>SUM(P21,N21,L21,J21,H21,F21)</f>
        <v>9200</v>
      </c>
      <c r="S21" s="92">
        <f>SUM(Q21,O21,M21,K21,I21,G21)</f>
        <v>2</v>
      </c>
      <c r="T21" s="133">
        <v>66.7</v>
      </c>
      <c r="U21" s="134">
        <v>66.7</v>
      </c>
      <c r="V21" s="90">
        <v>5500</v>
      </c>
      <c r="W21" s="4">
        <v>1</v>
      </c>
      <c r="X21" s="92">
        <v>13800</v>
      </c>
      <c r="Y21" s="92">
        <v>2</v>
      </c>
      <c r="Z21" s="92">
        <v>24600</v>
      </c>
      <c r="AA21" s="92">
        <v>3</v>
      </c>
      <c r="AB21" s="92">
        <v>0</v>
      </c>
      <c r="AC21" s="92">
        <v>0</v>
      </c>
      <c r="AD21" s="92">
        <v>0</v>
      </c>
      <c r="AE21" s="92">
        <v>0</v>
      </c>
      <c r="AF21" s="92">
        <v>5200</v>
      </c>
      <c r="AG21" s="92">
        <v>1</v>
      </c>
      <c r="AH21" s="4">
        <f t="shared" si="2"/>
        <v>49100</v>
      </c>
      <c r="AI21" s="4">
        <f t="shared" si="3"/>
        <v>7</v>
      </c>
      <c r="AJ21" s="93">
        <v>255.7</v>
      </c>
      <c r="AK21" s="94">
        <v>233.3</v>
      </c>
      <c r="AL21" s="90">
        <v>18540000</v>
      </c>
      <c r="AM21" s="4">
        <v>2575</v>
      </c>
      <c r="AN21" s="92">
        <v>58935600</v>
      </c>
      <c r="AO21" s="92">
        <v>5457</v>
      </c>
      <c r="AP21" s="92">
        <v>32508000</v>
      </c>
      <c r="AQ21" s="92">
        <v>2520</v>
      </c>
      <c r="AR21" s="92">
        <v>118800</v>
      </c>
      <c r="AS21" s="92">
        <v>44</v>
      </c>
      <c r="AT21" s="92">
        <v>0</v>
      </c>
      <c r="AU21" s="92">
        <v>0</v>
      </c>
      <c r="AV21" s="92">
        <v>0</v>
      </c>
      <c r="AW21" s="92">
        <v>0</v>
      </c>
      <c r="AX21" s="92">
        <f t="shared" si="4"/>
        <v>110102400</v>
      </c>
      <c r="AY21" s="4">
        <f t="shared" si="5"/>
        <v>10596</v>
      </c>
      <c r="AZ21" s="93">
        <v>103.2</v>
      </c>
      <c r="BA21" s="95">
        <v>101.6</v>
      </c>
      <c r="BB21" s="90">
        <v>708000</v>
      </c>
      <c r="BC21" s="4">
        <v>236</v>
      </c>
      <c r="BD21" s="92">
        <v>1387000</v>
      </c>
      <c r="BE21" s="92">
        <v>365</v>
      </c>
      <c r="BF21" s="92">
        <v>558000</v>
      </c>
      <c r="BG21" s="92">
        <v>124</v>
      </c>
      <c r="BH21" s="92">
        <v>0</v>
      </c>
      <c r="BI21" s="92">
        <v>0</v>
      </c>
      <c r="BJ21" s="92">
        <v>0</v>
      </c>
      <c r="BK21" s="92">
        <v>0</v>
      </c>
      <c r="BL21" s="92">
        <v>0</v>
      </c>
      <c r="BM21" s="92">
        <v>0</v>
      </c>
      <c r="BN21" s="92">
        <f t="shared" si="6"/>
        <v>2653000</v>
      </c>
      <c r="BO21" s="4">
        <f t="shared" si="7"/>
        <v>725</v>
      </c>
      <c r="BP21" s="88">
        <v>116.9</v>
      </c>
      <c r="BQ21" s="94">
        <v>114.9</v>
      </c>
      <c r="BR21" s="90">
        <v>2676000</v>
      </c>
      <c r="BS21" s="4">
        <v>669</v>
      </c>
      <c r="BT21" s="92">
        <v>8455000</v>
      </c>
      <c r="BU21" s="92">
        <v>1691</v>
      </c>
      <c r="BV21" s="92">
        <v>4992000</v>
      </c>
      <c r="BW21" s="92">
        <v>832</v>
      </c>
      <c r="BX21" s="92">
        <v>0</v>
      </c>
      <c r="BY21" s="92">
        <v>0</v>
      </c>
      <c r="BZ21" s="92">
        <v>0</v>
      </c>
      <c r="CA21" s="92">
        <v>0</v>
      </c>
      <c r="CB21" s="92">
        <v>0</v>
      </c>
      <c r="CC21" s="92">
        <v>0</v>
      </c>
      <c r="CD21" s="92">
        <f t="shared" si="8"/>
        <v>16123000</v>
      </c>
      <c r="CE21" s="4">
        <f t="shared" si="9"/>
        <v>3192</v>
      </c>
      <c r="CF21" s="88">
        <v>102.9</v>
      </c>
      <c r="CG21" s="94">
        <v>101.8</v>
      </c>
      <c r="CH21" s="237">
        <v>0</v>
      </c>
      <c r="CI21" s="238">
        <v>0</v>
      </c>
      <c r="CJ21" s="96"/>
      <c r="CK21" s="97"/>
      <c r="CL21" s="90">
        <f t="shared" si="10"/>
        <v>142739100</v>
      </c>
      <c r="CM21" s="4">
        <f t="shared" si="11"/>
        <v>18356</v>
      </c>
      <c r="CN21" s="4">
        <v>14404</v>
      </c>
      <c r="CO21" s="88">
        <v>103</v>
      </c>
      <c r="CP21" s="88">
        <v>101.7</v>
      </c>
      <c r="CQ21" s="98">
        <v>100.8</v>
      </c>
    </row>
    <row r="22" spans="1:95" ht="32.1" customHeight="1" x14ac:dyDescent="0.15">
      <c r="A22" s="83"/>
      <c r="B22" s="99">
        <v>0</v>
      </c>
      <c r="C22" s="99">
        <v>0</v>
      </c>
      <c r="D22" s="100">
        <v>0</v>
      </c>
      <c r="E22" s="101">
        <v>0</v>
      </c>
      <c r="F22" s="102">
        <v>0</v>
      </c>
      <c r="G22" s="103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390">
        <f t="shared" si="1"/>
        <v>0</v>
      </c>
      <c r="S22" s="390">
        <f t="shared" ref="S22:S43" si="12">SUM(Q22,O22,M22,K22,I22,G22)</f>
        <v>0</v>
      </c>
      <c r="T22" s="131">
        <v>0</v>
      </c>
      <c r="U22" s="132">
        <v>0</v>
      </c>
      <c r="V22" s="102">
        <v>0</v>
      </c>
      <c r="W22" s="99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390">
        <f t="shared" si="2"/>
        <v>0</v>
      </c>
      <c r="AI22" s="137">
        <f t="shared" si="3"/>
        <v>0</v>
      </c>
      <c r="AJ22" s="105">
        <v>0</v>
      </c>
      <c r="AK22" s="106">
        <v>0</v>
      </c>
      <c r="AL22" s="102">
        <v>0</v>
      </c>
      <c r="AM22" s="99">
        <v>0</v>
      </c>
      <c r="AN22" s="104">
        <v>0</v>
      </c>
      <c r="AO22" s="104">
        <v>0</v>
      </c>
      <c r="AP22" s="104">
        <v>0</v>
      </c>
      <c r="AQ22" s="104">
        <v>0</v>
      </c>
      <c r="AR22" s="104">
        <v>0</v>
      </c>
      <c r="AS22" s="104">
        <v>0</v>
      </c>
      <c r="AT22" s="104">
        <v>0</v>
      </c>
      <c r="AU22" s="104">
        <v>0</v>
      </c>
      <c r="AV22" s="104">
        <v>0</v>
      </c>
      <c r="AW22" s="104">
        <v>0</v>
      </c>
      <c r="AX22" s="390">
        <f t="shared" si="4"/>
        <v>0</v>
      </c>
      <c r="AY22" s="137">
        <f t="shared" si="5"/>
        <v>0</v>
      </c>
      <c r="AZ22" s="105">
        <v>0</v>
      </c>
      <c r="BA22" s="107">
        <v>0</v>
      </c>
      <c r="BB22" s="102">
        <v>0</v>
      </c>
      <c r="BC22" s="99">
        <v>0</v>
      </c>
      <c r="BD22" s="104">
        <v>0</v>
      </c>
      <c r="BE22" s="104">
        <v>0</v>
      </c>
      <c r="BF22" s="104">
        <v>0</v>
      </c>
      <c r="BG22" s="104">
        <v>0</v>
      </c>
      <c r="BH22" s="104">
        <v>0</v>
      </c>
      <c r="BI22" s="104">
        <v>0</v>
      </c>
      <c r="BJ22" s="104">
        <v>0</v>
      </c>
      <c r="BK22" s="104">
        <v>0</v>
      </c>
      <c r="BL22" s="104">
        <v>0</v>
      </c>
      <c r="BM22" s="104">
        <v>0</v>
      </c>
      <c r="BN22" s="390">
        <f t="shared" si="6"/>
        <v>0</v>
      </c>
      <c r="BO22" s="137">
        <f t="shared" si="7"/>
        <v>0</v>
      </c>
      <c r="BP22" s="100">
        <v>0</v>
      </c>
      <c r="BQ22" s="106">
        <v>0</v>
      </c>
      <c r="BR22" s="102">
        <v>0</v>
      </c>
      <c r="BS22" s="99">
        <v>0</v>
      </c>
      <c r="BT22" s="104">
        <v>0</v>
      </c>
      <c r="BU22" s="104">
        <v>0</v>
      </c>
      <c r="BV22" s="104">
        <v>0</v>
      </c>
      <c r="BW22" s="104">
        <v>0</v>
      </c>
      <c r="BX22" s="104">
        <v>0</v>
      </c>
      <c r="BY22" s="104">
        <v>0</v>
      </c>
      <c r="BZ22" s="104">
        <v>0</v>
      </c>
      <c r="CA22" s="104">
        <v>0</v>
      </c>
      <c r="CB22" s="104">
        <v>0</v>
      </c>
      <c r="CC22" s="104">
        <v>0</v>
      </c>
      <c r="CD22" s="390">
        <f t="shared" si="8"/>
        <v>0</v>
      </c>
      <c r="CE22" s="137">
        <f t="shared" si="9"/>
        <v>0</v>
      </c>
      <c r="CF22" s="100">
        <v>0</v>
      </c>
      <c r="CG22" s="106">
        <v>0</v>
      </c>
      <c r="CH22" s="108">
        <v>0</v>
      </c>
      <c r="CI22" s="109">
        <v>0</v>
      </c>
      <c r="CJ22" s="110">
        <v>0</v>
      </c>
      <c r="CK22" s="158">
        <v>0</v>
      </c>
      <c r="CL22" s="136">
        <f t="shared" si="10"/>
        <v>0</v>
      </c>
      <c r="CM22" s="137">
        <f t="shared" si="11"/>
        <v>0</v>
      </c>
      <c r="CN22" s="99">
        <v>0</v>
      </c>
      <c r="CO22" s="100">
        <v>0</v>
      </c>
      <c r="CP22" s="100">
        <v>0</v>
      </c>
      <c r="CQ22" s="111">
        <v>0</v>
      </c>
    </row>
    <row r="23" spans="1:95" ht="32.1" customHeight="1" x14ac:dyDescent="0.15">
      <c r="A23" s="87" t="s">
        <v>94</v>
      </c>
      <c r="B23" s="4">
        <v>14940000</v>
      </c>
      <c r="C23" s="4">
        <v>4150</v>
      </c>
      <c r="D23" s="88">
        <v>100.7</v>
      </c>
      <c r="E23" s="89">
        <v>100.7</v>
      </c>
      <c r="F23" s="90">
        <v>0</v>
      </c>
      <c r="G23" s="91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f t="shared" si="1"/>
        <v>0</v>
      </c>
      <c r="S23" s="92">
        <f t="shared" si="12"/>
        <v>0</v>
      </c>
      <c r="T23" s="133">
        <v>0</v>
      </c>
      <c r="U23" s="134">
        <v>0</v>
      </c>
      <c r="V23" s="90">
        <v>5500</v>
      </c>
      <c r="W23" s="4">
        <v>1</v>
      </c>
      <c r="X23" s="92">
        <v>34500</v>
      </c>
      <c r="Y23" s="92">
        <v>5</v>
      </c>
      <c r="Z23" s="92">
        <v>8200</v>
      </c>
      <c r="AA23" s="92">
        <v>1</v>
      </c>
      <c r="AB23" s="92">
        <v>0</v>
      </c>
      <c r="AC23" s="92">
        <v>0</v>
      </c>
      <c r="AD23" s="92">
        <v>0</v>
      </c>
      <c r="AE23" s="92">
        <v>0</v>
      </c>
      <c r="AF23" s="92">
        <v>0</v>
      </c>
      <c r="AG23" s="92">
        <v>0</v>
      </c>
      <c r="AH23" s="4">
        <f t="shared" si="2"/>
        <v>48200</v>
      </c>
      <c r="AI23" s="4">
        <f t="shared" si="3"/>
        <v>7</v>
      </c>
      <c r="AJ23" s="93">
        <v>100</v>
      </c>
      <c r="AK23" s="94">
        <v>100</v>
      </c>
      <c r="AL23" s="90">
        <v>31190400</v>
      </c>
      <c r="AM23" s="4">
        <v>4332</v>
      </c>
      <c r="AN23" s="92">
        <v>91530000</v>
      </c>
      <c r="AO23" s="92">
        <v>8475</v>
      </c>
      <c r="AP23" s="92">
        <v>52038600</v>
      </c>
      <c r="AQ23" s="92">
        <v>4034</v>
      </c>
      <c r="AR23" s="92">
        <v>210600</v>
      </c>
      <c r="AS23" s="92">
        <v>78</v>
      </c>
      <c r="AT23" s="92">
        <v>0</v>
      </c>
      <c r="AU23" s="92">
        <v>0</v>
      </c>
      <c r="AV23" s="92">
        <v>0</v>
      </c>
      <c r="AW23" s="92">
        <v>0</v>
      </c>
      <c r="AX23" s="92">
        <f t="shared" si="4"/>
        <v>174969600</v>
      </c>
      <c r="AY23" s="4">
        <f t="shared" si="5"/>
        <v>16919</v>
      </c>
      <c r="AZ23" s="93">
        <v>102.8</v>
      </c>
      <c r="BA23" s="95">
        <v>101.1</v>
      </c>
      <c r="BB23" s="90">
        <v>426000</v>
      </c>
      <c r="BC23" s="4">
        <v>142</v>
      </c>
      <c r="BD23" s="92">
        <v>1580800</v>
      </c>
      <c r="BE23" s="92">
        <v>416</v>
      </c>
      <c r="BF23" s="92">
        <v>477000</v>
      </c>
      <c r="BG23" s="92">
        <v>106</v>
      </c>
      <c r="BH23" s="92">
        <v>0</v>
      </c>
      <c r="BI23" s="92">
        <v>0</v>
      </c>
      <c r="BJ23" s="92">
        <v>0</v>
      </c>
      <c r="BK23" s="92">
        <v>0</v>
      </c>
      <c r="BL23" s="92">
        <v>0</v>
      </c>
      <c r="BM23" s="92">
        <v>0</v>
      </c>
      <c r="BN23" s="92">
        <f t="shared" si="6"/>
        <v>2483800</v>
      </c>
      <c r="BO23" s="4">
        <f t="shared" si="7"/>
        <v>664</v>
      </c>
      <c r="BP23" s="88">
        <v>106.9</v>
      </c>
      <c r="BQ23" s="94">
        <v>105.1</v>
      </c>
      <c r="BR23" s="90">
        <v>4268000</v>
      </c>
      <c r="BS23" s="4">
        <v>1067</v>
      </c>
      <c r="BT23" s="92">
        <v>13275000</v>
      </c>
      <c r="BU23" s="92">
        <v>2655</v>
      </c>
      <c r="BV23" s="92">
        <v>7974000</v>
      </c>
      <c r="BW23" s="92">
        <v>1329</v>
      </c>
      <c r="BX23" s="92">
        <v>0</v>
      </c>
      <c r="BY23" s="92">
        <v>0</v>
      </c>
      <c r="BZ23" s="92">
        <v>0</v>
      </c>
      <c r="CA23" s="92">
        <v>0</v>
      </c>
      <c r="CB23" s="92">
        <v>0</v>
      </c>
      <c r="CC23" s="92">
        <v>0</v>
      </c>
      <c r="CD23" s="92">
        <f t="shared" si="8"/>
        <v>25517000</v>
      </c>
      <c r="CE23" s="4">
        <f t="shared" si="9"/>
        <v>5051</v>
      </c>
      <c r="CF23" s="88">
        <v>103.1</v>
      </c>
      <c r="CG23" s="94">
        <v>101.9</v>
      </c>
      <c r="CH23" s="237">
        <v>0</v>
      </c>
      <c r="CI23" s="238">
        <v>0</v>
      </c>
      <c r="CJ23" s="96"/>
      <c r="CK23" s="97"/>
      <c r="CL23" s="90">
        <f t="shared" si="10"/>
        <v>217958600</v>
      </c>
      <c r="CM23" s="4">
        <f t="shared" si="11"/>
        <v>26791</v>
      </c>
      <c r="CN23" s="4">
        <v>21053</v>
      </c>
      <c r="CO23" s="88">
        <v>102.7</v>
      </c>
      <c r="CP23" s="88">
        <v>101.3</v>
      </c>
      <c r="CQ23" s="98">
        <v>100.5</v>
      </c>
    </row>
    <row r="24" spans="1:95" ht="32.1" customHeight="1" x14ac:dyDescent="0.15">
      <c r="A24" s="83"/>
      <c r="B24" s="99">
        <v>0</v>
      </c>
      <c r="C24" s="99">
        <v>0</v>
      </c>
      <c r="D24" s="100">
        <v>0</v>
      </c>
      <c r="E24" s="101">
        <v>0</v>
      </c>
      <c r="F24" s="102">
        <v>0</v>
      </c>
      <c r="G24" s="103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390">
        <f t="shared" si="1"/>
        <v>0</v>
      </c>
      <c r="S24" s="390">
        <f t="shared" si="12"/>
        <v>0</v>
      </c>
      <c r="T24" s="131">
        <v>0</v>
      </c>
      <c r="U24" s="132">
        <v>0</v>
      </c>
      <c r="V24" s="102">
        <v>0</v>
      </c>
      <c r="W24" s="99">
        <v>0</v>
      </c>
      <c r="X24" s="104">
        <v>0</v>
      </c>
      <c r="Y24" s="104">
        <v>0</v>
      </c>
      <c r="Z24" s="104">
        <v>0</v>
      </c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390">
        <f t="shared" si="2"/>
        <v>0</v>
      </c>
      <c r="AI24" s="137">
        <f t="shared" si="3"/>
        <v>0</v>
      </c>
      <c r="AJ24" s="105">
        <v>0</v>
      </c>
      <c r="AK24" s="106">
        <v>0</v>
      </c>
      <c r="AL24" s="102">
        <v>0</v>
      </c>
      <c r="AM24" s="99">
        <v>0</v>
      </c>
      <c r="AN24" s="104">
        <v>0</v>
      </c>
      <c r="AO24" s="104">
        <v>0</v>
      </c>
      <c r="AP24" s="104">
        <v>0</v>
      </c>
      <c r="AQ24" s="104">
        <v>0</v>
      </c>
      <c r="AR24" s="104">
        <v>0</v>
      </c>
      <c r="AS24" s="104">
        <v>0</v>
      </c>
      <c r="AT24" s="104">
        <v>0</v>
      </c>
      <c r="AU24" s="104">
        <v>0</v>
      </c>
      <c r="AV24" s="104">
        <v>0</v>
      </c>
      <c r="AW24" s="104">
        <v>0</v>
      </c>
      <c r="AX24" s="390">
        <f t="shared" si="4"/>
        <v>0</v>
      </c>
      <c r="AY24" s="137">
        <f t="shared" si="5"/>
        <v>0</v>
      </c>
      <c r="AZ24" s="105">
        <v>0</v>
      </c>
      <c r="BA24" s="107">
        <v>0</v>
      </c>
      <c r="BB24" s="102">
        <v>0</v>
      </c>
      <c r="BC24" s="99">
        <v>0</v>
      </c>
      <c r="BD24" s="104">
        <v>0</v>
      </c>
      <c r="BE24" s="104">
        <v>0</v>
      </c>
      <c r="BF24" s="104">
        <v>0</v>
      </c>
      <c r="BG24" s="104">
        <v>0</v>
      </c>
      <c r="BH24" s="104">
        <v>0</v>
      </c>
      <c r="BI24" s="104">
        <v>0</v>
      </c>
      <c r="BJ24" s="104">
        <v>0</v>
      </c>
      <c r="BK24" s="104">
        <v>0</v>
      </c>
      <c r="BL24" s="104">
        <v>0</v>
      </c>
      <c r="BM24" s="104">
        <v>0</v>
      </c>
      <c r="BN24" s="390">
        <f t="shared" si="6"/>
        <v>0</v>
      </c>
      <c r="BO24" s="137">
        <f t="shared" si="7"/>
        <v>0</v>
      </c>
      <c r="BP24" s="100">
        <v>0</v>
      </c>
      <c r="BQ24" s="106">
        <v>0</v>
      </c>
      <c r="BR24" s="102">
        <v>0</v>
      </c>
      <c r="BS24" s="99">
        <v>0</v>
      </c>
      <c r="BT24" s="104">
        <v>0</v>
      </c>
      <c r="BU24" s="104">
        <v>0</v>
      </c>
      <c r="BV24" s="104">
        <v>0</v>
      </c>
      <c r="BW24" s="104">
        <v>0</v>
      </c>
      <c r="BX24" s="104">
        <v>0</v>
      </c>
      <c r="BY24" s="104">
        <v>0</v>
      </c>
      <c r="BZ24" s="104">
        <v>0</v>
      </c>
      <c r="CA24" s="104">
        <v>0</v>
      </c>
      <c r="CB24" s="104">
        <v>0</v>
      </c>
      <c r="CC24" s="104">
        <v>0</v>
      </c>
      <c r="CD24" s="390">
        <f t="shared" si="8"/>
        <v>0</v>
      </c>
      <c r="CE24" s="137">
        <f t="shared" si="9"/>
        <v>0</v>
      </c>
      <c r="CF24" s="100">
        <v>0</v>
      </c>
      <c r="CG24" s="106">
        <v>0</v>
      </c>
      <c r="CH24" s="108">
        <v>0</v>
      </c>
      <c r="CI24" s="109">
        <v>0</v>
      </c>
      <c r="CJ24" s="110">
        <v>0</v>
      </c>
      <c r="CK24" s="158">
        <v>0</v>
      </c>
      <c r="CL24" s="136">
        <f t="shared" si="10"/>
        <v>0</v>
      </c>
      <c r="CM24" s="137">
        <f t="shared" si="11"/>
        <v>0</v>
      </c>
      <c r="CN24" s="99">
        <v>0</v>
      </c>
      <c r="CO24" s="100">
        <v>0</v>
      </c>
      <c r="CP24" s="100">
        <v>0</v>
      </c>
      <c r="CQ24" s="111">
        <v>0</v>
      </c>
    </row>
    <row r="25" spans="1:95" ht="32.1" customHeight="1" x14ac:dyDescent="0.15">
      <c r="A25" s="87" t="s">
        <v>95</v>
      </c>
      <c r="B25" s="4">
        <v>9734400</v>
      </c>
      <c r="C25" s="4">
        <v>2704</v>
      </c>
      <c r="D25" s="88">
        <v>99.4</v>
      </c>
      <c r="E25" s="89">
        <v>99.4</v>
      </c>
      <c r="F25" s="90">
        <v>0</v>
      </c>
      <c r="G25" s="91">
        <v>0</v>
      </c>
      <c r="H25" s="92">
        <v>3900</v>
      </c>
      <c r="I25" s="92">
        <v>1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f>SUM(P25,N25,L25,J25,H25,F25)</f>
        <v>3900</v>
      </c>
      <c r="S25" s="92">
        <f t="shared" si="12"/>
        <v>1</v>
      </c>
      <c r="T25" s="133">
        <v>100</v>
      </c>
      <c r="U25" s="134">
        <v>100</v>
      </c>
      <c r="V25" s="90">
        <v>16500</v>
      </c>
      <c r="W25" s="4">
        <v>3</v>
      </c>
      <c r="X25" s="92">
        <v>96600</v>
      </c>
      <c r="Y25" s="92">
        <v>14</v>
      </c>
      <c r="Z25" s="92">
        <v>0</v>
      </c>
      <c r="AA25" s="92">
        <v>0</v>
      </c>
      <c r="AB25" s="92">
        <v>0</v>
      </c>
      <c r="AC25" s="92">
        <v>0</v>
      </c>
      <c r="AD25" s="92">
        <v>0</v>
      </c>
      <c r="AE25" s="92">
        <v>0</v>
      </c>
      <c r="AF25" s="92">
        <v>0</v>
      </c>
      <c r="AG25" s="92">
        <v>0</v>
      </c>
      <c r="AH25" s="4">
        <f t="shared" si="2"/>
        <v>113100</v>
      </c>
      <c r="AI25" s="4">
        <f t="shared" si="3"/>
        <v>17</v>
      </c>
      <c r="AJ25" s="93">
        <v>128.19999999999999</v>
      </c>
      <c r="AK25" s="94">
        <v>121.4</v>
      </c>
      <c r="AL25" s="90">
        <v>14263200</v>
      </c>
      <c r="AM25" s="4">
        <v>1981</v>
      </c>
      <c r="AN25" s="92">
        <v>39484800</v>
      </c>
      <c r="AO25" s="92">
        <v>3656</v>
      </c>
      <c r="AP25" s="92">
        <v>21246300</v>
      </c>
      <c r="AQ25" s="92">
        <v>1647</v>
      </c>
      <c r="AR25" s="92">
        <v>94500</v>
      </c>
      <c r="AS25" s="92">
        <v>35</v>
      </c>
      <c r="AT25" s="92">
        <v>0</v>
      </c>
      <c r="AU25" s="92">
        <v>0</v>
      </c>
      <c r="AV25" s="92">
        <v>0</v>
      </c>
      <c r="AW25" s="92">
        <v>0</v>
      </c>
      <c r="AX25" s="92">
        <f t="shared" si="4"/>
        <v>75088800</v>
      </c>
      <c r="AY25" s="4">
        <f t="shared" si="5"/>
        <v>7319</v>
      </c>
      <c r="AZ25" s="93">
        <v>103.7</v>
      </c>
      <c r="BA25" s="95">
        <v>102</v>
      </c>
      <c r="BB25" s="90">
        <v>285000</v>
      </c>
      <c r="BC25" s="4">
        <v>95</v>
      </c>
      <c r="BD25" s="92">
        <v>1014600</v>
      </c>
      <c r="BE25" s="92">
        <v>267</v>
      </c>
      <c r="BF25" s="92">
        <v>283500</v>
      </c>
      <c r="BG25" s="92">
        <v>63</v>
      </c>
      <c r="BH25" s="92">
        <v>0</v>
      </c>
      <c r="BI25" s="92">
        <v>0</v>
      </c>
      <c r="BJ25" s="92">
        <v>0</v>
      </c>
      <c r="BK25" s="92">
        <v>0</v>
      </c>
      <c r="BL25" s="92">
        <v>0</v>
      </c>
      <c r="BM25" s="92">
        <v>0</v>
      </c>
      <c r="BN25" s="92">
        <f t="shared" si="6"/>
        <v>1583100</v>
      </c>
      <c r="BO25" s="4">
        <f t="shared" si="7"/>
        <v>425</v>
      </c>
      <c r="BP25" s="88">
        <v>108</v>
      </c>
      <c r="BQ25" s="94">
        <v>103.9</v>
      </c>
      <c r="BR25" s="90">
        <v>1840000</v>
      </c>
      <c r="BS25" s="4">
        <v>460</v>
      </c>
      <c r="BT25" s="92">
        <v>8990000</v>
      </c>
      <c r="BU25" s="92">
        <v>1798</v>
      </c>
      <c r="BV25" s="92">
        <v>2892000</v>
      </c>
      <c r="BW25" s="92">
        <v>482</v>
      </c>
      <c r="BX25" s="92">
        <v>1300</v>
      </c>
      <c r="BY25" s="92">
        <v>1</v>
      </c>
      <c r="BZ25" s="92">
        <v>0</v>
      </c>
      <c r="CA25" s="92">
        <v>0</v>
      </c>
      <c r="CB25" s="92">
        <v>0</v>
      </c>
      <c r="CC25" s="92">
        <v>0</v>
      </c>
      <c r="CD25" s="92">
        <f t="shared" si="8"/>
        <v>13723300</v>
      </c>
      <c r="CE25" s="4">
        <f t="shared" si="9"/>
        <v>2741</v>
      </c>
      <c r="CF25" s="88">
        <v>111.7</v>
      </c>
      <c r="CG25" s="94">
        <v>110.7</v>
      </c>
      <c r="CH25" s="237">
        <v>0</v>
      </c>
      <c r="CI25" s="238">
        <v>0</v>
      </c>
      <c r="CJ25" s="96"/>
      <c r="CK25" s="97"/>
      <c r="CL25" s="90">
        <f t="shared" si="10"/>
        <v>100246600</v>
      </c>
      <c r="CM25" s="4">
        <f t="shared" si="11"/>
        <v>13207</v>
      </c>
      <c r="CN25" s="4">
        <v>10060</v>
      </c>
      <c r="CO25" s="88">
        <v>104.4</v>
      </c>
      <c r="CP25" s="88">
        <v>103.2</v>
      </c>
      <c r="CQ25" s="98">
        <v>100.9</v>
      </c>
    </row>
    <row r="26" spans="1:95" ht="32.1" customHeight="1" x14ac:dyDescent="0.15">
      <c r="A26" s="83"/>
      <c r="B26" s="99">
        <v>0</v>
      </c>
      <c r="C26" s="99">
        <v>0</v>
      </c>
      <c r="D26" s="100">
        <v>0</v>
      </c>
      <c r="E26" s="101">
        <v>0</v>
      </c>
      <c r="F26" s="102">
        <v>0</v>
      </c>
      <c r="G26" s="103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390">
        <f t="shared" si="1"/>
        <v>0</v>
      </c>
      <c r="S26" s="390">
        <f t="shared" si="12"/>
        <v>0</v>
      </c>
      <c r="T26" s="131">
        <v>0</v>
      </c>
      <c r="U26" s="132">
        <v>0</v>
      </c>
      <c r="V26" s="102">
        <v>0</v>
      </c>
      <c r="W26" s="99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390">
        <f t="shared" si="2"/>
        <v>0</v>
      </c>
      <c r="AI26" s="137">
        <f t="shared" si="3"/>
        <v>0</v>
      </c>
      <c r="AJ26" s="105">
        <v>0</v>
      </c>
      <c r="AK26" s="106">
        <v>0</v>
      </c>
      <c r="AL26" s="102">
        <v>0</v>
      </c>
      <c r="AM26" s="99">
        <v>0</v>
      </c>
      <c r="AN26" s="104">
        <v>0</v>
      </c>
      <c r="AO26" s="104">
        <v>0</v>
      </c>
      <c r="AP26" s="104">
        <v>0</v>
      </c>
      <c r="AQ26" s="104">
        <v>0</v>
      </c>
      <c r="AR26" s="104">
        <v>0</v>
      </c>
      <c r="AS26" s="104">
        <v>0</v>
      </c>
      <c r="AT26" s="104">
        <v>0</v>
      </c>
      <c r="AU26" s="104">
        <v>0</v>
      </c>
      <c r="AV26" s="104">
        <v>0</v>
      </c>
      <c r="AW26" s="104">
        <v>0</v>
      </c>
      <c r="AX26" s="390">
        <f t="shared" si="4"/>
        <v>0</v>
      </c>
      <c r="AY26" s="137">
        <f t="shared" si="5"/>
        <v>0</v>
      </c>
      <c r="AZ26" s="105">
        <v>0</v>
      </c>
      <c r="BA26" s="107">
        <v>0</v>
      </c>
      <c r="BB26" s="102">
        <v>0</v>
      </c>
      <c r="BC26" s="99">
        <v>0</v>
      </c>
      <c r="BD26" s="104">
        <v>0</v>
      </c>
      <c r="BE26" s="104">
        <v>0</v>
      </c>
      <c r="BF26" s="104">
        <v>0</v>
      </c>
      <c r="BG26" s="104">
        <v>0</v>
      </c>
      <c r="BH26" s="104">
        <v>0</v>
      </c>
      <c r="BI26" s="104">
        <v>0</v>
      </c>
      <c r="BJ26" s="104">
        <v>0</v>
      </c>
      <c r="BK26" s="104">
        <v>0</v>
      </c>
      <c r="BL26" s="104">
        <v>0</v>
      </c>
      <c r="BM26" s="104">
        <v>0</v>
      </c>
      <c r="BN26" s="390">
        <f t="shared" si="6"/>
        <v>0</v>
      </c>
      <c r="BO26" s="137">
        <f t="shared" si="7"/>
        <v>0</v>
      </c>
      <c r="BP26" s="100">
        <v>0</v>
      </c>
      <c r="BQ26" s="106">
        <v>0</v>
      </c>
      <c r="BR26" s="102">
        <v>0</v>
      </c>
      <c r="BS26" s="99">
        <v>0</v>
      </c>
      <c r="BT26" s="104">
        <v>0</v>
      </c>
      <c r="BU26" s="104">
        <v>0</v>
      </c>
      <c r="BV26" s="104">
        <v>0</v>
      </c>
      <c r="BW26" s="104">
        <v>0</v>
      </c>
      <c r="BX26" s="104">
        <v>0</v>
      </c>
      <c r="BY26" s="104">
        <v>0</v>
      </c>
      <c r="BZ26" s="104">
        <v>0</v>
      </c>
      <c r="CA26" s="104">
        <v>0</v>
      </c>
      <c r="CB26" s="104">
        <v>0</v>
      </c>
      <c r="CC26" s="104">
        <v>0</v>
      </c>
      <c r="CD26" s="390">
        <f t="shared" si="8"/>
        <v>0</v>
      </c>
      <c r="CE26" s="137">
        <f t="shared" si="9"/>
        <v>0</v>
      </c>
      <c r="CF26" s="100">
        <v>0</v>
      </c>
      <c r="CG26" s="106">
        <v>0</v>
      </c>
      <c r="CH26" s="108">
        <v>0</v>
      </c>
      <c r="CI26" s="109">
        <v>0</v>
      </c>
      <c r="CJ26" s="110">
        <v>0</v>
      </c>
      <c r="CK26" s="158">
        <v>0</v>
      </c>
      <c r="CL26" s="136">
        <f t="shared" si="10"/>
        <v>0</v>
      </c>
      <c r="CM26" s="137">
        <f t="shared" si="11"/>
        <v>0</v>
      </c>
      <c r="CN26" s="99">
        <v>0</v>
      </c>
      <c r="CO26" s="100">
        <v>0</v>
      </c>
      <c r="CP26" s="100">
        <v>0</v>
      </c>
      <c r="CQ26" s="111">
        <v>0</v>
      </c>
    </row>
    <row r="27" spans="1:95" ht="32.1" customHeight="1" x14ac:dyDescent="0.15">
      <c r="A27" s="87" t="s">
        <v>12</v>
      </c>
      <c r="B27" s="4">
        <v>11156400</v>
      </c>
      <c r="C27" s="4">
        <v>3099</v>
      </c>
      <c r="D27" s="88">
        <v>101</v>
      </c>
      <c r="E27" s="89">
        <v>101</v>
      </c>
      <c r="F27" s="90">
        <v>0</v>
      </c>
      <c r="G27" s="91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f t="shared" si="1"/>
        <v>0</v>
      </c>
      <c r="S27" s="92">
        <f t="shared" si="12"/>
        <v>0</v>
      </c>
      <c r="T27" s="133">
        <v>0</v>
      </c>
      <c r="U27" s="134">
        <v>0</v>
      </c>
      <c r="V27" s="90">
        <v>11000</v>
      </c>
      <c r="W27" s="4">
        <v>2</v>
      </c>
      <c r="X27" s="92">
        <v>20700</v>
      </c>
      <c r="Y27" s="92">
        <v>3</v>
      </c>
      <c r="Z27" s="92">
        <v>24600</v>
      </c>
      <c r="AA27" s="92">
        <v>3</v>
      </c>
      <c r="AB27" s="92">
        <v>0</v>
      </c>
      <c r="AC27" s="92">
        <v>0</v>
      </c>
      <c r="AD27" s="92">
        <v>0</v>
      </c>
      <c r="AE27" s="92">
        <v>0</v>
      </c>
      <c r="AF27" s="92">
        <v>0</v>
      </c>
      <c r="AG27" s="92">
        <v>0</v>
      </c>
      <c r="AH27" s="4">
        <f t="shared" si="2"/>
        <v>56300</v>
      </c>
      <c r="AI27" s="4">
        <f t="shared" si="3"/>
        <v>8</v>
      </c>
      <c r="AJ27" s="93">
        <v>195.5</v>
      </c>
      <c r="AK27" s="94">
        <v>200</v>
      </c>
      <c r="AL27" s="90">
        <v>19598400</v>
      </c>
      <c r="AM27" s="4">
        <v>2722</v>
      </c>
      <c r="AN27" s="92">
        <v>57866400</v>
      </c>
      <c r="AO27" s="92">
        <v>5358</v>
      </c>
      <c r="AP27" s="92">
        <v>27283500</v>
      </c>
      <c r="AQ27" s="92">
        <v>2115</v>
      </c>
      <c r="AR27" s="92">
        <v>140400</v>
      </c>
      <c r="AS27" s="92">
        <v>52</v>
      </c>
      <c r="AT27" s="92">
        <v>0</v>
      </c>
      <c r="AU27" s="92">
        <v>0</v>
      </c>
      <c r="AV27" s="92">
        <v>0</v>
      </c>
      <c r="AW27" s="92">
        <v>0</v>
      </c>
      <c r="AX27" s="92">
        <f t="shared" si="4"/>
        <v>104888700</v>
      </c>
      <c r="AY27" s="4">
        <f t="shared" si="5"/>
        <v>10247</v>
      </c>
      <c r="AZ27" s="93">
        <v>103.8</v>
      </c>
      <c r="BA27" s="95">
        <v>102.2</v>
      </c>
      <c r="BB27" s="90">
        <v>501000</v>
      </c>
      <c r="BC27" s="4">
        <v>167</v>
      </c>
      <c r="BD27" s="92">
        <v>1482000</v>
      </c>
      <c r="BE27" s="92">
        <v>390</v>
      </c>
      <c r="BF27" s="92">
        <v>382500</v>
      </c>
      <c r="BG27" s="92">
        <v>85</v>
      </c>
      <c r="BH27" s="92">
        <v>1000</v>
      </c>
      <c r="BI27" s="92">
        <v>1</v>
      </c>
      <c r="BJ27" s="92">
        <v>0</v>
      </c>
      <c r="BK27" s="92">
        <v>0</v>
      </c>
      <c r="BL27" s="92">
        <v>0</v>
      </c>
      <c r="BM27" s="92">
        <v>0</v>
      </c>
      <c r="BN27" s="92">
        <f t="shared" si="6"/>
        <v>2366500</v>
      </c>
      <c r="BO27" s="4">
        <f t="shared" si="7"/>
        <v>643</v>
      </c>
      <c r="BP27" s="88">
        <v>104</v>
      </c>
      <c r="BQ27" s="94">
        <v>102.1</v>
      </c>
      <c r="BR27" s="90">
        <v>2304000</v>
      </c>
      <c r="BS27" s="4">
        <v>576</v>
      </c>
      <c r="BT27" s="92">
        <v>7825000</v>
      </c>
      <c r="BU27" s="92">
        <v>1565</v>
      </c>
      <c r="BV27" s="92">
        <v>3540000</v>
      </c>
      <c r="BW27" s="92">
        <v>590</v>
      </c>
      <c r="BX27" s="92">
        <v>2600</v>
      </c>
      <c r="BY27" s="92">
        <v>2</v>
      </c>
      <c r="BZ27" s="92">
        <v>0</v>
      </c>
      <c r="CA27" s="92">
        <v>0</v>
      </c>
      <c r="CB27" s="92">
        <v>0</v>
      </c>
      <c r="CC27" s="92">
        <v>0</v>
      </c>
      <c r="CD27" s="92">
        <f t="shared" si="8"/>
        <v>13671600</v>
      </c>
      <c r="CE27" s="4">
        <f t="shared" si="9"/>
        <v>2733</v>
      </c>
      <c r="CF27" s="88">
        <v>101.3</v>
      </c>
      <c r="CG27" s="94">
        <v>100.4</v>
      </c>
      <c r="CH27" s="237">
        <v>0</v>
      </c>
      <c r="CI27" s="238">
        <v>0</v>
      </c>
      <c r="CJ27" s="96"/>
      <c r="CK27" s="97"/>
      <c r="CL27" s="90">
        <f t="shared" si="10"/>
        <v>132139500</v>
      </c>
      <c r="CM27" s="4">
        <f t="shared" si="11"/>
        <v>16730</v>
      </c>
      <c r="CN27" s="4">
        <v>12913</v>
      </c>
      <c r="CO27" s="88">
        <v>103.3</v>
      </c>
      <c r="CP27" s="88">
        <v>101.7</v>
      </c>
      <c r="CQ27" s="98">
        <v>100.7</v>
      </c>
    </row>
    <row r="28" spans="1:95" ht="32.1" customHeight="1" x14ac:dyDescent="0.15">
      <c r="A28" s="83"/>
      <c r="B28" s="99">
        <v>0</v>
      </c>
      <c r="C28" s="99">
        <v>0</v>
      </c>
      <c r="D28" s="100">
        <v>0</v>
      </c>
      <c r="E28" s="101">
        <v>0</v>
      </c>
      <c r="F28" s="102">
        <v>0</v>
      </c>
      <c r="G28" s="103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390">
        <f t="shared" si="1"/>
        <v>0</v>
      </c>
      <c r="S28" s="390">
        <f t="shared" si="12"/>
        <v>0</v>
      </c>
      <c r="T28" s="131">
        <v>0</v>
      </c>
      <c r="U28" s="132">
        <v>0</v>
      </c>
      <c r="V28" s="102">
        <v>0</v>
      </c>
      <c r="W28" s="99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0</v>
      </c>
      <c r="AD28" s="104">
        <v>0</v>
      </c>
      <c r="AE28" s="104">
        <v>0</v>
      </c>
      <c r="AF28" s="104">
        <v>0</v>
      </c>
      <c r="AG28" s="104">
        <v>0</v>
      </c>
      <c r="AH28" s="390">
        <f t="shared" si="2"/>
        <v>0</v>
      </c>
      <c r="AI28" s="137">
        <f t="shared" si="3"/>
        <v>0</v>
      </c>
      <c r="AJ28" s="105">
        <v>0</v>
      </c>
      <c r="AK28" s="106">
        <v>0</v>
      </c>
      <c r="AL28" s="102">
        <v>0</v>
      </c>
      <c r="AM28" s="99">
        <v>0</v>
      </c>
      <c r="AN28" s="104">
        <v>0</v>
      </c>
      <c r="AO28" s="104">
        <v>0</v>
      </c>
      <c r="AP28" s="104">
        <v>0</v>
      </c>
      <c r="AQ28" s="104">
        <v>0</v>
      </c>
      <c r="AR28" s="104">
        <v>0</v>
      </c>
      <c r="AS28" s="104">
        <v>0</v>
      </c>
      <c r="AT28" s="104">
        <v>0</v>
      </c>
      <c r="AU28" s="104">
        <v>0</v>
      </c>
      <c r="AV28" s="104">
        <v>0</v>
      </c>
      <c r="AW28" s="104">
        <v>0</v>
      </c>
      <c r="AX28" s="390">
        <f t="shared" si="4"/>
        <v>0</v>
      </c>
      <c r="AY28" s="137">
        <f t="shared" si="5"/>
        <v>0</v>
      </c>
      <c r="AZ28" s="105">
        <v>0</v>
      </c>
      <c r="BA28" s="107">
        <v>0</v>
      </c>
      <c r="BB28" s="102">
        <v>0</v>
      </c>
      <c r="BC28" s="99">
        <v>0</v>
      </c>
      <c r="BD28" s="104">
        <v>0</v>
      </c>
      <c r="BE28" s="104">
        <v>0</v>
      </c>
      <c r="BF28" s="104">
        <v>0</v>
      </c>
      <c r="BG28" s="104">
        <v>0</v>
      </c>
      <c r="BH28" s="104">
        <v>0</v>
      </c>
      <c r="BI28" s="104">
        <v>0</v>
      </c>
      <c r="BJ28" s="104">
        <v>0</v>
      </c>
      <c r="BK28" s="104">
        <v>0</v>
      </c>
      <c r="BL28" s="104">
        <v>0</v>
      </c>
      <c r="BM28" s="104">
        <v>0</v>
      </c>
      <c r="BN28" s="390">
        <f t="shared" si="6"/>
        <v>0</v>
      </c>
      <c r="BO28" s="137">
        <f t="shared" si="7"/>
        <v>0</v>
      </c>
      <c r="BP28" s="100">
        <v>0</v>
      </c>
      <c r="BQ28" s="106">
        <v>0</v>
      </c>
      <c r="BR28" s="102">
        <v>0</v>
      </c>
      <c r="BS28" s="99">
        <v>0</v>
      </c>
      <c r="BT28" s="104">
        <v>0</v>
      </c>
      <c r="BU28" s="104">
        <v>0</v>
      </c>
      <c r="BV28" s="104">
        <v>0</v>
      </c>
      <c r="BW28" s="104">
        <v>0</v>
      </c>
      <c r="BX28" s="104">
        <v>0</v>
      </c>
      <c r="BY28" s="104">
        <v>0</v>
      </c>
      <c r="BZ28" s="104">
        <v>0</v>
      </c>
      <c r="CA28" s="104">
        <v>0</v>
      </c>
      <c r="CB28" s="104">
        <v>0</v>
      </c>
      <c r="CC28" s="104">
        <v>0</v>
      </c>
      <c r="CD28" s="390">
        <f t="shared" si="8"/>
        <v>0</v>
      </c>
      <c r="CE28" s="137">
        <f t="shared" si="9"/>
        <v>0</v>
      </c>
      <c r="CF28" s="100">
        <v>0</v>
      </c>
      <c r="CG28" s="106">
        <v>0</v>
      </c>
      <c r="CH28" s="108">
        <v>0</v>
      </c>
      <c r="CI28" s="109">
        <v>0</v>
      </c>
      <c r="CJ28" s="110">
        <v>0</v>
      </c>
      <c r="CK28" s="158">
        <v>0</v>
      </c>
      <c r="CL28" s="136">
        <f t="shared" si="10"/>
        <v>0</v>
      </c>
      <c r="CM28" s="137">
        <f t="shared" si="11"/>
        <v>0</v>
      </c>
      <c r="CN28" s="99">
        <v>0</v>
      </c>
      <c r="CO28" s="100">
        <v>0</v>
      </c>
      <c r="CP28" s="100">
        <v>0</v>
      </c>
      <c r="CQ28" s="111">
        <v>0</v>
      </c>
    </row>
    <row r="29" spans="1:95" ht="32.1" customHeight="1" x14ac:dyDescent="0.15">
      <c r="A29" s="87" t="s">
        <v>13</v>
      </c>
      <c r="B29" s="4">
        <v>14403600</v>
      </c>
      <c r="C29" s="4">
        <v>4001</v>
      </c>
      <c r="D29" s="88">
        <v>100.1</v>
      </c>
      <c r="E29" s="89">
        <v>100.1</v>
      </c>
      <c r="F29" s="90">
        <v>0</v>
      </c>
      <c r="G29" s="91">
        <v>0</v>
      </c>
      <c r="H29" s="92">
        <v>0</v>
      </c>
      <c r="I29" s="92">
        <v>0</v>
      </c>
      <c r="J29" s="92">
        <v>23000</v>
      </c>
      <c r="K29" s="92">
        <v>5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f>SUM(P29,N29,L29,J29,H29,F29)</f>
        <v>23000</v>
      </c>
      <c r="S29" s="92">
        <f t="shared" si="12"/>
        <v>5</v>
      </c>
      <c r="T29" s="133">
        <v>100</v>
      </c>
      <c r="U29" s="134">
        <v>100</v>
      </c>
      <c r="V29" s="90">
        <v>27500</v>
      </c>
      <c r="W29" s="4">
        <v>5</v>
      </c>
      <c r="X29" s="92">
        <v>34500</v>
      </c>
      <c r="Y29" s="92">
        <v>5</v>
      </c>
      <c r="Z29" s="92">
        <v>32800</v>
      </c>
      <c r="AA29" s="92">
        <v>4</v>
      </c>
      <c r="AB29" s="92">
        <v>0</v>
      </c>
      <c r="AC29" s="92">
        <v>0</v>
      </c>
      <c r="AD29" s="92">
        <v>0</v>
      </c>
      <c r="AE29" s="92">
        <v>0</v>
      </c>
      <c r="AF29" s="92">
        <v>10400</v>
      </c>
      <c r="AG29" s="92">
        <v>2</v>
      </c>
      <c r="AH29" s="4">
        <f t="shared" si="2"/>
        <v>105200</v>
      </c>
      <c r="AI29" s="4">
        <f t="shared" si="3"/>
        <v>16</v>
      </c>
      <c r="AJ29" s="93">
        <v>127.7</v>
      </c>
      <c r="AK29" s="94">
        <v>133.30000000000001</v>
      </c>
      <c r="AL29" s="90">
        <v>22010400</v>
      </c>
      <c r="AM29" s="4">
        <v>3057</v>
      </c>
      <c r="AN29" s="92">
        <v>76323600</v>
      </c>
      <c r="AO29" s="92">
        <v>7067</v>
      </c>
      <c r="AP29" s="92">
        <v>37061700</v>
      </c>
      <c r="AQ29" s="92">
        <v>2873</v>
      </c>
      <c r="AR29" s="92">
        <v>153900</v>
      </c>
      <c r="AS29" s="92">
        <v>57</v>
      </c>
      <c r="AT29" s="92">
        <v>0</v>
      </c>
      <c r="AU29" s="92">
        <v>0</v>
      </c>
      <c r="AV29" s="92">
        <v>0</v>
      </c>
      <c r="AW29" s="92">
        <v>0</v>
      </c>
      <c r="AX29" s="92">
        <f t="shared" si="4"/>
        <v>135549600</v>
      </c>
      <c r="AY29" s="4">
        <f t="shared" si="5"/>
        <v>13054</v>
      </c>
      <c r="AZ29" s="93">
        <v>102.3</v>
      </c>
      <c r="BA29" s="95">
        <v>101.1</v>
      </c>
      <c r="BB29" s="90">
        <v>894000</v>
      </c>
      <c r="BC29" s="4">
        <v>298</v>
      </c>
      <c r="BD29" s="92">
        <v>2044400</v>
      </c>
      <c r="BE29" s="92">
        <v>538</v>
      </c>
      <c r="BF29" s="92">
        <v>792000</v>
      </c>
      <c r="BG29" s="92">
        <v>176</v>
      </c>
      <c r="BH29" s="92">
        <v>7000</v>
      </c>
      <c r="BI29" s="92">
        <v>7</v>
      </c>
      <c r="BJ29" s="92">
        <v>0</v>
      </c>
      <c r="BK29" s="92">
        <v>0</v>
      </c>
      <c r="BL29" s="92">
        <v>0</v>
      </c>
      <c r="BM29" s="92">
        <v>0</v>
      </c>
      <c r="BN29" s="92">
        <f t="shared" si="6"/>
        <v>3737400</v>
      </c>
      <c r="BO29" s="4">
        <f t="shared" si="7"/>
        <v>1019</v>
      </c>
      <c r="BP29" s="88">
        <v>105</v>
      </c>
      <c r="BQ29" s="94">
        <v>103</v>
      </c>
      <c r="BR29" s="90">
        <v>3816000</v>
      </c>
      <c r="BS29" s="4">
        <v>954</v>
      </c>
      <c r="BT29" s="92">
        <v>14380000</v>
      </c>
      <c r="BU29" s="92">
        <v>2876</v>
      </c>
      <c r="BV29" s="92">
        <v>7116000</v>
      </c>
      <c r="BW29" s="92">
        <v>1186</v>
      </c>
      <c r="BX29" s="92">
        <v>0</v>
      </c>
      <c r="BY29" s="92">
        <v>0</v>
      </c>
      <c r="BZ29" s="92">
        <v>0</v>
      </c>
      <c r="CA29" s="92">
        <v>0</v>
      </c>
      <c r="CB29" s="92">
        <v>0</v>
      </c>
      <c r="CC29" s="92">
        <v>0</v>
      </c>
      <c r="CD29" s="92">
        <f t="shared" si="8"/>
        <v>25312000</v>
      </c>
      <c r="CE29" s="4">
        <f t="shared" si="9"/>
        <v>5016</v>
      </c>
      <c r="CF29" s="88">
        <v>100.6</v>
      </c>
      <c r="CG29" s="94">
        <v>99.4</v>
      </c>
      <c r="CH29" s="237">
        <v>0</v>
      </c>
      <c r="CI29" s="238">
        <v>0</v>
      </c>
      <c r="CJ29" s="96"/>
      <c r="CK29" s="97"/>
      <c r="CL29" s="90">
        <f t="shared" si="10"/>
        <v>179130800</v>
      </c>
      <c r="CM29" s="4">
        <f t="shared" si="11"/>
        <v>23111</v>
      </c>
      <c r="CN29" s="4">
        <v>16657</v>
      </c>
      <c r="CO29" s="88">
        <v>101.9</v>
      </c>
      <c r="CP29" s="88">
        <v>100.6</v>
      </c>
      <c r="CQ29" s="98">
        <v>100.8</v>
      </c>
    </row>
    <row r="30" spans="1:95" ht="32.1" customHeight="1" x14ac:dyDescent="0.15">
      <c r="A30" s="83"/>
      <c r="B30" s="99">
        <v>0</v>
      </c>
      <c r="C30" s="99">
        <v>0</v>
      </c>
      <c r="D30" s="100">
        <v>0</v>
      </c>
      <c r="E30" s="101">
        <v>0</v>
      </c>
      <c r="F30" s="102">
        <v>0</v>
      </c>
      <c r="G30" s="103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390">
        <f t="shared" si="1"/>
        <v>0</v>
      </c>
      <c r="S30" s="390">
        <f t="shared" si="12"/>
        <v>0</v>
      </c>
      <c r="T30" s="131">
        <v>0</v>
      </c>
      <c r="U30" s="132">
        <v>0</v>
      </c>
      <c r="V30" s="102">
        <v>0</v>
      </c>
      <c r="W30" s="99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390">
        <f t="shared" si="2"/>
        <v>0</v>
      </c>
      <c r="AI30" s="137">
        <f t="shared" si="3"/>
        <v>0</v>
      </c>
      <c r="AJ30" s="105">
        <v>0</v>
      </c>
      <c r="AK30" s="106">
        <v>0</v>
      </c>
      <c r="AL30" s="102">
        <v>0</v>
      </c>
      <c r="AM30" s="99">
        <v>0</v>
      </c>
      <c r="AN30" s="104">
        <v>0</v>
      </c>
      <c r="AO30" s="104">
        <v>0</v>
      </c>
      <c r="AP30" s="104">
        <v>0</v>
      </c>
      <c r="AQ30" s="104">
        <v>0</v>
      </c>
      <c r="AR30" s="104">
        <v>0</v>
      </c>
      <c r="AS30" s="104">
        <v>0</v>
      </c>
      <c r="AT30" s="104">
        <v>0</v>
      </c>
      <c r="AU30" s="104">
        <v>0</v>
      </c>
      <c r="AV30" s="104">
        <v>0</v>
      </c>
      <c r="AW30" s="104">
        <v>0</v>
      </c>
      <c r="AX30" s="390">
        <f t="shared" si="4"/>
        <v>0</v>
      </c>
      <c r="AY30" s="137">
        <f t="shared" si="5"/>
        <v>0</v>
      </c>
      <c r="AZ30" s="105">
        <v>0</v>
      </c>
      <c r="BA30" s="107">
        <v>0</v>
      </c>
      <c r="BB30" s="102">
        <v>0</v>
      </c>
      <c r="BC30" s="99">
        <v>0</v>
      </c>
      <c r="BD30" s="104">
        <v>0</v>
      </c>
      <c r="BE30" s="104">
        <v>0</v>
      </c>
      <c r="BF30" s="104">
        <v>0</v>
      </c>
      <c r="BG30" s="104">
        <v>0</v>
      </c>
      <c r="BH30" s="104">
        <v>0</v>
      </c>
      <c r="BI30" s="104">
        <v>0</v>
      </c>
      <c r="BJ30" s="104">
        <v>0</v>
      </c>
      <c r="BK30" s="104">
        <v>0</v>
      </c>
      <c r="BL30" s="104">
        <v>0</v>
      </c>
      <c r="BM30" s="104">
        <v>0</v>
      </c>
      <c r="BN30" s="390">
        <f t="shared" si="6"/>
        <v>0</v>
      </c>
      <c r="BO30" s="137">
        <f t="shared" si="7"/>
        <v>0</v>
      </c>
      <c r="BP30" s="100">
        <v>0</v>
      </c>
      <c r="BQ30" s="106">
        <v>0</v>
      </c>
      <c r="BR30" s="102">
        <v>0</v>
      </c>
      <c r="BS30" s="99">
        <v>0</v>
      </c>
      <c r="BT30" s="104">
        <v>0</v>
      </c>
      <c r="BU30" s="104">
        <v>0</v>
      </c>
      <c r="BV30" s="104">
        <v>0</v>
      </c>
      <c r="BW30" s="104">
        <v>0</v>
      </c>
      <c r="BX30" s="104">
        <v>0</v>
      </c>
      <c r="BY30" s="104">
        <v>0</v>
      </c>
      <c r="BZ30" s="104">
        <v>0</v>
      </c>
      <c r="CA30" s="104">
        <v>0</v>
      </c>
      <c r="CB30" s="104">
        <v>0</v>
      </c>
      <c r="CC30" s="104">
        <v>0</v>
      </c>
      <c r="CD30" s="390">
        <f t="shared" si="8"/>
        <v>0</v>
      </c>
      <c r="CE30" s="137">
        <f t="shared" si="9"/>
        <v>0</v>
      </c>
      <c r="CF30" s="100">
        <v>0</v>
      </c>
      <c r="CG30" s="106">
        <v>0</v>
      </c>
      <c r="CH30" s="108">
        <v>0</v>
      </c>
      <c r="CI30" s="109">
        <v>0</v>
      </c>
      <c r="CJ30" s="110">
        <v>0</v>
      </c>
      <c r="CK30" s="158">
        <v>0</v>
      </c>
      <c r="CL30" s="136">
        <f t="shared" si="10"/>
        <v>0</v>
      </c>
      <c r="CM30" s="137">
        <f t="shared" si="11"/>
        <v>0</v>
      </c>
      <c r="CN30" s="99">
        <v>0</v>
      </c>
      <c r="CO30" s="100">
        <v>0</v>
      </c>
      <c r="CP30" s="100">
        <v>0</v>
      </c>
      <c r="CQ30" s="111">
        <v>0</v>
      </c>
    </row>
    <row r="31" spans="1:95" ht="32.1" customHeight="1" x14ac:dyDescent="0.15">
      <c r="A31" s="87" t="s">
        <v>96</v>
      </c>
      <c r="B31" s="4">
        <v>9864000</v>
      </c>
      <c r="C31" s="4">
        <v>2740</v>
      </c>
      <c r="D31" s="88">
        <v>99.4</v>
      </c>
      <c r="E31" s="89">
        <v>99.4</v>
      </c>
      <c r="F31" s="90">
        <v>0</v>
      </c>
      <c r="G31" s="91">
        <v>0</v>
      </c>
      <c r="H31" s="92">
        <v>0</v>
      </c>
      <c r="I31" s="92">
        <v>0</v>
      </c>
      <c r="J31" s="92">
        <v>4600</v>
      </c>
      <c r="K31" s="92">
        <v>1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f>SUM(P31,N31,L31,J31,H31,F31)</f>
        <v>4600</v>
      </c>
      <c r="S31" s="92">
        <f t="shared" si="12"/>
        <v>1</v>
      </c>
      <c r="T31" s="133">
        <v>100</v>
      </c>
      <c r="U31" s="134">
        <v>100</v>
      </c>
      <c r="V31" s="90">
        <v>5500</v>
      </c>
      <c r="W31" s="4">
        <v>1</v>
      </c>
      <c r="X31" s="92">
        <v>27600</v>
      </c>
      <c r="Y31" s="92">
        <v>4</v>
      </c>
      <c r="Z31" s="92">
        <v>24600</v>
      </c>
      <c r="AA31" s="92">
        <v>3</v>
      </c>
      <c r="AB31" s="92">
        <v>0</v>
      </c>
      <c r="AC31" s="92">
        <v>0</v>
      </c>
      <c r="AD31" s="92">
        <v>0</v>
      </c>
      <c r="AE31" s="92">
        <v>0</v>
      </c>
      <c r="AF31" s="92">
        <v>0</v>
      </c>
      <c r="AG31" s="92">
        <v>0</v>
      </c>
      <c r="AH31" s="4">
        <f t="shared" si="2"/>
        <v>57700</v>
      </c>
      <c r="AI31" s="4">
        <f>SUM(AG31,AE31,AC31,AA31,Y31,W31)</f>
        <v>8</v>
      </c>
      <c r="AJ31" s="93">
        <v>418.1</v>
      </c>
      <c r="AK31" s="94">
        <v>400</v>
      </c>
      <c r="AL31" s="90">
        <v>19872000</v>
      </c>
      <c r="AM31" s="4">
        <v>2760</v>
      </c>
      <c r="AN31" s="92">
        <v>61030800</v>
      </c>
      <c r="AO31" s="92">
        <v>5651</v>
      </c>
      <c r="AP31" s="92">
        <v>36945600</v>
      </c>
      <c r="AQ31" s="92">
        <v>2864</v>
      </c>
      <c r="AR31" s="92">
        <v>121500</v>
      </c>
      <c r="AS31" s="92">
        <v>45</v>
      </c>
      <c r="AT31" s="92">
        <v>0</v>
      </c>
      <c r="AU31" s="92">
        <v>0</v>
      </c>
      <c r="AV31" s="92">
        <v>0</v>
      </c>
      <c r="AW31" s="92">
        <v>0</v>
      </c>
      <c r="AX31" s="92">
        <f t="shared" si="4"/>
        <v>117969900</v>
      </c>
      <c r="AY31" s="4">
        <f t="shared" si="5"/>
        <v>11320</v>
      </c>
      <c r="AZ31" s="93">
        <v>101.2</v>
      </c>
      <c r="BA31" s="95">
        <v>100</v>
      </c>
      <c r="BB31" s="90">
        <v>297000</v>
      </c>
      <c r="BC31" s="4">
        <v>99</v>
      </c>
      <c r="BD31" s="92">
        <v>1094400</v>
      </c>
      <c r="BE31" s="92">
        <v>288</v>
      </c>
      <c r="BF31" s="92">
        <v>315000</v>
      </c>
      <c r="BG31" s="92">
        <v>70</v>
      </c>
      <c r="BH31" s="92">
        <v>0</v>
      </c>
      <c r="BI31" s="92">
        <v>0</v>
      </c>
      <c r="BJ31" s="92">
        <v>0</v>
      </c>
      <c r="BK31" s="92">
        <v>0</v>
      </c>
      <c r="BL31" s="92">
        <v>0</v>
      </c>
      <c r="BM31" s="92">
        <v>0</v>
      </c>
      <c r="BN31" s="92">
        <f t="shared" si="6"/>
        <v>1706400</v>
      </c>
      <c r="BO31" s="4">
        <f t="shared" si="7"/>
        <v>457</v>
      </c>
      <c r="BP31" s="88">
        <v>103.2</v>
      </c>
      <c r="BQ31" s="94">
        <v>101.6</v>
      </c>
      <c r="BR31" s="90">
        <v>2532000</v>
      </c>
      <c r="BS31" s="4">
        <v>633</v>
      </c>
      <c r="BT31" s="92">
        <v>8185000</v>
      </c>
      <c r="BU31" s="92">
        <v>1637</v>
      </c>
      <c r="BV31" s="92">
        <v>5826000</v>
      </c>
      <c r="BW31" s="92">
        <v>971</v>
      </c>
      <c r="BX31" s="92">
        <v>0</v>
      </c>
      <c r="BY31" s="92">
        <v>0</v>
      </c>
      <c r="BZ31" s="92">
        <v>0</v>
      </c>
      <c r="CA31" s="92">
        <v>0</v>
      </c>
      <c r="CB31" s="92">
        <v>0</v>
      </c>
      <c r="CC31" s="92">
        <v>0</v>
      </c>
      <c r="CD31" s="92">
        <f t="shared" si="8"/>
        <v>16543000</v>
      </c>
      <c r="CE31" s="4">
        <f t="shared" si="9"/>
        <v>3241</v>
      </c>
      <c r="CF31" s="88">
        <v>101.7</v>
      </c>
      <c r="CG31" s="94">
        <v>100.6</v>
      </c>
      <c r="CH31" s="237">
        <v>0</v>
      </c>
      <c r="CI31" s="238">
        <v>0</v>
      </c>
      <c r="CJ31" s="96"/>
      <c r="CK31" s="97"/>
      <c r="CL31" s="90">
        <f t="shared" si="10"/>
        <v>146145600</v>
      </c>
      <c r="CM31" s="4">
        <f t="shared" si="11"/>
        <v>17767</v>
      </c>
      <c r="CN31" s="4">
        <v>13711</v>
      </c>
      <c r="CO31" s="88">
        <v>101.2</v>
      </c>
      <c r="CP31" s="88">
        <v>100.1</v>
      </c>
      <c r="CQ31" s="98">
        <v>99.1</v>
      </c>
    </row>
    <row r="32" spans="1:95" ht="32.1" customHeight="1" x14ac:dyDescent="0.15">
      <c r="A32" s="83"/>
      <c r="B32" s="99">
        <v>0</v>
      </c>
      <c r="C32" s="99">
        <v>0</v>
      </c>
      <c r="D32" s="100">
        <v>0</v>
      </c>
      <c r="E32" s="101">
        <v>0</v>
      </c>
      <c r="F32" s="102">
        <v>0</v>
      </c>
      <c r="G32" s="103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390">
        <f t="shared" si="1"/>
        <v>0</v>
      </c>
      <c r="S32" s="390">
        <f t="shared" si="12"/>
        <v>0</v>
      </c>
      <c r="T32" s="131">
        <v>0</v>
      </c>
      <c r="U32" s="132">
        <v>0</v>
      </c>
      <c r="V32" s="102">
        <v>0</v>
      </c>
      <c r="W32" s="99">
        <v>0</v>
      </c>
      <c r="X32" s="104">
        <v>0</v>
      </c>
      <c r="Y32" s="104">
        <v>0</v>
      </c>
      <c r="Z32" s="104">
        <v>0</v>
      </c>
      <c r="AA32" s="104">
        <v>0</v>
      </c>
      <c r="AB32" s="104">
        <v>0</v>
      </c>
      <c r="AC32" s="104">
        <v>0</v>
      </c>
      <c r="AD32" s="104">
        <v>0</v>
      </c>
      <c r="AE32" s="104">
        <v>0</v>
      </c>
      <c r="AF32" s="104">
        <v>0</v>
      </c>
      <c r="AG32" s="104">
        <v>0</v>
      </c>
      <c r="AH32" s="390">
        <f t="shared" si="2"/>
        <v>0</v>
      </c>
      <c r="AI32" s="137">
        <f t="shared" si="3"/>
        <v>0</v>
      </c>
      <c r="AJ32" s="105">
        <v>0</v>
      </c>
      <c r="AK32" s="106">
        <v>0</v>
      </c>
      <c r="AL32" s="102">
        <v>0</v>
      </c>
      <c r="AM32" s="99">
        <v>0</v>
      </c>
      <c r="AN32" s="104">
        <v>0</v>
      </c>
      <c r="AO32" s="104">
        <v>0</v>
      </c>
      <c r="AP32" s="104">
        <v>0</v>
      </c>
      <c r="AQ32" s="104">
        <v>0</v>
      </c>
      <c r="AR32" s="104">
        <v>0</v>
      </c>
      <c r="AS32" s="104">
        <v>0</v>
      </c>
      <c r="AT32" s="104">
        <v>0</v>
      </c>
      <c r="AU32" s="104">
        <v>0</v>
      </c>
      <c r="AV32" s="104">
        <v>0</v>
      </c>
      <c r="AW32" s="104">
        <v>0</v>
      </c>
      <c r="AX32" s="390">
        <f t="shared" si="4"/>
        <v>0</v>
      </c>
      <c r="AY32" s="137">
        <f t="shared" si="5"/>
        <v>0</v>
      </c>
      <c r="AZ32" s="105">
        <v>0</v>
      </c>
      <c r="BA32" s="107">
        <v>0</v>
      </c>
      <c r="BB32" s="102">
        <v>0</v>
      </c>
      <c r="BC32" s="99">
        <v>0</v>
      </c>
      <c r="BD32" s="104">
        <v>0</v>
      </c>
      <c r="BE32" s="104">
        <v>0</v>
      </c>
      <c r="BF32" s="104">
        <v>0</v>
      </c>
      <c r="BG32" s="104">
        <v>0</v>
      </c>
      <c r="BH32" s="104">
        <v>0</v>
      </c>
      <c r="BI32" s="104">
        <v>0</v>
      </c>
      <c r="BJ32" s="104">
        <v>0</v>
      </c>
      <c r="BK32" s="104">
        <v>0</v>
      </c>
      <c r="BL32" s="104">
        <v>0</v>
      </c>
      <c r="BM32" s="104">
        <v>0</v>
      </c>
      <c r="BN32" s="390">
        <f t="shared" si="6"/>
        <v>0</v>
      </c>
      <c r="BO32" s="137">
        <f t="shared" si="7"/>
        <v>0</v>
      </c>
      <c r="BP32" s="100">
        <v>0</v>
      </c>
      <c r="BQ32" s="106">
        <v>0</v>
      </c>
      <c r="BR32" s="102">
        <v>0</v>
      </c>
      <c r="BS32" s="99">
        <v>0</v>
      </c>
      <c r="BT32" s="104">
        <v>0</v>
      </c>
      <c r="BU32" s="104">
        <v>0</v>
      </c>
      <c r="BV32" s="104">
        <v>0</v>
      </c>
      <c r="BW32" s="104">
        <v>0</v>
      </c>
      <c r="BX32" s="104">
        <v>0</v>
      </c>
      <c r="BY32" s="104">
        <v>0</v>
      </c>
      <c r="BZ32" s="104">
        <v>0</v>
      </c>
      <c r="CA32" s="104">
        <v>0</v>
      </c>
      <c r="CB32" s="104">
        <v>0</v>
      </c>
      <c r="CC32" s="104">
        <v>0</v>
      </c>
      <c r="CD32" s="390">
        <f t="shared" si="8"/>
        <v>0</v>
      </c>
      <c r="CE32" s="137">
        <f t="shared" si="9"/>
        <v>0</v>
      </c>
      <c r="CF32" s="100">
        <v>0</v>
      </c>
      <c r="CG32" s="106">
        <v>0</v>
      </c>
      <c r="CH32" s="108">
        <v>0</v>
      </c>
      <c r="CI32" s="109">
        <v>0</v>
      </c>
      <c r="CJ32" s="110">
        <v>0</v>
      </c>
      <c r="CK32" s="158">
        <v>0</v>
      </c>
      <c r="CL32" s="136">
        <f t="shared" si="10"/>
        <v>0</v>
      </c>
      <c r="CM32" s="137">
        <f t="shared" si="11"/>
        <v>0</v>
      </c>
      <c r="CN32" s="99">
        <v>0</v>
      </c>
      <c r="CO32" s="100">
        <v>0</v>
      </c>
      <c r="CP32" s="100">
        <v>0</v>
      </c>
      <c r="CQ32" s="111">
        <v>0</v>
      </c>
    </row>
    <row r="33" spans="1:95" ht="32.1" customHeight="1" x14ac:dyDescent="0.15">
      <c r="A33" s="87" t="s">
        <v>14</v>
      </c>
      <c r="B33" s="4">
        <v>11577600</v>
      </c>
      <c r="C33" s="4">
        <v>3216</v>
      </c>
      <c r="D33" s="88">
        <v>100</v>
      </c>
      <c r="E33" s="89">
        <v>100</v>
      </c>
      <c r="F33" s="90">
        <v>0</v>
      </c>
      <c r="G33" s="91">
        <v>0</v>
      </c>
      <c r="H33" s="92">
        <v>0</v>
      </c>
      <c r="I33" s="92">
        <v>0</v>
      </c>
      <c r="J33" s="92">
        <v>13800</v>
      </c>
      <c r="K33" s="92">
        <v>3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f>SUM(P33,N33,L33,J33,H33,F33)</f>
        <v>13800</v>
      </c>
      <c r="S33" s="92">
        <f t="shared" si="12"/>
        <v>3</v>
      </c>
      <c r="T33" s="133">
        <v>100</v>
      </c>
      <c r="U33" s="134">
        <v>100</v>
      </c>
      <c r="V33" s="90">
        <v>11000</v>
      </c>
      <c r="W33" s="4">
        <v>2</v>
      </c>
      <c r="X33" s="92">
        <v>27600</v>
      </c>
      <c r="Y33" s="92">
        <v>4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4">
        <f t="shared" si="2"/>
        <v>38600</v>
      </c>
      <c r="AI33" s="4">
        <f t="shared" si="3"/>
        <v>6</v>
      </c>
      <c r="AJ33" s="93">
        <v>157.6</v>
      </c>
      <c r="AK33" s="94">
        <v>150</v>
      </c>
      <c r="AL33" s="90">
        <v>20332800</v>
      </c>
      <c r="AM33" s="4">
        <v>2824</v>
      </c>
      <c r="AN33" s="92">
        <v>63882000</v>
      </c>
      <c r="AO33" s="92">
        <v>5915</v>
      </c>
      <c r="AP33" s="92">
        <v>33630300</v>
      </c>
      <c r="AQ33" s="92">
        <v>2607</v>
      </c>
      <c r="AR33" s="92">
        <v>180900</v>
      </c>
      <c r="AS33" s="92">
        <v>67</v>
      </c>
      <c r="AT33" s="92">
        <v>0</v>
      </c>
      <c r="AU33" s="92">
        <v>0</v>
      </c>
      <c r="AV33" s="92">
        <v>0</v>
      </c>
      <c r="AW33" s="92">
        <v>0</v>
      </c>
      <c r="AX33" s="92">
        <f t="shared" si="4"/>
        <v>118026000</v>
      </c>
      <c r="AY33" s="4">
        <f t="shared" si="5"/>
        <v>11413</v>
      </c>
      <c r="AZ33" s="93">
        <v>99.5</v>
      </c>
      <c r="BA33" s="95">
        <v>98.1</v>
      </c>
      <c r="BB33" s="90">
        <v>408000</v>
      </c>
      <c r="BC33" s="4">
        <v>136</v>
      </c>
      <c r="BD33" s="92">
        <v>1352800</v>
      </c>
      <c r="BE33" s="92">
        <v>356</v>
      </c>
      <c r="BF33" s="92">
        <v>504000</v>
      </c>
      <c r="BG33" s="92">
        <v>112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f t="shared" si="6"/>
        <v>2264800</v>
      </c>
      <c r="BO33" s="4">
        <f t="shared" si="7"/>
        <v>604</v>
      </c>
      <c r="BP33" s="88">
        <v>101.8</v>
      </c>
      <c r="BQ33" s="94">
        <v>99.8</v>
      </c>
      <c r="BR33" s="90">
        <v>3152000</v>
      </c>
      <c r="BS33" s="4">
        <v>788</v>
      </c>
      <c r="BT33" s="92">
        <v>8915000</v>
      </c>
      <c r="BU33" s="92">
        <v>1783</v>
      </c>
      <c r="BV33" s="92">
        <v>6336000</v>
      </c>
      <c r="BW33" s="92">
        <v>1056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f t="shared" si="8"/>
        <v>18403000</v>
      </c>
      <c r="CE33" s="4">
        <f t="shared" si="9"/>
        <v>3627</v>
      </c>
      <c r="CF33" s="88">
        <v>99.4</v>
      </c>
      <c r="CG33" s="94">
        <v>98.1</v>
      </c>
      <c r="CH33" s="237">
        <v>0</v>
      </c>
      <c r="CI33" s="238">
        <v>0</v>
      </c>
      <c r="CJ33" s="96"/>
      <c r="CK33" s="97"/>
      <c r="CL33" s="90">
        <f t="shared" si="10"/>
        <v>150323800</v>
      </c>
      <c r="CM33" s="4">
        <f t="shared" si="11"/>
        <v>18869</v>
      </c>
      <c r="CN33" s="4">
        <v>14772</v>
      </c>
      <c r="CO33" s="88">
        <v>99.6</v>
      </c>
      <c r="CP33" s="88">
        <v>98.5</v>
      </c>
      <c r="CQ33" s="98">
        <v>100</v>
      </c>
    </row>
    <row r="34" spans="1:95" ht="32.1" customHeight="1" x14ac:dyDescent="0.15">
      <c r="A34" s="83"/>
      <c r="B34" s="99">
        <v>0</v>
      </c>
      <c r="C34" s="99">
        <v>0</v>
      </c>
      <c r="D34" s="100">
        <v>0</v>
      </c>
      <c r="E34" s="101">
        <v>0</v>
      </c>
      <c r="F34" s="102">
        <v>0</v>
      </c>
      <c r="G34" s="103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390">
        <f t="shared" si="1"/>
        <v>0</v>
      </c>
      <c r="S34" s="390">
        <f t="shared" si="12"/>
        <v>0</v>
      </c>
      <c r="T34" s="131">
        <v>0</v>
      </c>
      <c r="U34" s="132">
        <v>0</v>
      </c>
      <c r="V34" s="102">
        <v>0</v>
      </c>
      <c r="W34" s="99">
        <v>0</v>
      </c>
      <c r="X34" s="104">
        <v>0</v>
      </c>
      <c r="Y34" s="104">
        <v>0</v>
      </c>
      <c r="Z34" s="104">
        <v>0</v>
      </c>
      <c r="AA34" s="104">
        <v>0</v>
      </c>
      <c r="AB34" s="104">
        <v>0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390">
        <f>SUM(AF34,AD34,AB34,Z34,X34,V34)</f>
        <v>0</v>
      </c>
      <c r="AI34" s="137">
        <f>SUM(AG34,AE34,AC34,AA34,Y34,W34)</f>
        <v>0</v>
      </c>
      <c r="AJ34" s="105">
        <v>0</v>
      </c>
      <c r="AK34" s="106">
        <v>0</v>
      </c>
      <c r="AL34" s="102">
        <v>0</v>
      </c>
      <c r="AM34" s="99">
        <v>0</v>
      </c>
      <c r="AN34" s="104">
        <v>0</v>
      </c>
      <c r="AO34" s="104">
        <v>0</v>
      </c>
      <c r="AP34" s="104">
        <v>0</v>
      </c>
      <c r="AQ34" s="104">
        <v>0</v>
      </c>
      <c r="AR34" s="104">
        <v>0</v>
      </c>
      <c r="AS34" s="104">
        <v>0</v>
      </c>
      <c r="AT34" s="104">
        <v>0</v>
      </c>
      <c r="AU34" s="104">
        <v>0</v>
      </c>
      <c r="AV34" s="104">
        <v>0</v>
      </c>
      <c r="AW34" s="104">
        <v>0</v>
      </c>
      <c r="AX34" s="390">
        <f t="shared" si="4"/>
        <v>0</v>
      </c>
      <c r="AY34" s="137">
        <f t="shared" si="5"/>
        <v>0</v>
      </c>
      <c r="AZ34" s="105">
        <v>0</v>
      </c>
      <c r="BA34" s="107">
        <v>0</v>
      </c>
      <c r="BB34" s="102">
        <v>0</v>
      </c>
      <c r="BC34" s="99">
        <v>0</v>
      </c>
      <c r="BD34" s="104">
        <v>0</v>
      </c>
      <c r="BE34" s="104">
        <v>0</v>
      </c>
      <c r="BF34" s="104">
        <v>0</v>
      </c>
      <c r="BG34" s="104">
        <v>0</v>
      </c>
      <c r="BH34" s="104">
        <v>0</v>
      </c>
      <c r="BI34" s="104">
        <v>0</v>
      </c>
      <c r="BJ34" s="104">
        <v>0</v>
      </c>
      <c r="BK34" s="104">
        <v>0</v>
      </c>
      <c r="BL34" s="104">
        <v>0</v>
      </c>
      <c r="BM34" s="104">
        <v>0</v>
      </c>
      <c r="BN34" s="390">
        <f t="shared" si="6"/>
        <v>0</v>
      </c>
      <c r="BO34" s="137">
        <f t="shared" si="7"/>
        <v>0</v>
      </c>
      <c r="BP34" s="100">
        <v>0</v>
      </c>
      <c r="BQ34" s="106">
        <v>0</v>
      </c>
      <c r="BR34" s="102">
        <v>0</v>
      </c>
      <c r="BS34" s="99">
        <v>0</v>
      </c>
      <c r="BT34" s="104">
        <v>0</v>
      </c>
      <c r="BU34" s="104">
        <v>0</v>
      </c>
      <c r="BV34" s="104">
        <v>0</v>
      </c>
      <c r="BW34" s="104">
        <v>0</v>
      </c>
      <c r="BX34" s="104">
        <v>0</v>
      </c>
      <c r="BY34" s="104">
        <v>0</v>
      </c>
      <c r="BZ34" s="104">
        <v>0</v>
      </c>
      <c r="CA34" s="104">
        <v>0</v>
      </c>
      <c r="CB34" s="104">
        <v>0</v>
      </c>
      <c r="CC34" s="104">
        <v>0</v>
      </c>
      <c r="CD34" s="390">
        <f t="shared" si="8"/>
        <v>0</v>
      </c>
      <c r="CE34" s="137">
        <f t="shared" si="9"/>
        <v>0</v>
      </c>
      <c r="CF34" s="100">
        <v>0</v>
      </c>
      <c r="CG34" s="106">
        <v>0</v>
      </c>
      <c r="CH34" s="108">
        <v>0</v>
      </c>
      <c r="CI34" s="109">
        <v>0</v>
      </c>
      <c r="CJ34" s="110">
        <v>0</v>
      </c>
      <c r="CK34" s="158">
        <v>0</v>
      </c>
      <c r="CL34" s="136">
        <f t="shared" si="10"/>
        <v>0</v>
      </c>
      <c r="CM34" s="137">
        <f t="shared" si="11"/>
        <v>0</v>
      </c>
      <c r="CN34" s="99">
        <v>0</v>
      </c>
      <c r="CO34" s="100">
        <v>0</v>
      </c>
      <c r="CP34" s="100">
        <v>0</v>
      </c>
      <c r="CQ34" s="111">
        <v>0</v>
      </c>
    </row>
    <row r="35" spans="1:95" ht="32.1" customHeight="1" x14ac:dyDescent="0.15">
      <c r="A35" s="87" t="s">
        <v>15</v>
      </c>
      <c r="B35" s="4">
        <v>10112400</v>
      </c>
      <c r="C35" s="4">
        <v>2809</v>
      </c>
      <c r="D35" s="88">
        <v>102</v>
      </c>
      <c r="E35" s="89">
        <v>102</v>
      </c>
      <c r="F35" s="90">
        <v>3100</v>
      </c>
      <c r="G35" s="91">
        <v>1</v>
      </c>
      <c r="H35" s="92">
        <v>0</v>
      </c>
      <c r="I35" s="92">
        <v>0</v>
      </c>
      <c r="J35" s="92">
        <v>9200</v>
      </c>
      <c r="K35" s="92">
        <v>2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f>SUM(P35,N35,L35,J35,H35,F35)</f>
        <v>12300</v>
      </c>
      <c r="S35" s="92">
        <f t="shared" si="12"/>
        <v>3</v>
      </c>
      <c r="T35" s="133">
        <v>159.69999999999999</v>
      </c>
      <c r="U35" s="134">
        <v>150</v>
      </c>
      <c r="V35" s="90">
        <v>5500</v>
      </c>
      <c r="W35" s="4">
        <v>1</v>
      </c>
      <c r="X35" s="92">
        <v>6900</v>
      </c>
      <c r="Y35" s="92">
        <v>1</v>
      </c>
      <c r="Z35" s="92">
        <v>16400</v>
      </c>
      <c r="AA35" s="92">
        <v>2</v>
      </c>
      <c r="AB35" s="92">
        <v>0</v>
      </c>
      <c r="AC35" s="92">
        <v>0</v>
      </c>
      <c r="AD35" s="92">
        <v>0</v>
      </c>
      <c r="AE35" s="92">
        <v>0</v>
      </c>
      <c r="AF35" s="92">
        <v>0</v>
      </c>
      <c r="AG35" s="92">
        <v>0</v>
      </c>
      <c r="AH35" s="4">
        <f t="shared" si="2"/>
        <v>28800</v>
      </c>
      <c r="AI35" s="4">
        <f>SUM(AG35,AE35,AC35,AA35,Y35,W35)</f>
        <v>4</v>
      </c>
      <c r="AJ35" s="93">
        <v>417.4</v>
      </c>
      <c r="AK35" s="94">
        <v>400</v>
      </c>
      <c r="AL35" s="90">
        <v>19922400</v>
      </c>
      <c r="AM35" s="4">
        <v>2767</v>
      </c>
      <c r="AN35" s="92">
        <v>69076800</v>
      </c>
      <c r="AO35" s="92">
        <v>6396</v>
      </c>
      <c r="AP35" s="92">
        <v>35616900</v>
      </c>
      <c r="AQ35" s="92">
        <v>2761</v>
      </c>
      <c r="AR35" s="92">
        <v>140400</v>
      </c>
      <c r="AS35" s="92">
        <v>52</v>
      </c>
      <c r="AT35" s="92">
        <v>0</v>
      </c>
      <c r="AU35" s="92">
        <v>0</v>
      </c>
      <c r="AV35" s="92">
        <v>0</v>
      </c>
      <c r="AW35" s="92">
        <v>0</v>
      </c>
      <c r="AX35" s="92">
        <f t="shared" si="4"/>
        <v>124756500</v>
      </c>
      <c r="AY35" s="4">
        <f t="shared" si="5"/>
        <v>11976</v>
      </c>
      <c r="AZ35" s="93">
        <v>102.9</v>
      </c>
      <c r="BA35" s="95">
        <v>101.7</v>
      </c>
      <c r="BB35" s="90">
        <v>594000</v>
      </c>
      <c r="BC35" s="4">
        <v>198</v>
      </c>
      <c r="BD35" s="92">
        <v>2082400</v>
      </c>
      <c r="BE35" s="92">
        <v>548</v>
      </c>
      <c r="BF35" s="92">
        <v>630000</v>
      </c>
      <c r="BG35" s="92">
        <v>140</v>
      </c>
      <c r="BH35" s="92">
        <v>0</v>
      </c>
      <c r="BI35" s="92">
        <v>0</v>
      </c>
      <c r="BJ35" s="92">
        <v>0</v>
      </c>
      <c r="BK35" s="92">
        <v>0</v>
      </c>
      <c r="BL35" s="92">
        <v>0</v>
      </c>
      <c r="BM35" s="92">
        <v>0</v>
      </c>
      <c r="BN35" s="92">
        <f t="shared" si="6"/>
        <v>3306400</v>
      </c>
      <c r="BO35" s="4">
        <f t="shared" si="7"/>
        <v>886</v>
      </c>
      <c r="BP35" s="88">
        <v>109.8</v>
      </c>
      <c r="BQ35" s="94">
        <v>108.6</v>
      </c>
      <c r="BR35" s="90">
        <v>4440000</v>
      </c>
      <c r="BS35" s="4">
        <v>1110</v>
      </c>
      <c r="BT35" s="92">
        <v>15955000</v>
      </c>
      <c r="BU35" s="92">
        <v>3191</v>
      </c>
      <c r="BV35" s="92">
        <v>7230000</v>
      </c>
      <c r="BW35" s="92">
        <v>1205</v>
      </c>
      <c r="BX35" s="92">
        <v>1300</v>
      </c>
      <c r="BY35" s="92">
        <v>1</v>
      </c>
      <c r="BZ35" s="92">
        <v>0</v>
      </c>
      <c r="CA35" s="92">
        <v>0</v>
      </c>
      <c r="CB35" s="92">
        <v>0</v>
      </c>
      <c r="CC35" s="92">
        <v>0</v>
      </c>
      <c r="CD35" s="92">
        <f t="shared" si="8"/>
        <v>27626300</v>
      </c>
      <c r="CE35" s="4">
        <f t="shared" si="9"/>
        <v>5507</v>
      </c>
      <c r="CF35" s="88">
        <v>104.5</v>
      </c>
      <c r="CG35" s="94">
        <v>103.2</v>
      </c>
      <c r="CH35" s="237">
        <v>0</v>
      </c>
      <c r="CI35" s="238">
        <v>0</v>
      </c>
      <c r="CJ35" s="96"/>
      <c r="CK35" s="97"/>
      <c r="CL35" s="90">
        <f t="shared" si="10"/>
        <v>165842700</v>
      </c>
      <c r="CM35" s="4">
        <f t="shared" si="11"/>
        <v>21185</v>
      </c>
      <c r="CN35" s="4">
        <v>13876</v>
      </c>
      <c r="CO35" s="88">
        <v>103.3</v>
      </c>
      <c r="CP35" s="88">
        <v>102.4</v>
      </c>
      <c r="CQ35" s="98">
        <v>100.8</v>
      </c>
    </row>
    <row r="36" spans="1:95" ht="32.1" customHeight="1" x14ac:dyDescent="0.15">
      <c r="A36" s="83"/>
      <c r="B36" s="99">
        <v>0</v>
      </c>
      <c r="C36" s="99">
        <v>0</v>
      </c>
      <c r="D36" s="100">
        <v>0</v>
      </c>
      <c r="E36" s="101">
        <v>0</v>
      </c>
      <c r="F36" s="102">
        <v>0</v>
      </c>
      <c r="G36" s="103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390">
        <f t="shared" si="1"/>
        <v>0</v>
      </c>
      <c r="S36" s="390">
        <f t="shared" si="12"/>
        <v>0</v>
      </c>
      <c r="T36" s="131">
        <v>0</v>
      </c>
      <c r="U36" s="132">
        <v>0</v>
      </c>
      <c r="V36" s="102">
        <v>0</v>
      </c>
      <c r="W36" s="99">
        <v>0</v>
      </c>
      <c r="X36" s="104">
        <v>0</v>
      </c>
      <c r="Y36" s="104">
        <v>0</v>
      </c>
      <c r="Z36" s="104">
        <v>0</v>
      </c>
      <c r="AA36" s="104">
        <v>0</v>
      </c>
      <c r="AB36" s="104">
        <v>0</v>
      </c>
      <c r="AC36" s="104">
        <v>0</v>
      </c>
      <c r="AD36" s="104">
        <v>0</v>
      </c>
      <c r="AE36" s="104">
        <v>0</v>
      </c>
      <c r="AF36" s="104">
        <v>0</v>
      </c>
      <c r="AG36" s="104">
        <v>0</v>
      </c>
      <c r="AH36" s="390">
        <f t="shared" si="2"/>
        <v>0</v>
      </c>
      <c r="AI36" s="137">
        <f t="shared" si="3"/>
        <v>0</v>
      </c>
      <c r="AJ36" s="105">
        <v>0</v>
      </c>
      <c r="AK36" s="106">
        <v>0</v>
      </c>
      <c r="AL36" s="102">
        <v>0</v>
      </c>
      <c r="AM36" s="99">
        <v>0</v>
      </c>
      <c r="AN36" s="104">
        <v>0</v>
      </c>
      <c r="AO36" s="104">
        <v>0</v>
      </c>
      <c r="AP36" s="104">
        <v>0</v>
      </c>
      <c r="AQ36" s="104">
        <v>0</v>
      </c>
      <c r="AR36" s="104">
        <v>0</v>
      </c>
      <c r="AS36" s="104">
        <v>0</v>
      </c>
      <c r="AT36" s="104">
        <v>0</v>
      </c>
      <c r="AU36" s="104">
        <v>0</v>
      </c>
      <c r="AV36" s="104">
        <v>0</v>
      </c>
      <c r="AW36" s="104">
        <v>0</v>
      </c>
      <c r="AX36" s="390">
        <f t="shared" si="4"/>
        <v>0</v>
      </c>
      <c r="AY36" s="137">
        <f t="shared" si="5"/>
        <v>0</v>
      </c>
      <c r="AZ36" s="105">
        <v>0</v>
      </c>
      <c r="BA36" s="107">
        <v>0</v>
      </c>
      <c r="BB36" s="102">
        <v>0</v>
      </c>
      <c r="BC36" s="99">
        <v>0</v>
      </c>
      <c r="BD36" s="104">
        <v>0</v>
      </c>
      <c r="BE36" s="104">
        <v>0</v>
      </c>
      <c r="BF36" s="104">
        <v>0</v>
      </c>
      <c r="BG36" s="104">
        <v>0</v>
      </c>
      <c r="BH36" s="104">
        <v>0</v>
      </c>
      <c r="BI36" s="104">
        <v>0</v>
      </c>
      <c r="BJ36" s="104">
        <v>0</v>
      </c>
      <c r="BK36" s="104">
        <v>0</v>
      </c>
      <c r="BL36" s="104">
        <v>0</v>
      </c>
      <c r="BM36" s="104">
        <v>0</v>
      </c>
      <c r="BN36" s="390">
        <f t="shared" si="6"/>
        <v>0</v>
      </c>
      <c r="BO36" s="137">
        <f t="shared" si="7"/>
        <v>0</v>
      </c>
      <c r="BP36" s="100">
        <v>0</v>
      </c>
      <c r="BQ36" s="106">
        <v>0</v>
      </c>
      <c r="BR36" s="102">
        <v>0</v>
      </c>
      <c r="BS36" s="99">
        <v>0</v>
      </c>
      <c r="BT36" s="104">
        <v>0</v>
      </c>
      <c r="BU36" s="104">
        <v>0</v>
      </c>
      <c r="BV36" s="104">
        <v>0</v>
      </c>
      <c r="BW36" s="104">
        <v>0</v>
      </c>
      <c r="BX36" s="104">
        <v>0</v>
      </c>
      <c r="BY36" s="104">
        <v>0</v>
      </c>
      <c r="BZ36" s="104">
        <v>0</v>
      </c>
      <c r="CA36" s="104">
        <v>0</v>
      </c>
      <c r="CB36" s="104">
        <v>0</v>
      </c>
      <c r="CC36" s="104">
        <v>0</v>
      </c>
      <c r="CD36" s="390">
        <f t="shared" si="8"/>
        <v>0</v>
      </c>
      <c r="CE36" s="137">
        <f t="shared" si="9"/>
        <v>0</v>
      </c>
      <c r="CF36" s="100">
        <v>0</v>
      </c>
      <c r="CG36" s="106">
        <v>0</v>
      </c>
      <c r="CH36" s="108">
        <v>0</v>
      </c>
      <c r="CI36" s="109">
        <v>0</v>
      </c>
      <c r="CJ36" s="110">
        <v>0</v>
      </c>
      <c r="CK36" s="158">
        <v>0</v>
      </c>
      <c r="CL36" s="136">
        <f t="shared" si="10"/>
        <v>0</v>
      </c>
      <c r="CM36" s="137">
        <f t="shared" si="11"/>
        <v>0</v>
      </c>
      <c r="CN36" s="99">
        <v>0</v>
      </c>
      <c r="CO36" s="100">
        <v>0</v>
      </c>
      <c r="CP36" s="100">
        <v>0</v>
      </c>
      <c r="CQ36" s="111">
        <v>0</v>
      </c>
    </row>
    <row r="37" spans="1:95" ht="32.1" customHeight="1" x14ac:dyDescent="0.15">
      <c r="A37" s="87" t="s">
        <v>240</v>
      </c>
      <c r="B37" s="4">
        <v>15595200</v>
      </c>
      <c r="C37" s="4">
        <v>4332</v>
      </c>
      <c r="D37" s="88">
        <v>100.9</v>
      </c>
      <c r="E37" s="89">
        <v>100.9</v>
      </c>
      <c r="F37" s="90">
        <v>0</v>
      </c>
      <c r="G37" s="91">
        <v>0</v>
      </c>
      <c r="H37" s="92">
        <v>0</v>
      </c>
      <c r="I37" s="92">
        <v>0</v>
      </c>
      <c r="J37" s="92">
        <v>13800</v>
      </c>
      <c r="K37" s="92">
        <v>3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f t="shared" si="1"/>
        <v>13800</v>
      </c>
      <c r="S37" s="92">
        <f t="shared" si="12"/>
        <v>3</v>
      </c>
      <c r="T37" s="133">
        <v>100</v>
      </c>
      <c r="U37" s="134">
        <v>100</v>
      </c>
      <c r="V37" s="90">
        <v>44000</v>
      </c>
      <c r="W37" s="4">
        <v>8</v>
      </c>
      <c r="X37" s="92">
        <v>48300</v>
      </c>
      <c r="Y37" s="92">
        <v>7</v>
      </c>
      <c r="Z37" s="92">
        <v>24600</v>
      </c>
      <c r="AA37" s="92">
        <v>3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4">
        <f t="shared" si="2"/>
        <v>116900</v>
      </c>
      <c r="AI37" s="4">
        <f t="shared" si="3"/>
        <v>18</v>
      </c>
      <c r="AJ37" s="93">
        <v>249.8</v>
      </c>
      <c r="AK37" s="94">
        <v>225</v>
      </c>
      <c r="AL37" s="90">
        <v>32342400</v>
      </c>
      <c r="AM37" s="4">
        <v>4492</v>
      </c>
      <c r="AN37" s="92">
        <v>95666400</v>
      </c>
      <c r="AO37" s="92">
        <v>8858</v>
      </c>
      <c r="AP37" s="92">
        <v>49523100</v>
      </c>
      <c r="AQ37" s="92">
        <v>3839</v>
      </c>
      <c r="AR37" s="92">
        <v>261900</v>
      </c>
      <c r="AS37" s="92">
        <v>97</v>
      </c>
      <c r="AT37" s="92">
        <v>0</v>
      </c>
      <c r="AU37" s="92">
        <v>0</v>
      </c>
      <c r="AV37" s="92">
        <v>0</v>
      </c>
      <c r="AW37" s="92">
        <v>0</v>
      </c>
      <c r="AX37" s="92">
        <f t="shared" si="4"/>
        <v>177793800</v>
      </c>
      <c r="AY37" s="4">
        <f t="shared" si="5"/>
        <v>17286</v>
      </c>
      <c r="AZ37" s="93">
        <v>104.3</v>
      </c>
      <c r="BA37" s="95">
        <v>103.2</v>
      </c>
      <c r="BB37" s="90">
        <v>435000</v>
      </c>
      <c r="BC37" s="4">
        <v>145</v>
      </c>
      <c r="BD37" s="92">
        <v>1326200</v>
      </c>
      <c r="BE37" s="92">
        <v>349</v>
      </c>
      <c r="BF37" s="92">
        <v>459000</v>
      </c>
      <c r="BG37" s="92">
        <v>102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f t="shared" si="6"/>
        <v>2220200</v>
      </c>
      <c r="BO37" s="4">
        <f t="shared" si="7"/>
        <v>596</v>
      </c>
      <c r="BP37" s="88">
        <v>103.2</v>
      </c>
      <c r="BQ37" s="94">
        <v>102.8</v>
      </c>
      <c r="BR37" s="90">
        <v>3992000</v>
      </c>
      <c r="BS37" s="4">
        <v>998</v>
      </c>
      <c r="BT37" s="92">
        <v>13165000</v>
      </c>
      <c r="BU37" s="92">
        <v>2633</v>
      </c>
      <c r="BV37" s="92">
        <v>7614000</v>
      </c>
      <c r="BW37" s="92">
        <v>1269</v>
      </c>
      <c r="BX37" s="92">
        <v>24700</v>
      </c>
      <c r="BY37" s="92">
        <v>19</v>
      </c>
      <c r="BZ37" s="92">
        <v>0</v>
      </c>
      <c r="CA37" s="92">
        <v>0</v>
      </c>
      <c r="CB37" s="92">
        <v>0</v>
      </c>
      <c r="CC37" s="92">
        <v>0</v>
      </c>
      <c r="CD37" s="92">
        <f t="shared" si="8"/>
        <v>24795700</v>
      </c>
      <c r="CE37" s="4">
        <f t="shared" si="9"/>
        <v>4919</v>
      </c>
      <c r="CF37" s="88">
        <v>102.7</v>
      </c>
      <c r="CG37" s="94">
        <v>101.9</v>
      </c>
      <c r="CH37" s="237">
        <v>0</v>
      </c>
      <c r="CI37" s="238">
        <v>0</v>
      </c>
      <c r="CJ37" s="96"/>
      <c r="CK37" s="97"/>
      <c r="CL37" s="90">
        <f t="shared" si="10"/>
        <v>220535600</v>
      </c>
      <c r="CM37" s="4">
        <f t="shared" si="11"/>
        <v>27154</v>
      </c>
      <c r="CN37" s="4">
        <v>20610</v>
      </c>
      <c r="CO37" s="88">
        <v>103.9</v>
      </c>
      <c r="CP37" s="88">
        <v>102.6</v>
      </c>
      <c r="CQ37" s="98">
        <v>101.2</v>
      </c>
    </row>
    <row r="38" spans="1:95" ht="32.1" customHeight="1" x14ac:dyDescent="0.15">
      <c r="A38" s="83"/>
      <c r="B38" s="99">
        <v>0</v>
      </c>
      <c r="C38" s="99">
        <v>0</v>
      </c>
      <c r="D38" s="100">
        <v>0</v>
      </c>
      <c r="E38" s="101">
        <v>0</v>
      </c>
      <c r="F38" s="102">
        <v>0</v>
      </c>
      <c r="G38" s="103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390">
        <f t="shared" si="1"/>
        <v>0</v>
      </c>
      <c r="S38" s="390">
        <f t="shared" si="12"/>
        <v>0</v>
      </c>
      <c r="T38" s="131">
        <v>0</v>
      </c>
      <c r="U38" s="132">
        <v>0</v>
      </c>
      <c r="V38" s="102">
        <v>0</v>
      </c>
      <c r="W38" s="99">
        <v>0</v>
      </c>
      <c r="X38" s="104">
        <v>0</v>
      </c>
      <c r="Y38" s="104">
        <v>0</v>
      </c>
      <c r="Z38" s="104">
        <v>0</v>
      </c>
      <c r="AA38" s="104">
        <v>0</v>
      </c>
      <c r="AB38" s="104">
        <v>0</v>
      </c>
      <c r="AC38" s="104">
        <v>0</v>
      </c>
      <c r="AD38" s="104">
        <v>0</v>
      </c>
      <c r="AE38" s="104">
        <v>0</v>
      </c>
      <c r="AF38" s="104">
        <v>0</v>
      </c>
      <c r="AG38" s="104">
        <v>0</v>
      </c>
      <c r="AH38" s="390">
        <f t="shared" si="2"/>
        <v>0</v>
      </c>
      <c r="AI38" s="137">
        <f t="shared" si="3"/>
        <v>0</v>
      </c>
      <c r="AJ38" s="105">
        <v>0</v>
      </c>
      <c r="AK38" s="106">
        <v>0</v>
      </c>
      <c r="AL38" s="102">
        <v>0</v>
      </c>
      <c r="AM38" s="99">
        <v>0</v>
      </c>
      <c r="AN38" s="104">
        <v>0</v>
      </c>
      <c r="AO38" s="104">
        <v>0</v>
      </c>
      <c r="AP38" s="104">
        <v>0</v>
      </c>
      <c r="AQ38" s="104">
        <v>0</v>
      </c>
      <c r="AR38" s="104">
        <v>0</v>
      </c>
      <c r="AS38" s="104">
        <v>0</v>
      </c>
      <c r="AT38" s="104">
        <v>0</v>
      </c>
      <c r="AU38" s="104">
        <v>0</v>
      </c>
      <c r="AV38" s="104">
        <v>0</v>
      </c>
      <c r="AW38" s="104">
        <v>0</v>
      </c>
      <c r="AX38" s="390">
        <f t="shared" si="4"/>
        <v>0</v>
      </c>
      <c r="AY38" s="137">
        <f t="shared" si="5"/>
        <v>0</v>
      </c>
      <c r="AZ38" s="105">
        <v>0</v>
      </c>
      <c r="BA38" s="107">
        <v>0</v>
      </c>
      <c r="BB38" s="102">
        <v>0</v>
      </c>
      <c r="BC38" s="99">
        <v>0</v>
      </c>
      <c r="BD38" s="104">
        <v>0</v>
      </c>
      <c r="BE38" s="104">
        <v>0</v>
      </c>
      <c r="BF38" s="104">
        <v>0</v>
      </c>
      <c r="BG38" s="104">
        <v>0</v>
      </c>
      <c r="BH38" s="104">
        <v>0</v>
      </c>
      <c r="BI38" s="104">
        <v>0</v>
      </c>
      <c r="BJ38" s="104">
        <v>0</v>
      </c>
      <c r="BK38" s="104">
        <v>0</v>
      </c>
      <c r="BL38" s="104">
        <v>0</v>
      </c>
      <c r="BM38" s="104">
        <v>0</v>
      </c>
      <c r="BN38" s="390">
        <f t="shared" si="6"/>
        <v>0</v>
      </c>
      <c r="BO38" s="137">
        <f t="shared" si="7"/>
        <v>0</v>
      </c>
      <c r="BP38" s="100">
        <v>0</v>
      </c>
      <c r="BQ38" s="106">
        <v>0</v>
      </c>
      <c r="BR38" s="102">
        <v>0</v>
      </c>
      <c r="BS38" s="99">
        <v>0</v>
      </c>
      <c r="BT38" s="104">
        <v>0</v>
      </c>
      <c r="BU38" s="104">
        <v>0</v>
      </c>
      <c r="BV38" s="104">
        <v>0</v>
      </c>
      <c r="BW38" s="104">
        <v>0</v>
      </c>
      <c r="BX38" s="104">
        <v>0</v>
      </c>
      <c r="BY38" s="104">
        <v>0</v>
      </c>
      <c r="BZ38" s="104">
        <v>0</v>
      </c>
      <c r="CA38" s="104">
        <v>0</v>
      </c>
      <c r="CB38" s="104">
        <v>0</v>
      </c>
      <c r="CC38" s="104">
        <v>0</v>
      </c>
      <c r="CD38" s="390">
        <f t="shared" si="8"/>
        <v>0</v>
      </c>
      <c r="CE38" s="137">
        <f t="shared" si="9"/>
        <v>0</v>
      </c>
      <c r="CF38" s="100">
        <v>0</v>
      </c>
      <c r="CG38" s="106">
        <v>0</v>
      </c>
      <c r="CH38" s="108">
        <v>0</v>
      </c>
      <c r="CI38" s="109">
        <v>0</v>
      </c>
      <c r="CJ38" s="110">
        <v>0</v>
      </c>
      <c r="CK38" s="158">
        <v>0</v>
      </c>
      <c r="CL38" s="136">
        <f t="shared" si="10"/>
        <v>0</v>
      </c>
      <c r="CM38" s="137">
        <f t="shared" si="11"/>
        <v>0</v>
      </c>
      <c r="CN38" s="99">
        <v>0</v>
      </c>
      <c r="CO38" s="100">
        <v>0</v>
      </c>
      <c r="CP38" s="100">
        <v>0</v>
      </c>
      <c r="CQ38" s="111">
        <v>0</v>
      </c>
    </row>
    <row r="39" spans="1:95" ht="32.1" customHeight="1" x14ac:dyDescent="0.15">
      <c r="A39" s="87" t="s">
        <v>16</v>
      </c>
      <c r="B39" s="4">
        <v>6757200</v>
      </c>
      <c r="C39" s="4">
        <v>1877</v>
      </c>
      <c r="D39" s="88">
        <v>100.7</v>
      </c>
      <c r="E39" s="89">
        <v>100.7</v>
      </c>
      <c r="F39" s="90">
        <v>0</v>
      </c>
      <c r="G39" s="91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f t="shared" si="1"/>
        <v>0</v>
      </c>
      <c r="S39" s="92">
        <f t="shared" si="12"/>
        <v>0</v>
      </c>
      <c r="T39" s="133">
        <v>0</v>
      </c>
      <c r="U39" s="134">
        <v>0</v>
      </c>
      <c r="V39" s="90">
        <v>5500</v>
      </c>
      <c r="W39" s="4">
        <v>1</v>
      </c>
      <c r="X39" s="92">
        <v>6900</v>
      </c>
      <c r="Y39" s="92">
        <v>1</v>
      </c>
      <c r="Z39" s="92">
        <v>0</v>
      </c>
      <c r="AA39" s="92">
        <v>0</v>
      </c>
      <c r="AB39" s="92">
        <v>0</v>
      </c>
      <c r="AC39" s="92">
        <v>0</v>
      </c>
      <c r="AD39" s="92">
        <v>0</v>
      </c>
      <c r="AE39" s="92">
        <v>0</v>
      </c>
      <c r="AF39" s="92">
        <v>0</v>
      </c>
      <c r="AG39" s="92">
        <v>0</v>
      </c>
      <c r="AH39" s="4">
        <f t="shared" si="2"/>
        <v>12400</v>
      </c>
      <c r="AI39" s="4">
        <f t="shared" si="3"/>
        <v>2</v>
      </c>
      <c r="AJ39" s="93">
        <v>100</v>
      </c>
      <c r="AK39" s="94">
        <v>100</v>
      </c>
      <c r="AL39" s="90">
        <v>13190400</v>
      </c>
      <c r="AM39" s="4">
        <v>1832</v>
      </c>
      <c r="AN39" s="92">
        <v>38037600</v>
      </c>
      <c r="AO39" s="92">
        <v>3522</v>
      </c>
      <c r="AP39" s="92">
        <v>19749900</v>
      </c>
      <c r="AQ39" s="92">
        <v>1531</v>
      </c>
      <c r="AR39" s="92">
        <v>105300</v>
      </c>
      <c r="AS39" s="92">
        <v>39</v>
      </c>
      <c r="AT39" s="92">
        <v>0</v>
      </c>
      <c r="AU39" s="92">
        <v>0</v>
      </c>
      <c r="AV39" s="92">
        <v>0</v>
      </c>
      <c r="AW39" s="92">
        <v>0</v>
      </c>
      <c r="AX39" s="92">
        <f t="shared" si="4"/>
        <v>71083200</v>
      </c>
      <c r="AY39" s="4">
        <f t="shared" si="5"/>
        <v>6924</v>
      </c>
      <c r="AZ39" s="93">
        <v>104.1</v>
      </c>
      <c r="BA39" s="95">
        <v>102.5</v>
      </c>
      <c r="BB39" s="90">
        <v>138000</v>
      </c>
      <c r="BC39" s="4">
        <v>46</v>
      </c>
      <c r="BD39" s="92">
        <v>771400</v>
      </c>
      <c r="BE39" s="92">
        <v>203</v>
      </c>
      <c r="BF39" s="92">
        <v>229500</v>
      </c>
      <c r="BG39" s="92">
        <v>51</v>
      </c>
      <c r="BH39" s="92">
        <v>0</v>
      </c>
      <c r="BI39" s="92">
        <v>0</v>
      </c>
      <c r="BJ39" s="92">
        <v>0</v>
      </c>
      <c r="BK39" s="92">
        <v>0</v>
      </c>
      <c r="BL39" s="92">
        <v>0</v>
      </c>
      <c r="BM39" s="92">
        <v>0</v>
      </c>
      <c r="BN39" s="92">
        <f t="shared" si="6"/>
        <v>1138900</v>
      </c>
      <c r="BO39" s="4">
        <f t="shared" si="7"/>
        <v>300</v>
      </c>
      <c r="BP39" s="88">
        <v>103.4</v>
      </c>
      <c r="BQ39" s="94">
        <v>102.7</v>
      </c>
      <c r="BR39" s="90">
        <v>1624000</v>
      </c>
      <c r="BS39" s="4">
        <v>406</v>
      </c>
      <c r="BT39" s="92">
        <v>4595000</v>
      </c>
      <c r="BU39" s="92">
        <v>919</v>
      </c>
      <c r="BV39" s="92">
        <v>2976000</v>
      </c>
      <c r="BW39" s="92">
        <v>496</v>
      </c>
      <c r="BX39" s="92">
        <v>1300</v>
      </c>
      <c r="BY39" s="92">
        <v>1</v>
      </c>
      <c r="BZ39" s="92">
        <v>0</v>
      </c>
      <c r="CA39" s="92">
        <v>0</v>
      </c>
      <c r="CB39" s="92">
        <v>0</v>
      </c>
      <c r="CC39" s="92">
        <v>0</v>
      </c>
      <c r="CD39" s="92">
        <f t="shared" si="8"/>
        <v>9196300</v>
      </c>
      <c r="CE39" s="4">
        <f t="shared" si="9"/>
        <v>1822</v>
      </c>
      <c r="CF39" s="88">
        <v>100.1</v>
      </c>
      <c r="CG39" s="94">
        <v>99.3</v>
      </c>
      <c r="CH39" s="237">
        <v>0</v>
      </c>
      <c r="CI39" s="238">
        <v>0</v>
      </c>
      <c r="CJ39" s="96"/>
      <c r="CK39" s="97"/>
      <c r="CL39" s="90">
        <f t="shared" si="10"/>
        <v>88188000</v>
      </c>
      <c r="CM39" s="4">
        <f t="shared" si="11"/>
        <v>10925</v>
      </c>
      <c r="CN39" s="4">
        <v>8944</v>
      </c>
      <c r="CO39" s="88">
        <v>103.4</v>
      </c>
      <c r="CP39" s="88">
        <v>101.6</v>
      </c>
      <c r="CQ39" s="98">
        <v>101.8</v>
      </c>
    </row>
    <row r="40" spans="1:95" ht="32.1" customHeight="1" x14ac:dyDescent="0.15">
      <c r="A40" s="83"/>
      <c r="B40" s="99">
        <v>0</v>
      </c>
      <c r="C40" s="99">
        <v>0</v>
      </c>
      <c r="D40" s="100">
        <v>0</v>
      </c>
      <c r="E40" s="101">
        <v>0</v>
      </c>
      <c r="F40" s="102">
        <v>0</v>
      </c>
      <c r="G40" s="103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390">
        <f t="shared" si="1"/>
        <v>0</v>
      </c>
      <c r="S40" s="390">
        <f t="shared" si="12"/>
        <v>0</v>
      </c>
      <c r="T40" s="131">
        <v>0</v>
      </c>
      <c r="U40" s="132">
        <v>0</v>
      </c>
      <c r="V40" s="102">
        <v>0</v>
      </c>
      <c r="W40" s="99">
        <v>0</v>
      </c>
      <c r="X40" s="104">
        <v>0</v>
      </c>
      <c r="Y40" s="104">
        <v>0</v>
      </c>
      <c r="Z40" s="104">
        <v>0</v>
      </c>
      <c r="AA40" s="104">
        <v>0</v>
      </c>
      <c r="AB40" s="104">
        <v>0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390">
        <f t="shared" si="2"/>
        <v>0</v>
      </c>
      <c r="AI40" s="137">
        <f t="shared" si="3"/>
        <v>0</v>
      </c>
      <c r="AJ40" s="105">
        <v>0</v>
      </c>
      <c r="AK40" s="106">
        <v>0</v>
      </c>
      <c r="AL40" s="102">
        <v>0</v>
      </c>
      <c r="AM40" s="99">
        <v>0</v>
      </c>
      <c r="AN40" s="104">
        <v>0</v>
      </c>
      <c r="AO40" s="104">
        <v>0</v>
      </c>
      <c r="AP40" s="104">
        <v>0</v>
      </c>
      <c r="AQ40" s="104">
        <v>0</v>
      </c>
      <c r="AR40" s="104">
        <v>0</v>
      </c>
      <c r="AS40" s="104">
        <v>0</v>
      </c>
      <c r="AT40" s="104">
        <v>0</v>
      </c>
      <c r="AU40" s="104">
        <v>0</v>
      </c>
      <c r="AV40" s="104">
        <v>0</v>
      </c>
      <c r="AW40" s="104">
        <v>0</v>
      </c>
      <c r="AX40" s="390">
        <f t="shared" si="4"/>
        <v>0</v>
      </c>
      <c r="AY40" s="137">
        <f t="shared" si="5"/>
        <v>0</v>
      </c>
      <c r="AZ40" s="105">
        <v>0</v>
      </c>
      <c r="BA40" s="107">
        <v>0</v>
      </c>
      <c r="BB40" s="102">
        <v>0</v>
      </c>
      <c r="BC40" s="99">
        <v>0</v>
      </c>
      <c r="BD40" s="104">
        <v>0</v>
      </c>
      <c r="BE40" s="104">
        <v>0</v>
      </c>
      <c r="BF40" s="104">
        <v>0</v>
      </c>
      <c r="BG40" s="104">
        <v>0</v>
      </c>
      <c r="BH40" s="104">
        <v>0</v>
      </c>
      <c r="BI40" s="104">
        <v>0</v>
      </c>
      <c r="BJ40" s="104">
        <v>0</v>
      </c>
      <c r="BK40" s="104">
        <v>0</v>
      </c>
      <c r="BL40" s="104">
        <v>0</v>
      </c>
      <c r="BM40" s="104">
        <v>0</v>
      </c>
      <c r="BN40" s="390">
        <f t="shared" si="6"/>
        <v>0</v>
      </c>
      <c r="BO40" s="137">
        <f t="shared" si="7"/>
        <v>0</v>
      </c>
      <c r="BP40" s="100">
        <v>0</v>
      </c>
      <c r="BQ40" s="106">
        <v>0</v>
      </c>
      <c r="BR40" s="102">
        <v>0</v>
      </c>
      <c r="BS40" s="99">
        <v>0</v>
      </c>
      <c r="BT40" s="104">
        <v>0</v>
      </c>
      <c r="BU40" s="104">
        <v>0</v>
      </c>
      <c r="BV40" s="104">
        <v>0</v>
      </c>
      <c r="BW40" s="104">
        <v>0</v>
      </c>
      <c r="BX40" s="104">
        <v>0</v>
      </c>
      <c r="BY40" s="104">
        <v>0</v>
      </c>
      <c r="BZ40" s="104">
        <v>0</v>
      </c>
      <c r="CA40" s="104">
        <v>0</v>
      </c>
      <c r="CB40" s="104">
        <v>0</v>
      </c>
      <c r="CC40" s="104">
        <v>0</v>
      </c>
      <c r="CD40" s="390">
        <f t="shared" si="8"/>
        <v>0</v>
      </c>
      <c r="CE40" s="137">
        <f t="shared" si="9"/>
        <v>0</v>
      </c>
      <c r="CF40" s="100">
        <v>0</v>
      </c>
      <c r="CG40" s="106">
        <v>0</v>
      </c>
      <c r="CH40" s="108">
        <v>0</v>
      </c>
      <c r="CI40" s="109">
        <v>0</v>
      </c>
      <c r="CJ40" s="110">
        <v>0</v>
      </c>
      <c r="CK40" s="158">
        <v>0</v>
      </c>
      <c r="CL40" s="136">
        <f t="shared" si="10"/>
        <v>0</v>
      </c>
      <c r="CM40" s="137">
        <f t="shared" si="11"/>
        <v>0</v>
      </c>
      <c r="CN40" s="99">
        <v>0</v>
      </c>
      <c r="CO40" s="100">
        <v>0</v>
      </c>
      <c r="CP40" s="100">
        <v>0</v>
      </c>
      <c r="CQ40" s="111">
        <v>0</v>
      </c>
    </row>
    <row r="41" spans="1:95" ht="32.1" customHeight="1" x14ac:dyDescent="0.15">
      <c r="A41" s="87" t="s">
        <v>97</v>
      </c>
      <c r="B41" s="4">
        <v>8121600</v>
      </c>
      <c r="C41" s="4">
        <v>2256</v>
      </c>
      <c r="D41" s="88">
        <v>102.5</v>
      </c>
      <c r="E41" s="89">
        <v>102.5</v>
      </c>
      <c r="F41" s="90">
        <v>0</v>
      </c>
      <c r="G41" s="91">
        <v>0</v>
      </c>
      <c r="H41" s="92">
        <v>0</v>
      </c>
      <c r="I41" s="92">
        <v>0</v>
      </c>
      <c r="J41" s="92">
        <v>9200</v>
      </c>
      <c r="K41" s="92">
        <v>2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2">
        <f t="shared" si="1"/>
        <v>9200</v>
      </c>
      <c r="S41" s="92">
        <f t="shared" si="12"/>
        <v>2</v>
      </c>
      <c r="T41" s="133">
        <v>100</v>
      </c>
      <c r="U41" s="134">
        <v>100</v>
      </c>
      <c r="V41" s="90">
        <v>5500</v>
      </c>
      <c r="W41" s="4">
        <v>1</v>
      </c>
      <c r="X41" s="92">
        <v>13800</v>
      </c>
      <c r="Y41" s="92">
        <v>2</v>
      </c>
      <c r="Z41" s="92">
        <v>8200</v>
      </c>
      <c r="AA41" s="92">
        <v>1</v>
      </c>
      <c r="AB41" s="92">
        <v>0</v>
      </c>
      <c r="AC41" s="92">
        <v>0</v>
      </c>
      <c r="AD41" s="92">
        <v>0</v>
      </c>
      <c r="AE41" s="92">
        <v>0</v>
      </c>
      <c r="AF41" s="92">
        <v>0</v>
      </c>
      <c r="AG41" s="92">
        <v>0</v>
      </c>
      <c r="AH41" s="4">
        <f t="shared" si="2"/>
        <v>27500</v>
      </c>
      <c r="AI41" s="4">
        <f t="shared" si="3"/>
        <v>4</v>
      </c>
      <c r="AJ41" s="93">
        <v>153.6</v>
      </c>
      <c r="AK41" s="94">
        <v>133.30000000000001</v>
      </c>
      <c r="AL41" s="90">
        <v>22802400</v>
      </c>
      <c r="AM41" s="4">
        <v>3167</v>
      </c>
      <c r="AN41" s="92">
        <v>65329200</v>
      </c>
      <c r="AO41" s="92">
        <v>6049</v>
      </c>
      <c r="AP41" s="92">
        <v>34494600</v>
      </c>
      <c r="AQ41" s="92">
        <v>2674</v>
      </c>
      <c r="AR41" s="92">
        <v>124200</v>
      </c>
      <c r="AS41" s="92">
        <v>46</v>
      </c>
      <c r="AT41" s="92">
        <v>0</v>
      </c>
      <c r="AU41" s="92">
        <v>0</v>
      </c>
      <c r="AV41" s="92">
        <v>0</v>
      </c>
      <c r="AW41" s="92">
        <v>0</v>
      </c>
      <c r="AX41" s="92">
        <f t="shared" si="4"/>
        <v>122750400</v>
      </c>
      <c r="AY41" s="4">
        <f t="shared" si="5"/>
        <v>11936</v>
      </c>
      <c r="AZ41" s="93">
        <v>102.1</v>
      </c>
      <c r="BA41" s="95">
        <v>100.1</v>
      </c>
      <c r="BB41" s="90">
        <v>318000</v>
      </c>
      <c r="BC41" s="4">
        <v>106</v>
      </c>
      <c r="BD41" s="92">
        <v>729600</v>
      </c>
      <c r="BE41" s="92">
        <v>192</v>
      </c>
      <c r="BF41" s="92">
        <v>364500</v>
      </c>
      <c r="BG41" s="92">
        <v>81</v>
      </c>
      <c r="BH41" s="92">
        <v>0</v>
      </c>
      <c r="BI41" s="92">
        <v>0</v>
      </c>
      <c r="BJ41" s="92">
        <v>0</v>
      </c>
      <c r="BK41" s="92">
        <v>0</v>
      </c>
      <c r="BL41" s="92">
        <v>0</v>
      </c>
      <c r="BM41" s="92">
        <v>0</v>
      </c>
      <c r="BN41" s="92">
        <f t="shared" si="6"/>
        <v>1412100</v>
      </c>
      <c r="BO41" s="4">
        <f t="shared" si="7"/>
        <v>379</v>
      </c>
      <c r="BP41" s="88">
        <v>92.8</v>
      </c>
      <c r="BQ41" s="94">
        <v>91.5</v>
      </c>
      <c r="BR41" s="90">
        <v>3444000</v>
      </c>
      <c r="BS41" s="4">
        <v>861</v>
      </c>
      <c r="BT41" s="92">
        <v>9810000</v>
      </c>
      <c r="BU41" s="92">
        <v>1962</v>
      </c>
      <c r="BV41" s="92">
        <v>6306000</v>
      </c>
      <c r="BW41" s="92">
        <v>1051</v>
      </c>
      <c r="BX41" s="92">
        <v>0</v>
      </c>
      <c r="BY41" s="92">
        <v>0</v>
      </c>
      <c r="BZ41" s="92">
        <v>0</v>
      </c>
      <c r="CA41" s="92">
        <v>0</v>
      </c>
      <c r="CB41" s="92">
        <v>0</v>
      </c>
      <c r="CC41" s="92">
        <v>0</v>
      </c>
      <c r="CD41" s="92">
        <f t="shared" si="8"/>
        <v>19560000</v>
      </c>
      <c r="CE41" s="4">
        <f t="shared" si="9"/>
        <v>3874</v>
      </c>
      <c r="CF41" s="88">
        <v>101.8</v>
      </c>
      <c r="CG41" s="94">
        <v>100.6</v>
      </c>
      <c r="CH41" s="237">
        <v>0</v>
      </c>
      <c r="CI41" s="238">
        <v>0</v>
      </c>
      <c r="CJ41" s="96"/>
      <c r="CK41" s="97"/>
      <c r="CL41" s="90">
        <f t="shared" si="10"/>
        <v>151880800</v>
      </c>
      <c r="CM41" s="4">
        <f t="shared" si="11"/>
        <v>18451</v>
      </c>
      <c r="CN41" s="4">
        <v>14398</v>
      </c>
      <c r="CO41" s="88">
        <v>102</v>
      </c>
      <c r="CP41" s="88">
        <v>100.3</v>
      </c>
      <c r="CQ41" s="98">
        <v>100.2</v>
      </c>
    </row>
    <row r="42" spans="1:95" ht="32.1" customHeight="1" x14ac:dyDescent="0.15">
      <c r="A42" s="83"/>
      <c r="B42" s="99">
        <v>0</v>
      </c>
      <c r="C42" s="99">
        <v>0</v>
      </c>
      <c r="D42" s="100">
        <v>0</v>
      </c>
      <c r="E42" s="101">
        <v>0</v>
      </c>
      <c r="F42" s="102">
        <v>0</v>
      </c>
      <c r="G42" s="103">
        <v>0</v>
      </c>
      <c r="H42" s="104">
        <v>0</v>
      </c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390">
        <f t="shared" si="1"/>
        <v>0</v>
      </c>
      <c r="S42" s="390">
        <f t="shared" si="12"/>
        <v>0</v>
      </c>
      <c r="T42" s="131">
        <v>0</v>
      </c>
      <c r="U42" s="132">
        <v>0</v>
      </c>
      <c r="V42" s="102">
        <v>0</v>
      </c>
      <c r="W42" s="99">
        <v>0</v>
      </c>
      <c r="X42" s="104">
        <v>0</v>
      </c>
      <c r="Y42" s="104">
        <v>0</v>
      </c>
      <c r="Z42" s="104">
        <v>0</v>
      </c>
      <c r="AA42" s="104">
        <v>0</v>
      </c>
      <c r="AB42" s="104">
        <v>0</v>
      </c>
      <c r="AC42" s="104">
        <v>0</v>
      </c>
      <c r="AD42" s="104">
        <v>0</v>
      </c>
      <c r="AE42" s="104">
        <v>0</v>
      </c>
      <c r="AF42" s="104">
        <v>0</v>
      </c>
      <c r="AG42" s="104">
        <v>0</v>
      </c>
      <c r="AH42" s="390">
        <f t="shared" si="2"/>
        <v>0</v>
      </c>
      <c r="AI42" s="137">
        <f t="shared" si="3"/>
        <v>0</v>
      </c>
      <c r="AJ42" s="105">
        <v>0</v>
      </c>
      <c r="AK42" s="106">
        <v>0</v>
      </c>
      <c r="AL42" s="102">
        <v>0</v>
      </c>
      <c r="AM42" s="99">
        <v>0</v>
      </c>
      <c r="AN42" s="104">
        <v>0</v>
      </c>
      <c r="AO42" s="104">
        <v>0</v>
      </c>
      <c r="AP42" s="104">
        <v>0</v>
      </c>
      <c r="AQ42" s="104">
        <v>0</v>
      </c>
      <c r="AR42" s="104">
        <v>0</v>
      </c>
      <c r="AS42" s="104">
        <v>0</v>
      </c>
      <c r="AT42" s="104">
        <v>0</v>
      </c>
      <c r="AU42" s="104">
        <v>0</v>
      </c>
      <c r="AV42" s="104">
        <v>0</v>
      </c>
      <c r="AW42" s="104">
        <v>0</v>
      </c>
      <c r="AX42" s="390">
        <f t="shared" si="4"/>
        <v>0</v>
      </c>
      <c r="AY42" s="137">
        <f t="shared" si="5"/>
        <v>0</v>
      </c>
      <c r="AZ42" s="105">
        <v>0</v>
      </c>
      <c r="BA42" s="107">
        <v>0</v>
      </c>
      <c r="BB42" s="102">
        <v>0</v>
      </c>
      <c r="BC42" s="99">
        <v>0</v>
      </c>
      <c r="BD42" s="104">
        <v>0</v>
      </c>
      <c r="BE42" s="104">
        <v>0</v>
      </c>
      <c r="BF42" s="104">
        <v>0</v>
      </c>
      <c r="BG42" s="104">
        <v>0</v>
      </c>
      <c r="BH42" s="104">
        <v>0</v>
      </c>
      <c r="BI42" s="104">
        <v>0</v>
      </c>
      <c r="BJ42" s="104">
        <v>0</v>
      </c>
      <c r="BK42" s="104">
        <v>0</v>
      </c>
      <c r="BL42" s="104">
        <v>0</v>
      </c>
      <c r="BM42" s="104">
        <v>0</v>
      </c>
      <c r="BN42" s="390">
        <f t="shared" si="6"/>
        <v>0</v>
      </c>
      <c r="BO42" s="137">
        <f t="shared" si="7"/>
        <v>0</v>
      </c>
      <c r="BP42" s="100">
        <v>0</v>
      </c>
      <c r="BQ42" s="106">
        <v>0</v>
      </c>
      <c r="BR42" s="102">
        <v>0</v>
      </c>
      <c r="BS42" s="99">
        <v>0</v>
      </c>
      <c r="BT42" s="104">
        <v>0</v>
      </c>
      <c r="BU42" s="104">
        <v>0</v>
      </c>
      <c r="BV42" s="104">
        <v>0</v>
      </c>
      <c r="BW42" s="104">
        <v>0</v>
      </c>
      <c r="BX42" s="104">
        <v>0</v>
      </c>
      <c r="BY42" s="104">
        <v>0</v>
      </c>
      <c r="BZ42" s="104">
        <v>0</v>
      </c>
      <c r="CA42" s="104">
        <v>0</v>
      </c>
      <c r="CB42" s="104">
        <v>0</v>
      </c>
      <c r="CC42" s="104">
        <v>0</v>
      </c>
      <c r="CD42" s="390">
        <f t="shared" si="8"/>
        <v>0</v>
      </c>
      <c r="CE42" s="137">
        <f t="shared" si="9"/>
        <v>0</v>
      </c>
      <c r="CF42" s="100">
        <v>0</v>
      </c>
      <c r="CG42" s="106">
        <v>0</v>
      </c>
      <c r="CH42" s="108">
        <v>0</v>
      </c>
      <c r="CI42" s="109">
        <v>0</v>
      </c>
      <c r="CJ42" s="110">
        <v>0</v>
      </c>
      <c r="CK42" s="158">
        <v>0</v>
      </c>
      <c r="CL42" s="136">
        <f t="shared" si="10"/>
        <v>0</v>
      </c>
      <c r="CM42" s="137">
        <f t="shared" si="11"/>
        <v>0</v>
      </c>
      <c r="CN42" s="99">
        <v>0</v>
      </c>
      <c r="CO42" s="100">
        <v>0</v>
      </c>
      <c r="CP42" s="100">
        <v>0</v>
      </c>
      <c r="CQ42" s="111">
        <v>0</v>
      </c>
    </row>
    <row r="43" spans="1:95" ht="32.1" customHeight="1" x14ac:dyDescent="0.15">
      <c r="A43" s="87" t="s">
        <v>17</v>
      </c>
      <c r="B43" s="4">
        <v>8146800</v>
      </c>
      <c r="C43" s="4">
        <v>2263</v>
      </c>
      <c r="D43" s="88">
        <v>102.2</v>
      </c>
      <c r="E43" s="89">
        <v>102.2</v>
      </c>
      <c r="F43" s="90">
        <v>0</v>
      </c>
      <c r="G43" s="91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f t="shared" si="1"/>
        <v>0</v>
      </c>
      <c r="S43" s="92">
        <f t="shared" si="12"/>
        <v>0</v>
      </c>
      <c r="T43" s="133">
        <v>0</v>
      </c>
      <c r="U43" s="134">
        <v>0</v>
      </c>
      <c r="V43" s="90">
        <v>11000</v>
      </c>
      <c r="W43" s="4">
        <v>2</v>
      </c>
      <c r="X43" s="92">
        <v>34500</v>
      </c>
      <c r="Y43" s="92">
        <v>5</v>
      </c>
      <c r="Z43" s="92">
        <v>24600</v>
      </c>
      <c r="AA43" s="92">
        <v>3</v>
      </c>
      <c r="AB43" s="92">
        <v>0</v>
      </c>
      <c r="AC43" s="92">
        <v>0</v>
      </c>
      <c r="AD43" s="92">
        <v>0</v>
      </c>
      <c r="AE43" s="92">
        <v>0</v>
      </c>
      <c r="AF43" s="92">
        <v>0</v>
      </c>
      <c r="AG43" s="92">
        <v>0</v>
      </c>
      <c r="AH43" s="4">
        <f>SUM(AF43,AD43,AB43,Z43,X43,V43)</f>
        <v>70100</v>
      </c>
      <c r="AI43" s="4">
        <f t="shared" si="3"/>
        <v>10</v>
      </c>
      <c r="AJ43" s="93">
        <v>119</v>
      </c>
      <c r="AK43" s="94">
        <v>125</v>
      </c>
      <c r="AL43" s="90">
        <v>20520000</v>
      </c>
      <c r="AM43" s="4">
        <v>2850</v>
      </c>
      <c r="AN43" s="92">
        <v>60879600</v>
      </c>
      <c r="AO43" s="92">
        <v>5637</v>
      </c>
      <c r="AP43" s="92">
        <v>31592100</v>
      </c>
      <c r="AQ43" s="92">
        <v>2449</v>
      </c>
      <c r="AR43" s="92">
        <v>124200</v>
      </c>
      <c r="AS43" s="92">
        <v>46</v>
      </c>
      <c r="AT43" s="92">
        <v>0</v>
      </c>
      <c r="AU43" s="92">
        <v>0</v>
      </c>
      <c r="AV43" s="92">
        <v>0</v>
      </c>
      <c r="AW43" s="92">
        <v>0</v>
      </c>
      <c r="AX43" s="92">
        <f t="shared" si="4"/>
        <v>113115900</v>
      </c>
      <c r="AY43" s="4">
        <f t="shared" si="5"/>
        <v>10982</v>
      </c>
      <c r="AZ43" s="93">
        <v>102.8</v>
      </c>
      <c r="BA43" s="95">
        <v>101</v>
      </c>
      <c r="BB43" s="90">
        <v>249000</v>
      </c>
      <c r="BC43" s="4">
        <v>83</v>
      </c>
      <c r="BD43" s="92">
        <v>1003200</v>
      </c>
      <c r="BE43" s="92">
        <v>264</v>
      </c>
      <c r="BF43" s="92">
        <v>333000</v>
      </c>
      <c r="BG43" s="92">
        <v>74</v>
      </c>
      <c r="BH43" s="92">
        <v>0</v>
      </c>
      <c r="BI43" s="92">
        <v>0</v>
      </c>
      <c r="BJ43" s="92">
        <v>0</v>
      </c>
      <c r="BK43" s="92">
        <v>0</v>
      </c>
      <c r="BL43" s="92">
        <v>0</v>
      </c>
      <c r="BM43" s="92">
        <v>0</v>
      </c>
      <c r="BN43" s="92">
        <f t="shared" si="6"/>
        <v>1585200</v>
      </c>
      <c r="BO43" s="4">
        <f t="shared" si="7"/>
        <v>421</v>
      </c>
      <c r="BP43" s="88">
        <v>101.8</v>
      </c>
      <c r="BQ43" s="94">
        <v>101.4</v>
      </c>
      <c r="BR43" s="90">
        <v>2508000</v>
      </c>
      <c r="BS43" s="4">
        <v>627</v>
      </c>
      <c r="BT43" s="92">
        <v>7340000</v>
      </c>
      <c r="BU43" s="92">
        <v>1468</v>
      </c>
      <c r="BV43" s="92">
        <v>4806000</v>
      </c>
      <c r="BW43" s="92">
        <v>801</v>
      </c>
      <c r="BX43" s="92">
        <v>0</v>
      </c>
      <c r="BY43" s="92">
        <v>0</v>
      </c>
      <c r="BZ43" s="92">
        <v>0</v>
      </c>
      <c r="CA43" s="92">
        <v>0</v>
      </c>
      <c r="CB43" s="92">
        <v>0</v>
      </c>
      <c r="CC43" s="92">
        <v>0</v>
      </c>
      <c r="CD43" s="92">
        <f t="shared" si="8"/>
        <v>14654000</v>
      </c>
      <c r="CE43" s="4">
        <f t="shared" si="9"/>
        <v>2896</v>
      </c>
      <c r="CF43" s="88">
        <v>102.8</v>
      </c>
      <c r="CG43" s="94">
        <v>101.8</v>
      </c>
      <c r="CH43" s="237">
        <v>0</v>
      </c>
      <c r="CI43" s="238">
        <v>0</v>
      </c>
      <c r="CJ43" s="96"/>
      <c r="CK43" s="97"/>
      <c r="CL43" s="90">
        <f t="shared" si="10"/>
        <v>137572000</v>
      </c>
      <c r="CM43" s="4">
        <f t="shared" si="11"/>
        <v>16572</v>
      </c>
      <c r="CN43" s="4">
        <v>13118</v>
      </c>
      <c r="CO43" s="88">
        <v>102.8</v>
      </c>
      <c r="CP43" s="88">
        <v>101.3</v>
      </c>
      <c r="CQ43" s="98">
        <v>100.4</v>
      </c>
    </row>
    <row r="44" spans="1:95" ht="32.1" customHeight="1" x14ac:dyDescent="0.15">
      <c r="A44" s="83"/>
      <c r="B44" s="390">
        <f>SUM(B8,B10,B12,B14,B16,B18,B20,B22,B24,B26,B28,B30,B32,B34,B36,B38,B40,B42)</f>
        <v>5000</v>
      </c>
      <c r="C44" s="137">
        <f>SUM(C8,C10,C12,C14,C16,C18,C20,C22,C24,C26,C28,C30,C32,C34,C36,C38,C40,C42)</f>
        <v>5</v>
      </c>
      <c r="D44" s="100">
        <v>100</v>
      </c>
      <c r="E44" s="101">
        <v>100</v>
      </c>
      <c r="F44" s="102"/>
      <c r="G44" s="103"/>
      <c r="H44" s="104"/>
      <c r="I44" s="104"/>
      <c r="J44" s="390"/>
      <c r="K44" s="99"/>
      <c r="L44" s="104"/>
      <c r="M44" s="104"/>
      <c r="N44" s="104"/>
      <c r="O44" s="104"/>
      <c r="P44" s="104"/>
      <c r="Q44" s="104"/>
      <c r="R44" s="99"/>
      <c r="S44" s="99"/>
      <c r="T44" s="131">
        <v>0</v>
      </c>
      <c r="U44" s="132">
        <v>0</v>
      </c>
      <c r="V44" s="102"/>
      <c r="W44" s="390"/>
      <c r="X44" s="99"/>
      <c r="Y44" s="104"/>
      <c r="Z44" s="104"/>
      <c r="AA44" s="104"/>
      <c r="AB44" s="104"/>
      <c r="AC44" s="104"/>
      <c r="AD44" s="104"/>
      <c r="AE44" s="104"/>
      <c r="AF44" s="104"/>
      <c r="AG44" s="104"/>
      <c r="AH44" s="99"/>
      <c r="AI44" s="99"/>
      <c r="AJ44" s="105">
        <v>0</v>
      </c>
      <c r="AK44" s="106">
        <v>0</v>
      </c>
      <c r="AL44" s="102"/>
      <c r="AM44" s="99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390">
        <v>36000</v>
      </c>
      <c r="AY44" s="137">
        <v>12</v>
      </c>
      <c r="AZ44" s="105">
        <v>120</v>
      </c>
      <c r="BA44" s="107">
        <v>120</v>
      </c>
      <c r="BB44" s="102"/>
      <c r="BC44" s="99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99"/>
      <c r="BO44" s="99"/>
      <c r="BP44" s="100">
        <v>0</v>
      </c>
      <c r="BQ44" s="106">
        <v>0</v>
      </c>
      <c r="BR44" s="102"/>
      <c r="BS44" s="99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99"/>
      <c r="CE44" s="99"/>
      <c r="CF44" s="100"/>
      <c r="CG44" s="106"/>
      <c r="CH44" s="394"/>
      <c r="CI44" s="109"/>
      <c r="CJ44" s="110"/>
      <c r="CK44" s="158"/>
      <c r="CL44" s="136">
        <f>SUM(CL8,CL10,CL12,CL14,CL16,CL18,CL20,CL22,CL24,CL26,CL28,CL30,CL32,CL34,CL36,CL38,CL40,CL42)</f>
        <v>41000</v>
      </c>
      <c r="CM44" s="390">
        <f>SUM(CM8,CM10,CM12,CM14,CM16,CM18,CM20,CM22,CM24,CM26,CM28,CM30,CM32,CM34,CM36,CM38,CM40,CM42)</f>
        <v>17</v>
      </c>
      <c r="CN44" s="99"/>
      <c r="CO44" s="100">
        <v>117.1</v>
      </c>
      <c r="CP44" s="100">
        <v>113.3</v>
      </c>
      <c r="CQ44" s="111">
        <v>0</v>
      </c>
    </row>
    <row r="45" spans="1:95" ht="32.1" customHeight="1" x14ac:dyDescent="0.15">
      <c r="A45" s="87" t="s">
        <v>98</v>
      </c>
      <c r="B45" s="4">
        <f>SUM(B9,B11,B13,B15,B17,B19,B21,B23,B25,B27,B29,B31,B33,B35,B37,B39,B41,B43)</f>
        <v>197143200</v>
      </c>
      <c r="C45" s="4">
        <f>SUM(C9,C11,C13,C15,C17,C19,C21,C23,C25,C27,C29,C31,C33,C35,C37,C39,C41,C43)</f>
        <v>54762</v>
      </c>
      <c r="D45" s="88">
        <v>100.7</v>
      </c>
      <c r="E45" s="89">
        <v>100.7</v>
      </c>
      <c r="F45" s="90">
        <f>SUM(F9,F11,F13,F15,F17,F19,F21,F23,F25,F27,F29,F31,F33,F35,F37,F39,F41,F43)</f>
        <v>6200</v>
      </c>
      <c r="G45" s="92">
        <f t="shared" ref="G45:P45" si="13">SUM(G9,G11,G13,G15,G17,G19,G21,G23,G25,G27,G29,G31,G33,G35,G37,G39,G41,G43)</f>
        <v>2</v>
      </c>
      <c r="H45" s="92">
        <f t="shared" si="13"/>
        <v>3900</v>
      </c>
      <c r="I45" s="92">
        <f t="shared" si="13"/>
        <v>1</v>
      </c>
      <c r="J45" s="92">
        <f t="shared" si="13"/>
        <v>115000</v>
      </c>
      <c r="K45" s="92">
        <f t="shared" si="13"/>
        <v>25</v>
      </c>
      <c r="L45" s="92">
        <f t="shared" si="13"/>
        <v>0</v>
      </c>
      <c r="M45" s="92">
        <f t="shared" si="13"/>
        <v>0</v>
      </c>
      <c r="N45" s="92">
        <f t="shared" si="13"/>
        <v>0</v>
      </c>
      <c r="O45" s="92">
        <f t="shared" si="13"/>
        <v>0</v>
      </c>
      <c r="P45" s="92">
        <f t="shared" si="13"/>
        <v>0</v>
      </c>
      <c r="Q45" s="92">
        <f>SUM(Q9,Q11,Q13,Q15,Q17,Q19,Q21,Q23,Q25,Q27,Q29,Q31,Q33,Q35,Q37,Q39,Q41,Q43)</f>
        <v>0</v>
      </c>
      <c r="R45" s="92">
        <f>SUM(R9,R11,R13,R15,R17,R19,R21,R23,R25,R27,R29,R31,R33,R35,R37,R39,R41,R43)</f>
        <v>125100</v>
      </c>
      <c r="S45" s="92">
        <f>SUM(S9,S11,S13,S15,S17,S19,S21,S23,S25,S27,S29,S31,S33,S35,S37,S39,S41,S43)</f>
        <v>28</v>
      </c>
      <c r="T45" s="93">
        <v>100</v>
      </c>
      <c r="U45" s="95">
        <v>100</v>
      </c>
      <c r="V45" s="90">
        <f>SUM(V9,V11,V13,V15,V17,V19,V21,V23,V25,V27,V29,V31,V33,V35,V37,V39,V41,V43)</f>
        <v>264000</v>
      </c>
      <c r="W45" s="92">
        <f t="shared" ref="W45:AI45" si="14">SUM(W9,W11,W13,W15,W17,W19,W21,W23,W25,W27,W29,W31,W33,W35,W37,W39,W41,W43)</f>
        <v>48</v>
      </c>
      <c r="X45" s="92">
        <f>SUM(X9,X11,X13,X15,X17,X19,X21,X23,X25,X27,X29,X31,X33,X35,X37,X39,X41,X43)</f>
        <v>462300</v>
      </c>
      <c r="Y45" s="92">
        <f>SUM(Y9,Y11,Y13,Y15,Y17,Y19,Y21,Y23,Y25,Y27,Y29,Y31,Y33,Y35,Y37,Y39,Y41,Y43)</f>
        <v>67</v>
      </c>
      <c r="Z45" s="92">
        <f>SUM(Z9,Z11,Z13,Z15,Z17,Z19,Z21,Z23,Z25,Z27,Z29,Z31,Z33,Z35,Z37,Z39,Z41,Z43)</f>
        <v>344400</v>
      </c>
      <c r="AA45" s="92">
        <f>SUM(AA9,AA11,AA13,AA15,AA17,AA19,AA21,AA23,AA25,AA27,AA29,AA31,AA33,AA35,AA37,AA39,AA41,AA43)</f>
        <v>42</v>
      </c>
      <c r="AB45" s="92">
        <f t="shared" si="14"/>
        <v>0</v>
      </c>
      <c r="AC45" s="92">
        <f t="shared" si="14"/>
        <v>0</v>
      </c>
      <c r="AD45" s="92">
        <f t="shared" si="14"/>
        <v>0</v>
      </c>
      <c r="AE45" s="92">
        <f t="shared" si="14"/>
        <v>0</v>
      </c>
      <c r="AF45" s="92">
        <f>SUM(AF9,AF11,AF13,AF15,AF17,AF19,AF21,AF23,AF25,AF27,AF29,AF31,AF33,AF35,AF37,AF39,AF41,AF43)</f>
        <v>15600</v>
      </c>
      <c r="AG45" s="92">
        <f t="shared" si="14"/>
        <v>3</v>
      </c>
      <c r="AH45" s="92">
        <f>SUM(AH9,AH11,AH13,AH15,AH17,AH19,AH21,AH23,AH25,AH27,AH29,AH31,AH33,AH35,AH37,AH39,AH41,AH43)</f>
        <v>1086300</v>
      </c>
      <c r="AI45" s="92">
        <f t="shared" si="14"/>
        <v>160</v>
      </c>
      <c r="AJ45" s="93">
        <v>167.1</v>
      </c>
      <c r="AK45" s="94">
        <v>163.30000000000001</v>
      </c>
      <c r="AL45" s="90">
        <f>SUM(AL9,AL11,AL13,AL15,AL17,AL19,AL21,AL23,AL27,AL29,AL25,AL31,AL33,AL35,AL37,AL39,AL41,AL43)</f>
        <v>338234400</v>
      </c>
      <c r="AM45" s="92">
        <f t="shared" ref="AM45:AV45" si="15">SUM(AM9,AM11,AM13,AM15,AM17,AM19,AM21,AM23,AM27,AM29,AM25,AM31,AM33,AM35,AM37,AM39,AM41,AM43)</f>
        <v>46977</v>
      </c>
      <c r="AN45" s="92">
        <f>SUM(AN9,AN11,AN13,AN15,AN17,AN19,AN21,AN23,AN27,AN29,AN25,AN31,AN33,AN35,AN37,AN39,AN41,AN43)</f>
        <v>1045980000</v>
      </c>
      <c r="AO45" s="92">
        <f t="shared" si="15"/>
        <v>96850</v>
      </c>
      <c r="AP45" s="92">
        <f>SUM(AP9,AP11,AP13,AP15,AP17,AP19,AP21,AP23,AP27,AP29,AP25,AP31,AP33,AP35,AP37,AP39,AP41,AP43)</f>
        <v>553526100</v>
      </c>
      <c r="AQ45" s="92">
        <f t="shared" si="15"/>
        <v>42909</v>
      </c>
      <c r="AR45" s="92">
        <f>SUM(AR9,AR11,AR13,AR15,AR17,AR19,AR21,AR23,AR27,AR29,AR25,AR31,AR33,AR35,AR37,AR39,AR41,AR43)</f>
        <v>2408400</v>
      </c>
      <c r="AS45" s="92">
        <f t="shared" si="15"/>
        <v>892</v>
      </c>
      <c r="AT45" s="92">
        <f t="shared" si="15"/>
        <v>0</v>
      </c>
      <c r="AU45" s="92">
        <f t="shared" si="15"/>
        <v>0</v>
      </c>
      <c r="AV45" s="92">
        <f t="shared" si="15"/>
        <v>0</v>
      </c>
      <c r="AW45" s="4">
        <f>SUM(AW9,AW11,AW13,AW15,AW17,AW19,AW21,AW23,AW27,AW29,AW25,AW31,AW33,AW35,AW37,AW39,AW41,AW43)</f>
        <v>0</v>
      </c>
      <c r="AX45" s="92">
        <f>SUM(AV45,AT45,AR45,AP45,AN45,AL45)</f>
        <v>1940148900</v>
      </c>
      <c r="AY45" s="4">
        <f t="shared" ref="AY45" si="16">SUM(AW45,AU45,AS45,AQ45,AO45,AM45)</f>
        <v>187628</v>
      </c>
      <c r="AZ45" s="93">
        <v>102.6</v>
      </c>
      <c r="BA45" s="95">
        <v>101.1</v>
      </c>
      <c r="BB45" s="90">
        <f>SUM(BB9,BB11,BB13,BB15,BB17,BB19,BB21,BB23,BB25,BB27,BB29,BB31,BB33,BB35,BB37,BB39,BB41,BB43)</f>
        <v>7560000</v>
      </c>
      <c r="BC45" s="92">
        <f t="shared" ref="BC45:BL45" si="17">SUM(BC9,BC11,BC13,BC15,BC17,BC19,BC21,BC23,BC25,BC27,BC29,BC31,BC33,BC35,BC37,BC39,BC41,BC43)</f>
        <v>2520</v>
      </c>
      <c r="BD45" s="92">
        <f t="shared" si="17"/>
        <v>23518200</v>
      </c>
      <c r="BE45" s="92">
        <f t="shared" si="17"/>
        <v>6189</v>
      </c>
      <c r="BF45" s="92">
        <f t="shared" si="17"/>
        <v>7456500</v>
      </c>
      <c r="BG45" s="92">
        <f t="shared" si="17"/>
        <v>1657</v>
      </c>
      <c r="BH45" s="92">
        <f t="shared" si="17"/>
        <v>17000</v>
      </c>
      <c r="BI45" s="92">
        <f t="shared" si="17"/>
        <v>17</v>
      </c>
      <c r="BJ45" s="92">
        <f t="shared" si="17"/>
        <v>0</v>
      </c>
      <c r="BK45" s="92">
        <f t="shared" si="17"/>
        <v>0</v>
      </c>
      <c r="BL45" s="92">
        <f t="shared" si="17"/>
        <v>0</v>
      </c>
      <c r="BM45" s="92">
        <f>SUM(BM9,BM11,BM13,BM15,BM17,BM19,BM21,BM23,BM25,BM27,BM29,BM31,BM33,BM35,BM37,BM39,BM41,BM43)</f>
        <v>0</v>
      </c>
      <c r="BN45" s="92">
        <f t="shared" ref="BN45:BO45" si="18">SUM(BN9,BN11,BN13,BN15,BN17,BN19,BN21,BN23,BN25,BN27,BN29,BN31,BN33,BN35,BN37,BN39,BN41,BN43)</f>
        <v>38551700</v>
      </c>
      <c r="BO45" s="92">
        <f t="shared" si="18"/>
        <v>10383</v>
      </c>
      <c r="BP45" s="88">
        <v>103.8</v>
      </c>
      <c r="BQ45" s="94">
        <v>102.3</v>
      </c>
      <c r="BR45" s="90">
        <f>SUM(BR9,BR11,BR13,BR15,BR17,BR19,BR21,BR23,BR25,BR27,BR29,BR31,BR33,BR35,BR37,BR39,BR41,BR43)</f>
        <v>51992000</v>
      </c>
      <c r="BS45" s="92">
        <f t="shared" ref="BS45:CE45" si="19">SUM(BS9,BS11,BS13,BS15,BS17,BS19,BS21,BS23,BS25,BS27,BS29,BS31,BS33,BS35,BS37,BS39,BS41,BS43)</f>
        <v>12998</v>
      </c>
      <c r="BT45" s="92">
        <f t="shared" si="19"/>
        <v>170890000</v>
      </c>
      <c r="BU45" s="92">
        <f t="shared" si="19"/>
        <v>34178</v>
      </c>
      <c r="BV45" s="92">
        <f t="shared" si="19"/>
        <v>92316000</v>
      </c>
      <c r="BW45" s="92">
        <f t="shared" si="19"/>
        <v>15386</v>
      </c>
      <c r="BX45" s="92">
        <f t="shared" si="19"/>
        <v>31200</v>
      </c>
      <c r="BY45" s="92">
        <f t="shared" si="19"/>
        <v>24</v>
      </c>
      <c r="BZ45" s="92">
        <f t="shared" si="19"/>
        <v>0</v>
      </c>
      <c r="CA45" s="92">
        <f t="shared" si="19"/>
        <v>0</v>
      </c>
      <c r="CB45" s="92">
        <f t="shared" si="19"/>
        <v>0</v>
      </c>
      <c r="CC45" s="92">
        <f t="shared" si="19"/>
        <v>0</v>
      </c>
      <c r="CD45" s="92">
        <f t="shared" si="19"/>
        <v>315229200</v>
      </c>
      <c r="CE45" s="92">
        <f t="shared" si="19"/>
        <v>62586</v>
      </c>
      <c r="CF45" s="88">
        <v>102.2</v>
      </c>
      <c r="CG45" s="94">
        <v>101.1</v>
      </c>
      <c r="CH45" s="90">
        <f>SUM(CH8:CH43)</f>
        <v>3600</v>
      </c>
      <c r="CI45" s="92">
        <f>SUM(CI8:CI43)</f>
        <v>1</v>
      </c>
      <c r="CJ45" s="96">
        <v>100</v>
      </c>
      <c r="CK45" s="97">
        <v>100</v>
      </c>
      <c r="CL45" s="90">
        <f>SUM(CL9,CL11,CL13,CL15,CL17,CL19,CL21,CL23,CL25,CL27,CL29,CL31,CL33,CL35,CL37,CL39,CL41,CL43)</f>
        <v>2492288000</v>
      </c>
      <c r="CM45" s="4">
        <f>SUM(CM9,CM11,CM13,CM15,CM17,CM19,CM21,CM23,CM25,CM27,CM29,CM31,CM33,CM35,CM37,CM39,CM41,CM43)</f>
        <v>315548</v>
      </c>
      <c r="CN45" s="4">
        <f>SUM(CN8:CN44)</f>
        <v>238900</v>
      </c>
      <c r="CO45" s="88">
        <v>102.5</v>
      </c>
      <c r="CP45" s="88">
        <v>101.1</v>
      </c>
      <c r="CQ45" s="98">
        <v>100.5</v>
      </c>
    </row>
    <row r="46" spans="1:95" ht="32.1" customHeight="1" x14ac:dyDescent="0.15">
      <c r="A46" s="83"/>
      <c r="B46" s="99">
        <v>5000</v>
      </c>
      <c r="C46" s="99">
        <v>5</v>
      </c>
      <c r="D46" s="100">
        <v>166.7</v>
      </c>
      <c r="E46" s="101">
        <v>166.7</v>
      </c>
      <c r="F46" s="102"/>
      <c r="G46" s="104"/>
      <c r="H46" s="104"/>
      <c r="I46" s="104"/>
      <c r="J46" s="104"/>
      <c r="K46" s="99"/>
      <c r="L46" s="104"/>
      <c r="M46" s="104"/>
      <c r="N46" s="104"/>
      <c r="O46" s="104"/>
      <c r="P46" s="104"/>
      <c r="Q46" s="104"/>
      <c r="R46" s="99"/>
      <c r="S46" s="99"/>
      <c r="T46" s="100">
        <v>0</v>
      </c>
      <c r="U46" s="107">
        <v>0</v>
      </c>
      <c r="V46" s="102"/>
      <c r="W46" s="99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99"/>
      <c r="AI46" s="99"/>
      <c r="AJ46" s="105">
        <v>0</v>
      </c>
      <c r="AK46" s="106">
        <v>0</v>
      </c>
      <c r="AL46" s="102"/>
      <c r="AM46" s="99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99">
        <v>30000</v>
      </c>
      <c r="AY46" s="99">
        <v>10</v>
      </c>
      <c r="AZ46" s="100">
        <v>90.9</v>
      </c>
      <c r="BA46" s="107">
        <v>90.9</v>
      </c>
      <c r="BB46" s="102"/>
      <c r="BC46" s="99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99"/>
      <c r="BO46" s="99"/>
      <c r="BP46" s="100">
        <v>0</v>
      </c>
      <c r="BQ46" s="106">
        <v>0</v>
      </c>
      <c r="BR46" s="102"/>
      <c r="BS46" s="99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99"/>
      <c r="CE46" s="99"/>
      <c r="CF46" s="100"/>
      <c r="CG46" s="106"/>
      <c r="CH46" s="108">
        <v>0</v>
      </c>
      <c r="CI46" s="109">
        <v>0</v>
      </c>
      <c r="CJ46" s="110" t="s">
        <v>254</v>
      </c>
      <c r="CK46" s="110" t="s">
        <v>254</v>
      </c>
      <c r="CL46" s="102">
        <v>35000</v>
      </c>
      <c r="CM46" s="99">
        <v>15</v>
      </c>
      <c r="CN46" s="99"/>
      <c r="CO46" s="100">
        <v>89.7</v>
      </c>
      <c r="CP46" s="100">
        <v>100</v>
      </c>
      <c r="CQ46" s="111">
        <v>0</v>
      </c>
    </row>
    <row r="47" spans="1:95" ht="32.1" customHeight="1" thickBot="1" x14ac:dyDescent="0.2">
      <c r="A47" s="112" t="s">
        <v>242</v>
      </c>
      <c r="B47" s="113">
        <v>195793200</v>
      </c>
      <c r="C47" s="113">
        <v>54387</v>
      </c>
      <c r="D47" s="114">
        <v>101.8</v>
      </c>
      <c r="E47" s="115">
        <v>101.8</v>
      </c>
      <c r="F47" s="116">
        <v>6200</v>
      </c>
      <c r="G47" s="117">
        <v>2</v>
      </c>
      <c r="H47" s="118">
        <v>3900</v>
      </c>
      <c r="I47" s="118">
        <v>1</v>
      </c>
      <c r="J47" s="113">
        <v>115000</v>
      </c>
      <c r="K47" s="118">
        <v>25</v>
      </c>
      <c r="L47" s="118">
        <v>0</v>
      </c>
      <c r="M47" s="118">
        <v>0</v>
      </c>
      <c r="N47" s="118">
        <v>0</v>
      </c>
      <c r="O47" s="118">
        <v>0</v>
      </c>
      <c r="P47" s="118">
        <v>0</v>
      </c>
      <c r="Q47" s="118">
        <v>0</v>
      </c>
      <c r="R47" s="113">
        <v>125100</v>
      </c>
      <c r="S47" s="113">
        <v>28</v>
      </c>
      <c r="T47" s="114">
        <v>103.8</v>
      </c>
      <c r="U47" s="119">
        <v>103.7</v>
      </c>
      <c r="V47" s="116">
        <v>203500</v>
      </c>
      <c r="W47" s="113">
        <v>37</v>
      </c>
      <c r="X47" s="118">
        <v>269100</v>
      </c>
      <c r="Y47" s="118">
        <v>39</v>
      </c>
      <c r="Z47" s="118">
        <v>172200</v>
      </c>
      <c r="AA47" s="118">
        <v>21</v>
      </c>
      <c r="AB47" s="118">
        <v>0</v>
      </c>
      <c r="AC47" s="118">
        <v>0</v>
      </c>
      <c r="AD47" s="118">
        <v>0</v>
      </c>
      <c r="AE47" s="118">
        <v>0</v>
      </c>
      <c r="AF47" s="118">
        <v>5200</v>
      </c>
      <c r="AG47" s="118">
        <v>1</v>
      </c>
      <c r="AH47" s="113">
        <v>650000</v>
      </c>
      <c r="AI47" s="113">
        <v>98</v>
      </c>
      <c r="AJ47" s="120">
        <v>118.5</v>
      </c>
      <c r="AK47" s="121">
        <v>116.7</v>
      </c>
      <c r="AL47" s="116">
        <v>402638400</v>
      </c>
      <c r="AM47" s="113">
        <v>55922</v>
      </c>
      <c r="AN47" s="118">
        <v>947872800</v>
      </c>
      <c r="AO47" s="118">
        <v>87766</v>
      </c>
      <c r="AP47" s="118">
        <v>539632800</v>
      </c>
      <c r="AQ47" s="118">
        <v>41832</v>
      </c>
      <c r="AR47" s="118">
        <v>29700</v>
      </c>
      <c r="AS47" s="118">
        <v>11</v>
      </c>
      <c r="AT47" s="118">
        <v>0</v>
      </c>
      <c r="AU47" s="118">
        <v>0</v>
      </c>
      <c r="AV47" s="118">
        <v>0</v>
      </c>
      <c r="AW47" s="118">
        <v>0</v>
      </c>
      <c r="AX47" s="113">
        <v>1890173700</v>
      </c>
      <c r="AY47" s="113">
        <v>185531</v>
      </c>
      <c r="AZ47" s="114">
        <v>105.6</v>
      </c>
      <c r="BA47" s="119">
        <v>101.7</v>
      </c>
      <c r="BB47" s="116">
        <v>8976000</v>
      </c>
      <c r="BC47" s="113">
        <v>2992</v>
      </c>
      <c r="BD47" s="118">
        <v>20786000</v>
      </c>
      <c r="BE47" s="118">
        <v>5470</v>
      </c>
      <c r="BF47" s="118">
        <v>7303500</v>
      </c>
      <c r="BG47" s="118">
        <v>1623</v>
      </c>
      <c r="BH47" s="118">
        <v>66000</v>
      </c>
      <c r="BI47" s="118">
        <v>66</v>
      </c>
      <c r="BJ47" s="118">
        <v>0</v>
      </c>
      <c r="BK47" s="118">
        <v>0</v>
      </c>
      <c r="BL47" s="118">
        <v>0</v>
      </c>
      <c r="BM47" s="118">
        <v>0</v>
      </c>
      <c r="BN47" s="113">
        <v>37131500</v>
      </c>
      <c r="BO47" s="113">
        <v>10151</v>
      </c>
      <c r="BP47" s="114">
        <v>107.1</v>
      </c>
      <c r="BQ47" s="121">
        <v>105.2</v>
      </c>
      <c r="BR47" s="116">
        <v>65300000</v>
      </c>
      <c r="BS47" s="113">
        <v>16325</v>
      </c>
      <c r="BT47" s="118">
        <v>151655000</v>
      </c>
      <c r="BU47" s="118">
        <v>30331</v>
      </c>
      <c r="BV47" s="118">
        <v>91536000</v>
      </c>
      <c r="BW47" s="118">
        <v>15256</v>
      </c>
      <c r="BX47" s="118">
        <v>15600</v>
      </c>
      <c r="BY47" s="118">
        <v>12</v>
      </c>
      <c r="BZ47" s="118">
        <v>0</v>
      </c>
      <c r="CA47" s="118">
        <v>0</v>
      </c>
      <c r="CB47" s="118">
        <v>0</v>
      </c>
      <c r="CC47" s="118">
        <v>0</v>
      </c>
      <c r="CD47" s="113">
        <v>308506600</v>
      </c>
      <c r="CE47" s="113">
        <v>61924</v>
      </c>
      <c r="CF47" s="114">
        <v>101.9</v>
      </c>
      <c r="CG47" s="121">
        <v>100.3</v>
      </c>
      <c r="CH47" s="122">
        <v>3600</v>
      </c>
      <c r="CI47" s="123">
        <v>1</v>
      </c>
      <c r="CJ47" s="124"/>
      <c r="CK47" s="125"/>
      <c r="CL47" s="116">
        <v>2432383700</v>
      </c>
      <c r="CM47" s="113">
        <v>312120</v>
      </c>
      <c r="CN47" s="113">
        <v>237627</v>
      </c>
      <c r="CO47" s="114">
        <v>104.8</v>
      </c>
      <c r="CP47" s="114">
        <v>101.5</v>
      </c>
      <c r="CQ47" s="126">
        <v>101.5</v>
      </c>
    </row>
    <row r="48" spans="1:95" ht="14.25" customHeight="1" x14ac:dyDescent="0.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</row>
    <row r="49" spans="1:95" x14ac:dyDescent="0.1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</row>
    <row r="50" spans="1:95" x14ac:dyDescent="0.1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</row>
    <row r="51" spans="1:95" x14ac:dyDescent="0.1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</row>
    <row r="52" spans="1:95" x14ac:dyDescent="0.1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</row>
    <row r="53" spans="1:95" s="128" customFormat="1" x14ac:dyDescent="0.15">
      <c r="A53" s="431"/>
      <c r="B53" s="431"/>
      <c r="C53" s="431"/>
      <c r="D53" s="431"/>
      <c r="E53" s="431"/>
      <c r="F53" s="431"/>
      <c r="G53" s="431"/>
      <c r="H53" s="431"/>
      <c r="I53" s="431"/>
      <c r="J53" s="431"/>
      <c r="K53" s="431"/>
      <c r="L53" s="431"/>
      <c r="M53" s="431"/>
      <c r="N53" s="431"/>
      <c r="O53" s="431"/>
      <c r="P53" s="431"/>
      <c r="Q53" s="431"/>
      <c r="R53" s="431"/>
      <c r="S53" s="431"/>
      <c r="T53" s="431"/>
      <c r="U53" s="431"/>
      <c r="V53" s="431"/>
      <c r="W53" s="431"/>
      <c r="X53" s="431"/>
      <c r="Y53" s="431"/>
      <c r="Z53" s="431"/>
      <c r="AA53" s="431"/>
      <c r="AB53" s="431"/>
      <c r="AC53" s="431"/>
      <c r="AD53" s="431"/>
      <c r="AE53" s="431"/>
      <c r="AF53" s="431"/>
      <c r="AG53" s="431"/>
      <c r="AH53" s="431"/>
      <c r="AI53" s="431"/>
      <c r="AJ53" s="431"/>
      <c r="AK53" s="431"/>
      <c r="AL53" s="431"/>
      <c r="AM53" s="431"/>
      <c r="AN53" s="431"/>
      <c r="AO53" s="431"/>
      <c r="AP53" s="431"/>
      <c r="AQ53" s="431"/>
      <c r="AR53" s="431"/>
      <c r="AS53" s="431"/>
      <c r="AT53" s="431"/>
      <c r="AU53" s="431"/>
      <c r="AV53" s="431"/>
      <c r="AW53" s="431"/>
      <c r="AX53" s="431"/>
      <c r="AY53" s="431"/>
      <c r="AZ53" s="431"/>
      <c r="BA53" s="431"/>
      <c r="BB53" s="431"/>
      <c r="BC53" s="431"/>
      <c r="BD53" s="431"/>
      <c r="BE53" s="431"/>
      <c r="BF53" s="431"/>
      <c r="BG53" s="431"/>
      <c r="BH53" s="431"/>
      <c r="BI53" s="431"/>
      <c r="BJ53" s="431"/>
      <c r="BK53" s="431"/>
      <c r="BL53" s="431"/>
      <c r="BM53" s="431"/>
      <c r="BN53" s="431"/>
      <c r="BO53" s="431"/>
      <c r="BP53" s="431"/>
      <c r="BQ53" s="431"/>
      <c r="BR53" s="431"/>
      <c r="BS53" s="431"/>
      <c r="BT53" s="431"/>
      <c r="BU53" s="431"/>
      <c r="BV53" s="431"/>
      <c r="BW53" s="431"/>
      <c r="BX53" s="431"/>
      <c r="BY53" s="431"/>
      <c r="BZ53" s="431"/>
      <c r="CA53" s="431"/>
      <c r="CB53" s="431"/>
      <c r="CC53" s="431"/>
      <c r="CD53" s="431"/>
      <c r="CE53" s="431"/>
      <c r="CF53" s="431"/>
      <c r="CG53" s="431"/>
      <c r="CH53" s="431"/>
      <c r="CI53" s="431"/>
      <c r="CJ53" s="431"/>
      <c r="CK53" s="431"/>
      <c r="CL53" s="431"/>
      <c r="CM53" s="431"/>
      <c r="CN53" s="431"/>
      <c r="CO53" s="431"/>
      <c r="CP53" s="431"/>
      <c r="CQ53" s="431"/>
    </row>
    <row r="54" spans="1:95" x14ac:dyDescent="0.15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</row>
    <row r="55" spans="1:95" x14ac:dyDescent="0.15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</row>
    <row r="56" spans="1:95" x14ac:dyDescent="0.15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</row>
    <row r="57" spans="1:95" x14ac:dyDescent="0.15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</row>
    <row r="58" spans="1:95" x14ac:dyDescent="0.15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</row>
    <row r="59" spans="1:95" x14ac:dyDescent="0.15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</row>
    <row r="60" spans="1:95" x14ac:dyDescent="0.15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</row>
    <row r="61" spans="1:95" x14ac:dyDescent="0.15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9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</row>
    <row r="62" spans="1:95" x14ac:dyDescent="0.15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</row>
    <row r="63" spans="1:95" x14ac:dyDescent="0.15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</row>
    <row r="64" spans="1:95" x14ac:dyDescent="0.15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</row>
    <row r="65" spans="1:113" x14ac:dyDescent="0.15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</row>
    <row r="66" spans="1:113" x14ac:dyDescent="0.15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</row>
    <row r="67" spans="1:113" x14ac:dyDescent="0.15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</row>
    <row r="68" spans="1:113" s="127" customFormat="1" ht="14.25" customHeight="1" x14ac:dyDescent="0.15">
      <c r="A68" s="430"/>
      <c r="B68" s="430"/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0"/>
      <c r="AL68" s="430"/>
      <c r="AM68" s="430"/>
      <c r="AN68" s="430"/>
      <c r="AO68" s="430"/>
      <c r="AP68" s="430"/>
      <c r="AQ68" s="430"/>
      <c r="AR68" s="430"/>
      <c r="AS68" s="430"/>
      <c r="AT68" s="430"/>
      <c r="AU68" s="430"/>
      <c r="AV68" s="430"/>
      <c r="AW68" s="430"/>
      <c r="AX68" s="430"/>
      <c r="AY68" s="430"/>
      <c r="AZ68" s="430"/>
      <c r="BA68" s="430"/>
      <c r="BB68" s="430"/>
      <c r="BC68" s="430"/>
      <c r="BD68" s="430"/>
      <c r="BE68" s="430"/>
      <c r="BF68" s="430"/>
      <c r="BG68" s="430"/>
      <c r="BH68" s="430"/>
      <c r="BI68" s="430"/>
      <c r="BJ68" s="430"/>
      <c r="BK68" s="430"/>
      <c r="BL68" s="430"/>
      <c r="BM68" s="430"/>
      <c r="BN68" s="430"/>
      <c r="BO68" s="430"/>
      <c r="BP68" s="430"/>
      <c r="BQ68" s="430"/>
      <c r="BR68" s="430"/>
      <c r="BS68" s="430"/>
      <c r="BT68" s="430"/>
      <c r="BU68" s="430"/>
      <c r="BV68" s="430"/>
      <c r="BW68" s="430"/>
      <c r="BX68" s="430"/>
      <c r="BY68" s="430"/>
      <c r="BZ68" s="430"/>
      <c r="CA68" s="430"/>
      <c r="CB68" s="430"/>
      <c r="CC68" s="430"/>
      <c r="CD68" s="430"/>
      <c r="CE68" s="430"/>
      <c r="CF68" s="430"/>
      <c r="CG68" s="430"/>
      <c r="CH68" s="430"/>
      <c r="CI68" s="430"/>
      <c r="CJ68" s="430"/>
      <c r="CK68" s="430"/>
      <c r="CL68" s="430"/>
      <c r="CM68" s="430"/>
      <c r="CN68" s="430"/>
      <c r="CO68" s="430"/>
      <c r="CP68" s="430"/>
      <c r="CQ68" s="430"/>
      <c r="CR68" s="430"/>
      <c r="CS68" s="430"/>
      <c r="CT68" s="430"/>
      <c r="CU68" s="430"/>
      <c r="CV68" s="430"/>
      <c r="CW68" s="430"/>
      <c r="CX68" s="430"/>
      <c r="CY68" s="430"/>
      <c r="CZ68" s="430"/>
      <c r="DA68" s="430"/>
      <c r="DB68" s="430"/>
      <c r="DC68" s="430"/>
      <c r="DD68" s="430"/>
      <c r="DE68" s="430"/>
      <c r="DF68" s="430"/>
      <c r="DG68" s="430"/>
      <c r="DH68" s="430"/>
      <c r="DI68" s="430"/>
    </row>
    <row r="69" spans="1:113" s="130" customFormat="1" ht="14.25" customHeight="1" x14ac:dyDescent="0.15">
      <c r="A69" s="430"/>
      <c r="B69" s="430"/>
      <c r="C69" s="430"/>
      <c r="D69" s="430"/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430"/>
      <c r="Q69" s="430"/>
      <c r="R69" s="430"/>
      <c r="S69" s="430"/>
      <c r="T69" s="430"/>
      <c r="U69" s="430"/>
      <c r="V69" s="430"/>
      <c r="W69" s="430"/>
      <c r="X69" s="430"/>
      <c r="Y69" s="430"/>
      <c r="Z69" s="430"/>
      <c r="AA69" s="430"/>
      <c r="AB69" s="430"/>
      <c r="AC69" s="430"/>
      <c r="AD69" s="430"/>
      <c r="AE69" s="430"/>
      <c r="AF69" s="430"/>
      <c r="AG69" s="430"/>
      <c r="AH69" s="430"/>
      <c r="AI69" s="430"/>
      <c r="AJ69" s="430"/>
      <c r="AK69" s="430"/>
      <c r="AL69" s="430"/>
      <c r="AM69" s="430"/>
      <c r="AN69" s="430"/>
      <c r="AO69" s="430"/>
      <c r="AP69" s="430"/>
      <c r="AQ69" s="430"/>
      <c r="AR69" s="430"/>
      <c r="AS69" s="430"/>
      <c r="AT69" s="430"/>
      <c r="AU69" s="430"/>
      <c r="AV69" s="430"/>
      <c r="AW69" s="430"/>
      <c r="AX69" s="430"/>
      <c r="AY69" s="430"/>
      <c r="AZ69" s="430"/>
      <c r="BA69" s="430"/>
      <c r="BB69" s="430"/>
      <c r="BC69" s="430"/>
      <c r="BD69" s="430"/>
      <c r="BE69" s="430"/>
      <c r="BF69" s="430"/>
      <c r="BG69" s="430"/>
      <c r="BH69" s="430"/>
      <c r="BI69" s="430"/>
      <c r="BJ69" s="430"/>
      <c r="BK69" s="430"/>
      <c r="BL69" s="430"/>
      <c r="BM69" s="430"/>
      <c r="BN69" s="430"/>
      <c r="BO69" s="430"/>
      <c r="BP69" s="430"/>
      <c r="BQ69" s="430"/>
      <c r="BR69" s="430"/>
      <c r="BS69" s="430"/>
      <c r="BT69" s="430"/>
      <c r="BU69" s="430"/>
      <c r="BV69" s="430"/>
      <c r="BW69" s="430"/>
      <c r="BX69" s="430"/>
      <c r="BY69" s="430"/>
      <c r="BZ69" s="430"/>
      <c r="CA69" s="430"/>
      <c r="CB69" s="430"/>
      <c r="CC69" s="430"/>
      <c r="CD69" s="430"/>
      <c r="CE69" s="430"/>
      <c r="CF69" s="430"/>
      <c r="CG69" s="430"/>
      <c r="CH69" s="430"/>
      <c r="CI69" s="430"/>
      <c r="CJ69" s="430"/>
      <c r="CK69" s="430"/>
      <c r="CL69" s="430"/>
      <c r="CM69" s="430"/>
      <c r="CN69" s="430"/>
      <c r="CO69" s="430"/>
      <c r="CP69" s="430"/>
      <c r="CQ69" s="430"/>
      <c r="CR69" s="430"/>
      <c r="CS69" s="430"/>
      <c r="CT69" s="430"/>
      <c r="CU69" s="430"/>
      <c r="CV69" s="430"/>
      <c r="CW69" s="430"/>
      <c r="CX69" s="430"/>
      <c r="CY69" s="430"/>
      <c r="CZ69" s="430"/>
      <c r="DA69" s="430"/>
      <c r="DB69" s="430"/>
      <c r="DC69" s="430"/>
      <c r="DD69" s="430"/>
      <c r="DE69" s="430"/>
      <c r="DF69" s="430"/>
      <c r="DG69" s="430"/>
      <c r="DH69" s="430"/>
      <c r="DI69" s="430"/>
    </row>
  </sheetData>
  <mergeCells count="88">
    <mergeCell ref="CR68:DI69"/>
    <mergeCell ref="A53:U53"/>
    <mergeCell ref="V53:AK53"/>
    <mergeCell ref="AL53:BA53"/>
    <mergeCell ref="BB53:BQ53"/>
    <mergeCell ref="BR53:CG53"/>
    <mergeCell ref="CH53:CQ53"/>
    <mergeCell ref="A68:U69"/>
    <mergeCell ref="V68:AQ69"/>
    <mergeCell ref="AR68:BI69"/>
    <mergeCell ref="BJ68:BY69"/>
    <mergeCell ref="BZ68:CQ69"/>
    <mergeCell ref="CD4:CE5"/>
    <mergeCell ref="AV5:AW5"/>
    <mergeCell ref="F5:G5"/>
    <mergeCell ref="H5:I5"/>
    <mergeCell ref="J5:K5"/>
    <mergeCell ref="L5:M5"/>
    <mergeCell ref="N5:O5"/>
    <mergeCell ref="P5:Q5"/>
    <mergeCell ref="AL5:AM5"/>
    <mergeCell ref="AN5:AO5"/>
    <mergeCell ref="AP5:AQ5"/>
    <mergeCell ref="AR5:AS5"/>
    <mergeCell ref="AT5:AU5"/>
    <mergeCell ref="BV5:BW5"/>
    <mergeCell ref="BX5:BY5"/>
    <mergeCell ref="BZ5:CA5"/>
    <mergeCell ref="CB5:CC5"/>
    <mergeCell ref="BV4:BW4"/>
    <mergeCell ref="BX4:BY4"/>
    <mergeCell ref="BZ4:CA4"/>
    <mergeCell ref="CB4:CC4"/>
    <mergeCell ref="BJ5:BK5"/>
    <mergeCell ref="BL5:BM5"/>
    <mergeCell ref="BR5:BS5"/>
    <mergeCell ref="BT5:BU5"/>
    <mergeCell ref="BJ4:BK4"/>
    <mergeCell ref="BL4:BM4"/>
    <mergeCell ref="BN4:BO5"/>
    <mergeCell ref="BP4:BQ5"/>
    <mergeCell ref="BR4:BS4"/>
    <mergeCell ref="BB5:BC5"/>
    <mergeCell ref="BD5:BE5"/>
    <mergeCell ref="BF5:BG5"/>
    <mergeCell ref="BH5:BI5"/>
    <mergeCell ref="AX4:AY5"/>
    <mergeCell ref="AZ4:BA5"/>
    <mergeCell ref="BB4:BC4"/>
    <mergeCell ref="BD4:BE4"/>
    <mergeCell ref="BF4:BG4"/>
    <mergeCell ref="AB5:AC5"/>
    <mergeCell ref="AD5:AE5"/>
    <mergeCell ref="AF5:AG5"/>
    <mergeCell ref="AL4:AM4"/>
    <mergeCell ref="AN4:AO4"/>
    <mergeCell ref="V5:W5"/>
    <mergeCell ref="X5:Y5"/>
    <mergeCell ref="F3:U3"/>
    <mergeCell ref="V3:AK3"/>
    <mergeCell ref="N4:O4"/>
    <mergeCell ref="P4:Q4"/>
    <mergeCell ref="R4:S5"/>
    <mergeCell ref="T4:U5"/>
    <mergeCell ref="V4:W4"/>
    <mergeCell ref="Z4:AA4"/>
    <mergeCell ref="AB4:AC4"/>
    <mergeCell ref="AD4:AE4"/>
    <mergeCell ref="AF4:AG4"/>
    <mergeCell ref="AH4:AI5"/>
    <mergeCell ref="AJ4:AK5"/>
    <mergeCell ref="Z5:AA5"/>
    <mergeCell ref="AL3:BA3"/>
    <mergeCell ref="BB3:BQ3"/>
    <mergeCell ref="BR3:CG3"/>
    <mergeCell ref="CH3:CK4"/>
    <mergeCell ref="F4:G4"/>
    <mergeCell ref="H4:I4"/>
    <mergeCell ref="J4:K4"/>
    <mergeCell ref="L4:M4"/>
    <mergeCell ref="X4:Y4"/>
    <mergeCell ref="AV4:AW4"/>
    <mergeCell ref="AP4:AQ4"/>
    <mergeCell ref="AR4:AS4"/>
    <mergeCell ref="AT4:AU4"/>
    <mergeCell ref="BH4:BI4"/>
    <mergeCell ref="BT4:BU4"/>
    <mergeCell ref="CF4:CG5"/>
  </mergeCells>
  <phoneticPr fontId="2"/>
  <conditionalFormatting sqref="B8:CQ47">
    <cfRule type="expression" dxfId="3" priority="1">
      <formula>B8&lt;&gt;#REF!</formula>
    </cfRule>
  </conditionalFormatting>
  <printOptions horizontalCentered="1"/>
  <pageMargins left="0" right="0" top="0.78740157480314965" bottom="0" header="0.51181102362204722" footer="0.51181102362204722"/>
  <pageSetup paperSize="9" scale="48" fitToWidth="10" fitToHeight="0" orientation="portrait" r:id="rId1"/>
  <headerFooter alignWithMargins="0"/>
  <colBreaks count="5" manualBreakCount="5">
    <brk id="21" max="1048575" man="1"/>
    <brk id="37" max="1048575" man="1"/>
    <brk id="53" max="1048575" man="1"/>
    <brk id="69" max="1048575" man="1"/>
    <brk id="8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3"/>
  <sheetViews>
    <sheetView view="pageBreakPreview" zoomScale="75" zoomScaleNormal="70" zoomScaleSheetLayoutView="75" workbookViewId="0">
      <selection activeCell="J32" sqref="J32"/>
    </sheetView>
  </sheetViews>
  <sheetFormatPr defaultRowHeight="14.25" x14ac:dyDescent="0.15"/>
  <cols>
    <col min="1" max="2" width="12.75" style="46" customWidth="1"/>
    <col min="3" max="3" width="8.625" style="46" customWidth="1"/>
    <col min="4" max="5" width="7.375" style="46" customWidth="1"/>
    <col min="6" max="6" width="12.75" style="46" customWidth="1"/>
    <col min="7" max="7" width="8.625" style="46" customWidth="1"/>
    <col min="8" max="9" width="7.375" style="46" customWidth="1"/>
    <col min="10" max="10" width="12.75" style="46" customWidth="1"/>
    <col min="11" max="12" width="8.625" style="46" customWidth="1"/>
    <col min="13" max="14" width="7.375" style="46" customWidth="1"/>
    <col min="15" max="15" width="7.75" style="46" customWidth="1"/>
    <col min="16" max="16" width="9" style="46"/>
    <col min="17" max="17" width="12.75" style="46" customWidth="1"/>
    <col min="18" max="18" width="13.375" style="46" customWidth="1"/>
    <col min="19" max="20" width="8.625" style="46" customWidth="1"/>
    <col min="21" max="22" width="7.375" style="46" customWidth="1"/>
    <col min="23" max="23" width="7.75" style="46" customWidth="1"/>
    <col min="24" max="24" width="11" style="46" hidden="1" customWidth="1"/>
    <col min="25" max="25" width="12.625" style="46" hidden="1" customWidth="1"/>
    <col min="26" max="26" width="10.625" style="46" hidden="1" customWidth="1"/>
    <col min="27" max="27" width="12.625" style="46" hidden="1" customWidth="1"/>
    <col min="28" max="28" width="10.625" style="46" hidden="1" customWidth="1"/>
    <col min="29" max="29" width="12.625" style="46" hidden="1" customWidth="1"/>
    <col min="30" max="30" width="10.625" style="46" hidden="1" customWidth="1"/>
    <col min="31" max="31" width="12.625" style="46" hidden="1" customWidth="1"/>
    <col min="32" max="32" width="10.625" style="46" hidden="1" customWidth="1"/>
    <col min="33" max="33" width="12.625" style="46" hidden="1" customWidth="1"/>
    <col min="34" max="34" width="10.625" style="46" hidden="1" customWidth="1"/>
    <col min="35" max="35" width="12.625" style="46" hidden="1" customWidth="1"/>
    <col min="36" max="36" width="10.625" style="46" hidden="1" customWidth="1"/>
    <col min="37" max="37" width="12.625" style="46" hidden="1" customWidth="1"/>
    <col min="38" max="38" width="10.625" style="46" hidden="1" customWidth="1"/>
    <col min="39" max="39" width="12.625" style="46" hidden="1" customWidth="1"/>
    <col min="40" max="40" width="10.625" style="46" hidden="1" customWidth="1"/>
    <col min="41" max="41" width="12.625" style="46" hidden="1" customWidth="1"/>
    <col min="42" max="42" width="10.625" style="46" hidden="1" customWidth="1"/>
    <col min="43" max="43" width="12.625" style="46" hidden="1" customWidth="1"/>
    <col min="44" max="44" width="10.625" style="46" hidden="1" customWidth="1"/>
    <col min="45" max="45" width="12.625" style="46" hidden="1" customWidth="1"/>
    <col min="46" max="46" width="10.625" style="46" hidden="1" customWidth="1"/>
    <col min="47" max="47" width="12.625" style="46" hidden="1" customWidth="1"/>
    <col min="48" max="48" width="10.625" style="46" hidden="1" customWidth="1"/>
    <col min="49" max="49" width="12.625" style="46" hidden="1" customWidth="1"/>
    <col min="50" max="50" width="10.625" style="46" hidden="1" customWidth="1"/>
    <col min="51" max="51" width="12.625" style="46" hidden="1" customWidth="1"/>
    <col min="52" max="56" width="10.625" style="46" hidden="1" customWidth="1"/>
    <col min="57" max="57" width="10.875" style="46" hidden="1" customWidth="1"/>
    <col min="58" max="16384" width="9" style="46"/>
  </cols>
  <sheetData>
    <row r="1" spans="1:57" s="178" customFormat="1" ht="24.75" customHeight="1" thickBot="1" x14ac:dyDescent="0.2">
      <c r="X1" s="19" t="s">
        <v>34</v>
      </c>
    </row>
    <row r="2" spans="1:57" s="178" customFormat="1" ht="18" customHeight="1" x14ac:dyDescent="0.15">
      <c r="A2" s="13"/>
      <c r="B2" s="407" t="s">
        <v>143</v>
      </c>
      <c r="C2" s="408"/>
      <c r="D2" s="408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  <c r="P2" s="16"/>
      <c r="Q2" s="13"/>
      <c r="R2" s="432" t="s">
        <v>157</v>
      </c>
      <c r="S2" s="433"/>
      <c r="T2" s="433"/>
      <c r="U2" s="433"/>
      <c r="V2" s="16"/>
      <c r="W2" s="17"/>
      <c r="X2" s="13"/>
      <c r="Y2" s="373"/>
      <c r="Z2" s="16"/>
      <c r="AA2" s="16"/>
      <c r="AB2" s="16"/>
      <c r="AC2" s="16"/>
      <c r="AD2" s="16"/>
      <c r="AE2" s="16"/>
      <c r="AF2" s="374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374"/>
      <c r="AU2" s="16"/>
      <c r="AV2" s="16"/>
      <c r="AW2" s="16"/>
      <c r="AX2" s="374"/>
      <c r="AY2" s="16"/>
      <c r="AZ2" s="374"/>
      <c r="BA2" s="16"/>
      <c r="BB2" s="16"/>
      <c r="BC2" s="16"/>
      <c r="BD2" s="16"/>
      <c r="BE2" s="17"/>
    </row>
    <row r="3" spans="1:57" s="178" customFormat="1" ht="18" customHeight="1" x14ac:dyDescent="0.15">
      <c r="A3" s="18"/>
      <c r="B3" s="19"/>
      <c r="C3" s="19"/>
      <c r="D3" s="19"/>
      <c r="E3" s="19"/>
      <c r="F3" s="20"/>
      <c r="G3" s="19"/>
      <c r="H3" s="19"/>
      <c r="I3" s="19"/>
      <c r="J3" s="20"/>
      <c r="K3" s="19"/>
      <c r="L3" s="19"/>
      <c r="M3" s="19"/>
      <c r="N3" s="19"/>
      <c r="O3" s="21"/>
      <c r="P3" s="19"/>
      <c r="Q3" s="18"/>
      <c r="R3" s="19"/>
      <c r="S3" s="19"/>
      <c r="T3" s="19"/>
      <c r="U3" s="19"/>
      <c r="V3" s="19"/>
      <c r="W3" s="21"/>
      <c r="X3" s="18"/>
      <c r="Y3" s="375" t="s">
        <v>38</v>
      </c>
      <c r="Z3" s="19"/>
      <c r="AA3" s="19"/>
      <c r="AB3" s="19"/>
      <c r="AC3" s="19"/>
      <c r="AD3" s="19"/>
      <c r="AE3" s="19"/>
      <c r="AF3" s="29"/>
      <c r="AG3" s="19" t="s">
        <v>35</v>
      </c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29"/>
      <c r="AU3" s="19" t="s">
        <v>39</v>
      </c>
      <c r="AV3" s="19"/>
      <c r="AW3" s="19"/>
      <c r="AX3" s="29"/>
      <c r="AY3" s="19" t="s">
        <v>40</v>
      </c>
      <c r="AZ3" s="29"/>
      <c r="BA3" s="182" t="s">
        <v>41</v>
      </c>
      <c r="BB3" s="22"/>
      <c r="BC3" s="22"/>
      <c r="BD3" s="22"/>
      <c r="BE3" s="24"/>
    </row>
    <row r="4" spans="1:57" s="178" customFormat="1" ht="18" customHeight="1" x14ac:dyDescent="0.15">
      <c r="A4" s="18"/>
      <c r="B4" s="22" t="s">
        <v>161</v>
      </c>
      <c r="C4" s="22"/>
      <c r="D4" s="22"/>
      <c r="E4" s="22"/>
      <c r="F4" s="23" t="s">
        <v>154</v>
      </c>
      <c r="G4" s="22"/>
      <c r="H4" s="22"/>
      <c r="I4" s="22"/>
      <c r="J4" s="23" t="s">
        <v>150</v>
      </c>
      <c r="K4" s="22"/>
      <c r="L4" s="22"/>
      <c r="M4" s="22"/>
      <c r="N4" s="22"/>
      <c r="O4" s="24"/>
      <c r="P4" s="19"/>
      <c r="Q4" s="18"/>
      <c r="R4" s="22"/>
      <c r="S4" s="22"/>
      <c r="T4" s="22"/>
      <c r="U4" s="22"/>
      <c r="V4" s="22"/>
      <c r="W4" s="24"/>
      <c r="X4" s="18"/>
      <c r="Y4" s="182"/>
      <c r="Z4" s="22"/>
      <c r="AA4" s="22"/>
      <c r="AB4" s="22"/>
      <c r="AC4" s="22"/>
      <c r="AD4" s="22"/>
      <c r="AE4" s="22"/>
      <c r="AF4" s="376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376"/>
      <c r="AU4" s="22"/>
      <c r="AV4" s="22"/>
      <c r="AW4" s="22"/>
      <c r="AX4" s="376"/>
      <c r="AY4" s="19" t="s">
        <v>4</v>
      </c>
      <c r="AZ4" s="29"/>
      <c r="BA4" s="26" t="s">
        <v>46</v>
      </c>
      <c r="BB4" s="26" t="s">
        <v>35</v>
      </c>
      <c r="BC4" s="26" t="s">
        <v>47</v>
      </c>
      <c r="BD4" s="28" t="s">
        <v>40</v>
      </c>
      <c r="BE4" s="21"/>
    </row>
    <row r="5" spans="1:57" s="178" customFormat="1" ht="18" customHeight="1" x14ac:dyDescent="0.15">
      <c r="A5" s="25" t="s">
        <v>162</v>
      </c>
      <c r="B5" s="26"/>
      <c r="C5" s="26"/>
      <c r="D5" s="397" t="s">
        <v>163</v>
      </c>
      <c r="E5" s="404"/>
      <c r="F5" s="27"/>
      <c r="G5" s="19"/>
      <c r="H5" s="397" t="s">
        <v>163</v>
      </c>
      <c r="I5" s="404"/>
      <c r="J5" s="27"/>
      <c r="K5" s="26"/>
      <c r="L5" s="28"/>
      <c r="M5" s="397" t="s">
        <v>163</v>
      </c>
      <c r="N5" s="398"/>
      <c r="O5" s="399"/>
      <c r="P5" s="19"/>
      <c r="Q5" s="25" t="s">
        <v>162</v>
      </c>
      <c r="R5" s="26"/>
      <c r="S5" s="26"/>
      <c r="T5" s="26"/>
      <c r="U5" s="397" t="s">
        <v>163</v>
      </c>
      <c r="V5" s="398"/>
      <c r="W5" s="399"/>
      <c r="X5" s="25" t="s">
        <v>48</v>
      </c>
      <c r="Y5" s="375" t="s">
        <v>164</v>
      </c>
      <c r="Z5" s="29"/>
      <c r="AA5" s="19" t="s">
        <v>49</v>
      </c>
      <c r="AB5" s="29"/>
      <c r="AC5" s="19" t="s">
        <v>50</v>
      </c>
      <c r="AD5" s="29"/>
      <c r="AE5" s="19" t="s">
        <v>51</v>
      </c>
      <c r="AF5" s="29"/>
      <c r="AG5" s="19" t="s">
        <v>52</v>
      </c>
      <c r="AH5" s="29"/>
      <c r="AI5" s="19" t="s">
        <v>42</v>
      </c>
      <c r="AJ5" s="29"/>
      <c r="AK5" s="185" t="s">
        <v>36</v>
      </c>
      <c r="AL5" s="181"/>
      <c r="AM5" s="181"/>
      <c r="AN5" s="183"/>
      <c r="AO5" s="181" t="s">
        <v>37</v>
      </c>
      <c r="AP5" s="181"/>
      <c r="AQ5" s="181"/>
      <c r="AR5" s="183"/>
      <c r="AS5" s="19" t="s">
        <v>53</v>
      </c>
      <c r="AT5" s="29"/>
      <c r="AU5" s="19" t="s">
        <v>54</v>
      </c>
      <c r="AV5" s="29"/>
      <c r="AW5" s="19" t="s">
        <v>55</v>
      </c>
      <c r="AX5" s="29"/>
      <c r="AY5" s="375"/>
      <c r="AZ5" s="29"/>
      <c r="BA5" s="29" t="s">
        <v>56</v>
      </c>
      <c r="BB5" s="29"/>
      <c r="BC5" s="29" t="s">
        <v>5</v>
      </c>
      <c r="BD5" s="184" t="s">
        <v>57</v>
      </c>
      <c r="BE5" s="21" t="s">
        <v>45</v>
      </c>
    </row>
    <row r="6" spans="1:57" s="178" customFormat="1" ht="30" customHeight="1" x14ac:dyDescent="0.15">
      <c r="A6" s="18"/>
      <c r="B6" s="29" t="s">
        <v>165</v>
      </c>
      <c r="C6" s="29" t="s">
        <v>166</v>
      </c>
      <c r="D6" s="26" t="s">
        <v>165</v>
      </c>
      <c r="E6" s="19" t="s">
        <v>166</v>
      </c>
      <c r="F6" s="30" t="s">
        <v>165</v>
      </c>
      <c r="G6" s="29" t="s">
        <v>166</v>
      </c>
      <c r="H6" s="29" t="s">
        <v>165</v>
      </c>
      <c r="I6" s="19" t="s">
        <v>166</v>
      </c>
      <c r="J6" s="30" t="s">
        <v>165</v>
      </c>
      <c r="K6" s="29" t="s">
        <v>166</v>
      </c>
      <c r="L6" s="31" t="s">
        <v>177</v>
      </c>
      <c r="M6" s="29" t="s">
        <v>165</v>
      </c>
      <c r="N6" s="26" t="s">
        <v>166</v>
      </c>
      <c r="O6" s="170" t="s">
        <v>177</v>
      </c>
      <c r="P6" s="19"/>
      <c r="Q6" s="18"/>
      <c r="R6" s="29" t="s">
        <v>165</v>
      </c>
      <c r="S6" s="29" t="s">
        <v>166</v>
      </c>
      <c r="T6" s="32" t="s">
        <v>177</v>
      </c>
      <c r="U6" s="26" t="s">
        <v>165</v>
      </c>
      <c r="V6" s="26" t="s">
        <v>166</v>
      </c>
      <c r="W6" s="170" t="s">
        <v>177</v>
      </c>
      <c r="X6" s="29"/>
      <c r="Y6" s="182"/>
      <c r="Z6" s="376"/>
      <c r="AA6" s="22"/>
      <c r="AB6" s="376"/>
      <c r="AC6" s="22"/>
      <c r="AD6" s="376"/>
      <c r="AE6" s="22"/>
      <c r="AF6" s="376"/>
      <c r="AG6" s="22"/>
      <c r="AH6" s="376"/>
      <c r="AI6" s="22"/>
      <c r="AJ6" s="376"/>
      <c r="AK6" s="377" t="s">
        <v>43</v>
      </c>
      <c r="AL6" s="376"/>
      <c r="AM6" s="377" t="s">
        <v>44</v>
      </c>
      <c r="AN6" s="376"/>
      <c r="AO6" s="377" t="s">
        <v>43</v>
      </c>
      <c r="AP6" s="376"/>
      <c r="AQ6" s="377" t="s">
        <v>44</v>
      </c>
      <c r="AR6" s="376"/>
      <c r="AS6" s="22"/>
      <c r="AT6" s="376"/>
      <c r="AU6" s="22"/>
      <c r="AV6" s="376"/>
      <c r="AW6" s="22"/>
      <c r="AX6" s="376"/>
      <c r="AY6" s="22"/>
      <c r="AZ6" s="376"/>
      <c r="BA6" s="29"/>
      <c r="BB6" s="29"/>
      <c r="BC6" s="29"/>
      <c r="BD6" s="378" t="s">
        <v>5</v>
      </c>
      <c r="BE6" s="21"/>
    </row>
    <row r="7" spans="1:57" s="178" customFormat="1" ht="18" customHeight="1" x14ac:dyDescent="0.15">
      <c r="A7" s="33"/>
      <c r="B7" s="34" t="s">
        <v>167</v>
      </c>
      <c r="C7" s="162" t="s">
        <v>155</v>
      </c>
      <c r="D7" s="162" t="s">
        <v>7</v>
      </c>
      <c r="E7" s="165" t="s">
        <v>7</v>
      </c>
      <c r="F7" s="159" t="s">
        <v>167</v>
      </c>
      <c r="G7" s="160" t="s">
        <v>155</v>
      </c>
      <c r="H7" s="162" t="s">
        <v>7</v>
      </c>
      <c r="I7" s="165" t="s">
        <v>7</v>
      </c>
      <c r="J7" s="159" t="s">
        <v>167</v>
      </c>
      <c r="K7" s="159" t="s">
        <v>155</v>
      </c>
      <c r="L7" s="166" t="s">
        <v>169</v>
      </c>
      <c r="M7" s="162" t="s">
        <v>7</v>
      </c>
      <c r="N7" s="159" t="s">
        <v>7</v>
      </c>
      <c r="O7" s="171" t="s">
        <v>7</v>
      </c>
      <c r="P7" s="19"/>
      <c r="Q7" s="33"/>
      <c r="R7" s="34" t="s">
        <v>167</v>
      </c>
      <c r="S7" s="34" t="s">
        <v>155</v>
      </c>
      <c r="T7" s="34" t="s">
        <v>169</v>
      </c>
      <c r="U7" s="160" t="s">
        <v>7</v>
      </c>
      <c r="V7" s="162" t="s">
        <v>7</v>
      </c>
      <c r="W7" s="171" t="s">
        <v>7</v>
      </c>
      <c r="X7" s="376"/>
      <c r="Y7" s="379" t="s">
        <v>58</v>
      </c>
      <c r="Z7" s="376" t="s">
        <v>59</v>
      </c>
      <c r="AA7" s="183" t="s">
        <v>58</v>
      </c>
      <c r="AB7" s="376" t="s">
        <v>59</v>
      </c>
      <c r="AC7" s="183" t="s">
        <v>58</v>
      </c>
      <c r="AD7" s="376" t="s">
        <v>59</v>
      </c>
      <c r="AE7" s="183" t="s">
        <v>58</v>
      </c>
      <c r="AF7" s="376" t="s">
        <v>59</v>
      </c>
      <c r="AG7" s="183" t="s">
        <v>58</v>
      </c>
      <c r="AH7" s="376" t="s">
        <v>59</v>
      </c>
      <c r="AI7" s="183" t="s">
        <v>58</v>
      </c>
      <c r="AJ7" s="376" t="s">
        <v>59</v>
      </c>
      <c r="AK7" s="183" t="s">
        <v>58</v>
      </c>
      <c r="AL7" s="376" t="s">
        <v>59</v>
      </c>
      <c r="AM7" s="183" t="s">
        <v>58</v>
      </c>
      <c r="AN7" s="376" t="s">
        <v>59</v>
      </c>
      <c r="AO7" s="183" t="s">
        <v>58</v>
      </c>
      <c r="AP7" s="376" t="s">
        <v>59</v>
      </c>
      <c r="AQ7" s="183" t="s">
        <v>58</v>
      </c>
      <c r="AR7" s="376" t="s">
        <v>59</v>
      </c>
      <c r="AS7" s="183" t="s">
        <v>58</v>
      </c>
      <c r="AT7" s="376" t="s">
        <v>59</v>
      </c>
      <c r="AU7" s="183" t="s">
        <v>58</v>
      </c>
      <c r="AV7" s="376" t="s">
        <v>59</v>
      </c>
      <c r="AW7" s="183" t="s">
        <v>58</v>
      </c>
      <c r="AX7" s="376" t="s">
        <v>59</v>
      </c>
      <c r="AY7" s="183" t="s">
        <v>58</v>
      </c>
      <c r="AZ7" s="376" t="s">
        <v>59</v>
      </c>
      <c r="BA7" s="379"/>
      <c r="BB7" s="376"/>
      <c r="BC7" s="376"/>
      <c r="BD7" s="379"/>
      <c r="BE7" s="24"/>
    </row>
    <row r="8" spans="1:57" s="178" customFormat="1" ht="18" customHeight="1" x14ac:dyDescent="0.15">
      <c r="A8" s="35"/>
      <c r="B8" s="36">
        <v>0</v>
      </c>
      <c r="C8" s="200">
        <v>0</v>
      </c>
      <c r="D8" s="135"/>
      <c r="E8" s="86"/>
      <c r="F8" s="138">
        <v>0</v>
      </c>
      <c r="G8" s="380">
        <v>0</v>
      </c>
      <c r="H8" s="135"/>
      <c r="I8" s="86"/>
      <c r="J8" s="138"/>
      <c r="K8" s="138"/>
      <c r="L8" s="202">
        <v>0</v>
      </c>
      <c r="M8" s="149"/>
      <c r="N8" s="135"/>
      <c r="O8" s="172"/>
      <c r="P8" s="19"/>
      <c r="Q8" s="35"/>
      <c r="R8" s="36">
        <v>0</v>
      </c>
      <c r="S8" s="36">
        <v>0</v>
      </c>
      <c r="T8" s="202">
        <v>0</v>
      </c>
      <c r="U8" s="149"/>
      <c r="V8" s="135"/>
      <c r="W8" s="172"/>
      <c r="X8" s="29"/>
      <c r="Y8" s="381">
        <v>0</v>
      </c>
      <c r="Z8" s="381">
        <v>0</v>
      </c>
      <c r="AA8" s="381">
        <v>0</v>
      </c>
      <c r="AB8" s="381">
        <v>0</v>
      </c>
      <c r="AC8" s="381">
        <v>0</v>
      </c>
      <c r="AD8" s="381">
        <v>0</v>
      </c>
      <c r="AE8" s="381">
        <v>0</v>
      </c>
      <c r="AF8" s="381">
        <v>0</v>
      </c>
      <c r="AG8" s="381">
        <v>0</v>
      </c>
      <c r="AH8" s="381">
        <v>0</v>
      </c>
      <c r="AI8" s="381">
        <v>0</v>
      </c>
      <c r="AJ8" s="381">
        <v>0</v>
      </c>
      <c r="AK8" s="381">
        <v>0</v>
      </c>
      <c r="AL8" s="381">
        <v>0</v>
      </c>
      <c r="AM8" s="381">
        <v>0</v>
      </c>
      <c r="AN8" s="381">
        <v>0</v>
      </c>
      <c r="AO8" s="381">
        <v>0</v>
      </c>
      <c r="AP8" s="381">
        <v>0</v>
      </c>
      <c r="AQ8" s="381">
        <v>0</v>
      </c>
      <c r="AR8" s="381">
        <v>0</v>
      </c>
      <c r="AS8" s="381">
        <v>0</v>
      </c>
      <c r="AT8" s="381">
        <v>0</v>
      </c>
      <c r="AU8" s="381">
        <v>0</v>
      </c>
      <c r="AV8" s="381">
        <v>0</v>
      </c>
      <c r="AW8" s="381">
        <v>0</v>
      </c>
      <c r="AX8" s="381">
        <v>0</v>
      </c>
      <c r="AY8" s="381">
        <v>0</v>
      </c>
      <c r="AZ8" s="381">
        <v>0</v>
      </c>
      <c r="BA8" s="381">
        <v>0</v>
      </c>
      <c r="BB8" s="381">
        <v>0</v>
      </c>
      <c r="BC8" s="381">
        <v>0</v>
      </c>
      <c r="BD8" s="381">
        <v>0</v>
      </c>
      <c r="BE8" s="381">
        <v>0</v>
      </c>
    </row>
    <row r="9" spans="1:57" s="178" customFormat="1" ht="18" customHeight="1" x14ac:dyDescent="0.15">
      <c r="A9" s="40" t="s">
        <v>170</v>
      </c>
      <c r="B9" s="5">
        <v>19200</v>
      </c>
      <c r="C9" s="10">
        <v>8</v>
      </c>
      <c r="D9" s="164">
        <v>114.3</v>
      </c>
      <c r="E9" s="144">
        <v>114.3</v>
      </c>
      <c r="F9" s="5">
        <v>2076800</v>
      </c>
      <c r="G9" s="145">
        <v>352</v>
      </c>
      <c r="H9" s="164">
        <v>101.4</v>
      </c>
      <c r="I9" s="144">
        <v>101.4</v>
      </c>
      <c r="J9" s="176">
        <f>SUM(F9,B9)</f>
        <v>2096000</v>
      </c>
      <c r="K9" s="5">
        <f>SUM(C9,G9)</f>
        <v>360</v>
      </c>
      <c r="L9" s="210">
        <v>176</v>
      </c>
      <c r="M9" s="150">
        <v>101.5</v>
      </c>
      <c r="N9" s="164">
        <v>101.7</v>
      </c>
      <c r="O9" s="173">
        <v>99.4</v>
      </c>
      <c r="P9" s="19"/>
      <c r="Q9" s="40" t="s">
        <v>245</v>
      </c>
      <c r="R9" s="5">
        <v>23016000</v>
      </c>
      <c r="S9" s="5">
        <v>3836</v>
      </c>
      <c r="T9" s="210">
        <v>3393</v>
      </c>
      <c r="U9" s="150">
        <v>103.2</v>
      </c>
      <c r="V9" s="164">
        <v>103.2</v>
      </c>
      <c r="W9" s="173">
        <v>102</v>
      </c>
      <c r="X9" s="209" t="s">
        <v>60</v>
      </c>
      <c r="Y9" s="381">
        <v>30000</v>
      </c>
      <c r="Z9" s="381">
        <v>12</v>
      </c>
      <c r="AA9" s="381">
        <v>14573000</v>
      </c>
      <c r="AB9" s="381">
        <v>14573</v>
      </c>
      <c r="AC9" s="381">
        <v>1890000</v>
      </c>
      <c r="AD9" s="381">
        <v>1575</v>
      </c>
      <c r="AE9" s="381">
        <v>3984000</v>
      </c>
      <c r="AF9" s="381">
        <v>2490</v>
      </c>
      <c r="AG9" s="381">
        <v>9242400</v>
      </c>
      <c r="AH9" s="381">
        <v>3851</v>
      </c>
      <c r="AI9" s="381">
        <v>6200</v>
      </c>
      <c r="AJ9" s="381">
        <v>2</v>
      </c>
      <c r="AK9" s="381">
        <v>0</v>
      </c>
      <c r="AL9" s="381">
        <v>0</v>
      </c>
      <c r="AM9" s="381">
        <v>34848000</v>
      </c>
      <c r="AN9" s="381">
        <v>4840</v>
      </c>
      <c r="AO9" s="381">
        <v>1275000</v>
      </c>
      <c r="AP9" s="381">
        <v>425</v>
      </c>
      <c r="AQ9" s="381">
        <v>17488000</v>
      </c>
      <c r="AR9" s="381">
        <v>4372</v>
      </c>
      <c r="AS9" s="381">
        <v>0</v>
      </c>
      <c r="AT9" s="381">
        <v>0</v>
      </c>
      <c r="AU9" s="381">
        <v>12800</v>
      </c>
      <c r="AV9" s="381">
        <v>8</v>
      </c>
      <c r="AW9" s="381">
        <v>1392000</v>
      </c>
      <c r="AX9" s="381">
        <v>348</v>
      </c>
      <c r="AY9" s="381">
        <v>12788000</v>
      </c>
      <c r="AZ9" s="381">
        <v>3197</v>
      </c>
      <c r="BA9" s="381">
        <v>16525</v>
      </c>
      <c r="BB9" s="381">
        <v>11208</v>
      </c>
      <c r="BC9" s="381">
        <v>237</v>
      </c>
      <c r="BD9" s="381">
        <v>2977</v>
      </c>
      <c r="BE9" s="381">
        <v>28355</v>
      </c>
    </row>
    <row r="10" spans="1:57" s="178" customFormat="1" ht="18" customHeight="1" x14ac:dyDescent="0.15">
      <c r="A10" s="35"/>
      <c r="B10" s="218">
        <v>0</v>
      </c>
      <c r="C10" s="218">
        <v>0</v>
      </c>
      <c r="D10" s="167">
        <v>0</v>
      </c>
      <c r="E10" s="156">
        <v>0</v>
      </c>
      <c r="F10" s="168">
        <v>0</v>
      </c>
      <c r="G10" s="217">
        <v>0</v>
      </c>
      <c r="H10" s="167">
        <v>0</v>
      </c>
      <c r="I10" s="156">
        <v>0</v>
      </c>
      <c r="J10" s="216">
        <f t="shared" ref="J10:J43" si="0">SUM(F10,B10)</f>
        <v>0</v>
      </c>
      <c r="K10" s="168">
        <f t="shared" ref="K10:K43" si="1">SUM(C10,G10)</f>
        <v>0</v>
      </c>
      <c r="L10" s="169">
        <v>0</v>
      </c>
      <c r="M10" s="155">
        <v>0</v>
      </c>
      <c r="N10" s="167">
        <v>0</v>
      </c>
      <c r="O10" s="175">
        <v>0</v>
      </c>
      <c r="P10" s="19"/>
      <c r="Q10" s="35"/>
      <c r="R10" s="6">
        <v>0</v>
      </c>
      <c r="S10" s="6">
        <v>0</v>
      </c>
      <c r="T10" s="146">
        <v>0</v>
      </c>
      <c r="U10" s="151">
        <v>0</v>
      </c>
      <c r="V10" s="163">
        <v>0</v>
      </c>
      <c r="W10" s="174">
        <v>0</v>
      </c>
      <c r="X10" s="29"/>
      <c r="Y10" s="381">
        <v>0</v>
      </c>
      <c r="Z10" s="381">
        <v>0</v>
      </c>
      <c r="AA10" s="381">
        <v>0</v>
      </c>
      <c r="AB10" s="381">
        <v>0</v>
      </c>
      <c r="AC10" s="381">
        <v>0</v>
      </c>
      <c r="AD10" s="381">
        <v>0</v>
      </c>
      <c r="AE10" s="381">
        <v>0</v>
      </c>
      <c r="AF10" s="381">
        <v>0</v>
      </c>
      <c r="AG10" s="381">
        <v>0</v>
      </c>
      <c r="AH10" s="381">
        <v>0</v>
      </c>
      <c r="AI10" s="381">
        <v>0</v>
      </c>
      <c r="AJ10" s="381">
        <v>0</v>
      </c>
      <c r="AK10" s="381">
        <v>0</v>
      </c>
      <c r="AL10" s="381">
        <v>0</v>
      </c>
      <c r="AM10" s="381">
        <v>0</v>
      </c>
      <c r="AN10" s="381">
        <v>0</v>
      </c>
      <c r="AO10" s="381">
        <v>0</v>
      </c>
      <c r="AP10" s="381">
        <v>0</v>
      </c>
      <c r="AQ10" s="381">
        <v>0</v>
      </c>
      <c r="AR10" s="381">
        <v>0</v>
      </c>
      <c r="AS10" s="381">
        <v>0</v>
      </c>
      <c r="AT10" s="381">
        <v>0</v>
      </c>
      <c r="AU10" s="381">
        <v>0</v>
      </c>
      <c r="AV10" s="381">
        <v>0</v>
      </c>
      <c r="AW10" s="381">
        <v>0</v>
      </c>
      <c r="AX10" s="381">
        <v>0</v>
      </c>
      <c r="AY10" s="381">
        <v>0</v>
      </c>
      <c r="AZ10" s="381">
        <v>0</v>
      </c>
      <c r="BA10" s="381">
        <v>0</v>
      </c>
      <c r="BB10" s="381">
        <v>0</v>
      </c>
      <c r="BC10" s="381">
        <v>0</v>
      </c>
      <c r="BD10" s="381">
        <v>0</v>
      </c>
      <c r="BE10" s="381">
        <v>0</v>
      </c>
    </row>
    <row r="11" spans="1:57" s="178" customFormat="1" ht="18" customHeight="1" x14ac:dyDescent="0.15">
      <c r="A11" s="40" t="s">
        <v>8</v>
      </c>
      <c r="B11" s="10">
        <v>264000</v>
      </c>
      <c r="C11" s="10">
        <v>110</v>
      </c>
      <c r="D11" s="164">
        <v>96.5</v>
      </c>
      <c r="E11" s="144">
        <v>96.5</v>
      </c>
      <c r="F11" s="5">
        <v>2401300</v>
      </c>
      <c r="G11" s="145">
        <v>407</v>
      </c>
      <c r="H11" s="164">
        <v>103</v>
      </c>
      <c r="I11" s="144">
        <v>103</v>
      </c>
      <c r="J11" s="176">
        <f>SUM(F11,B11)</f>
        <v>2665300</v>
      </c>
      <c r="K11" s="5">
        <f t="shared" si="1"/>
        <v>517</v>
      </c>
      <c r="L11" s="210">
        <v>195</v>
      </c>
      <c r="M11" s="150">
        <v>102.4</v>
      </c>
      <c r="N11" s="164">
        <v>101.6</v>
      </c>
      <c r="O11" s="173">
        <v>98</v>
      </c>
      <c r="P11" s="19"/>
      <c r="Q11" s="40" t="s">
        <v>8</v>
      </c>
      <c r="R11" s="5">
        <v>20154000</v>
      </c>
      <c r="S11" s="6">
        <v>3359</v>
      </c>
      <c r="T11" s="146">
        <v>2875</v>
      </c>
      <c r="U11" s="151">
        <v>100.7</v>
      </c>
      <c r="V11" s="163">
        <v>100.7</v>
      </c>
      <c r="W11" s="174">
        <v>101.4</v>
      </c>
      <c r="X11" s="209" t="s">
        <v>61</v>
      </c>
      <c r="Y11" s="381">
        <v>42500</v>
      </c>
      <c r="Z11" s="381">
        <v>17</v>
      </c>
      <c r="AA11" s="381">
        <v>14425000</v>
      </c>
      <c r="AB11" s="381">
        <v>14425</v>
      </c>
      <c r="AC11" s="381">
        <v>1330800</v>
      </c>
      <c r="AD11" s="381">
        <v>1109</v>
      </c>
      <c r="AE11" s="381">
        <v>3182400</v>
      </c>
      <c r="AF11" s="381">
        <v>1989</v>
      </c>
      <c r="AG11" s="381">
        <v>8803200</v>
      </c>
      <c r="AH11" s="381">
        <v>3668</v>
      </c>
      <c r="AI11" s="381">
        <v>6200</v>
      </c>
      <c r="AJ11" s="381">
        <v>2</v>
      </c>
      <c r="AK11" s="381">
        <v>0</v>
      </c>
      <c r="AL11" s="381">
        <v>0</v>
      </c>
      <c r="AM11" s="381">
        <v>31795200</v>
      </c>
      <c r="AN11" s="381">
        <v>4416</v>
      </c>
      <c r="AO11" s="381">
        <v>1230000</v>
      </c>
      <c r="AP11" s="381">
        <v>410</v>
      </c>
      <c r="AQ11" s="381">
        <v>16820000</v>
      </c>
      <c r="AR11" s="381">
        <v>4205</v>
      </c>
      <c r="AS11" s="381">
        <v>0</v>
      </c>
      <c r="AT11" s="381">
        <v>0</v>
      </c>
      <c r="AU11" s="381">
        <v>128000</v>
      </c>
      <c r="AV11" s="381">
        <v>80</v>
      </c>
      <c r="AW11" s="381">
        <v>1228000</v>
      </c>
      <c r="AX11" s="381">
        <v>307</v>
      </c>
      <c r="AY11" s="381">
        <v>12440000</v>
      </c>
      <c r="AZ11" s="381">
        <v>3110</v>
      </c>
      <c r="BA11" s="381">
        <v>15663</v>
      </c>
      <c r="BB11" s="381">
        <v>10151</v>
      </c>
      <c r="BC11" s="381">
        <v>220</v>
      </c>
      <c r="BD11" s="381">
        <v>2712</v>
      </c>
      <c r="BE11" s="381">
        <v>26243</v>
      </c>
    </row>
    <row r="12" spans="1:57" s="178" customFormat="1" ht="18" customHeight="1" x14ac:dyDescent="0.15">
      <c r="A12" s="35"/>
      <c r="B12" s="218">
        <v>0</v>
      </c>
      <c r="C12" s="218">
        <v>0</v>
      </c>
      <c r="D12" s="167">
        <v>0</v>
      </c>
      <c r="E12" s="156">
        <v>0</v>
      </c>
      <c r="F12" s="168">
        <v>0</v>
      </c>
      <c r="G12" s="217">
        <v>0</v>
      </c>
      <c r="H12" s="167">
        <v>0</v>
      </c>
      <c r="I12" s="156">
        <v>0</v>
      </c>
      <c r="J12" s="216">
        <f t="shared" si="0"/>
        <v>0</v>
      </c>
      <c r="K12" s="168">
        <f t="shared" si="1"/>
        <v>0</v>
      </c>
      <c r="L12" s="169">
        <v>0</v>
      </c>
      <c r="M12" s="155">
        <v>0</v>
      </c>
      <c r="N12" s="167">
        <v>0</v>
      </c>
      <c r="O12" s="175">
        <v>0</v>
      </c>
      <c r="P12" s="19"/>
      <c r="Q12" s="35"/>
      <c r="R12" s="6">
        <v>0</v>
      </c>
      <c r="S12" s="218">
        <v>0</v>
      </c>
      <c r="T12" s="217">
        <v>0</v>
      </c>
      <c r="U12" s="155">
        <v>0</v>
      </c>
      <c r="V12" s="167">
        <v>0</v>
      </c>
      <c r="W12" s="175">
        <v>0</v>
      </c>
      <c r="X12" s="29"/>
      <c r="Y12" s="381">
        <v>0</v>
      </c>
      <c r="Z12" s="381">
        <v>0</v>
      </c>
      <c r="AA12" s="381">
        <v>0</v>
      </c>
      <c r="AB12" s="381">
        <v>0</v>
      </c>
      <c r="AC12" s="381">
        <v>0</v>
      </c>
      <c r="AD12" s="381">
        <v>0</v>
      </c>
      <c r="AE12" s="381">
        <v>0</v>
      </c>
      <c r="AF12" s="381">
        <v>0</v>
      </c>
      <c r="AG12" s="381">
        <v>0</v>
      </c>
      <c r="AH12" s="381">
        <v>0</v>
      </c>
      <c r="AI12" s="381">
        <v>0</v>
      </c>
      <c r="AJ12" s="381">
        <v>0</v>
      </c>
      <c r="AK12" s="381">
        <v>0</v>
      </c>
      <c r="AL12" s="381">
        <v>0</v>
      </c>
      <c r="AM12" s="381">
        <v>0</v>
      </c>
      <c r="AN12" s="381">
        <v>0</v>
      </c>
      <c r="AO12" s="381">
        <v>0</v>
      </c>
      <c r="AP12" s="381">
        <v>0</v>
      </c>
      <c r="AQ12" s="381">
        <v>0</v>
      </c>
      <c r="AR12" s="381">
        <v>0</v>
      </c>
      <c r="AS12" s="381">
        <v>0</v>
      </c>
      <c r="AT12" s="381">
        <v>0</v>
      </c>
      <c r="AU12" s="381">
        <v>0</v>
      </c>
      <c r="AV12" s="381">
        <v>0</v>
      </c>
      <c r="AW12" s="381">
        <v>0</v>
      </c>
      <c r="AX12" s="381">
        <v>0</v>
      </c>
      <c r="AY12" s="381">
        <v>0</v>
      </c>
      <c r="AZ12" s="381">
        <v>0</v>
      </c>
      <c r="BA12" s="381">
        <v>0</v>
      </c>
      <c r="BB12" s="381">
        <v>0</v>
      </c>
      <c r="BC12" s="381">
        <v>0</v>
      </c>
      <c r="BD12" s="381">
        <v>0</v>
      </c>
      <c r="BE12" s="381">
        <v>0</v>
      </c>
    </row>
    <row r="13" spans="1:57" s="178" customFormat="1" ht="18" customHeight="1" x14ac:dyDescent="0.15">
      <c r="A13" s="40" t="s">
        <v>9</v>
      </c>
      <c r="B13" s="10">
        <v>0</v>
      </c>
      <c r="C13" s="10">
        <v>0</v>
      </c>
      <c r="D13" s="164"/>
      <c r="E13" s="144"/>
      <c r="F13" s="5">
        <v>236000</v>
      </c>
      <c r="G13" s="145">
        <v>40</v>
      </c>
      <c r="H13" s="164">
        <v>90.9</v>
      </c>
      <c r="I13" s="144">
        <v>90.9</v>
      </c>
      <c r="J13" s="176">
        <f t="shared" si="0"/>
        <v>236000</v>
      </c>
      <c r="K13" s="5">
        <f t="shared" si="1"/>
        <v>40</v>
      </c>
      <c r="L13" s="210">
        <v>26</v>
      </c>
      <c r="M13" s="150">
        <v>90.9</v>
      </c>
      <c r="N13" s="164">
        <v>90.9</v>
      </c>
      <c r="O13" s="173">
        <v>96.3</v>
      </c>
      <c r="P13" s="19"/>
      <c r="Q13" s="40" t="s">
        <v>9</v>
      </c>
      <c r="R13" s="5">
        <v>7110000</v>
      </c>
      <c r="S13" s="10">
        <v>1185</v>
      </c>
      <c r="T13" s="145">
        <v>1060</v>
      </c>
      <c r="U13" s="150">
        <v>102.2</v>
      </c>
      <c r="V13" s="164">
        <v>102.2</v>
      </c>
      <c r="W13" s="173">
        <v>102.5</v>
      </c>
      <c r="X13" s="209" t="s">
        <v>62</v>
      </c>
      <c r="Y13" s="381">
        <v>12500</v>
      </c>
      <c r="Z13" s="381">
        <v>5</v>
      </c>
      <c r="AA13" s="381">
        <v>4887000</v>
      </c>
      <c r="AB13" s="381">
        <v>4887</v>
      </c>
      <c r="AC13" s="381">
        <v>789600</v>
      </c>
      <c r="AD13" s="381">
        <v>658</v>
      </c>
      <c r="AE13" s="381">
        <v>1035200</v>
      </c>
      <c r="AF13" s="381">
        <v>647</v>
      </c>
      <c r="AG13" s="381">
        <v>2834400</v>
      </c>
      <c r="AH13" s="381">
        <v>1181</v>
      </c>
      <c r="AI13" s="381">
        <v>0</v>
      </c>
      <c r="AJ13" s="381">
        <v>0</v>
      </c>
      <c r="AK13" s="381">
        <v>0</v>
      </c>
      <c r="AL13" s="381">
        <v>0</v>
      </c>
      <c r="AM13" s="381">
        <v>11109600</v>
      </c>
      <c r="AN13" s="381">
        <v>1543</v>
      </c>
      <c r="AO13" s="381">
        <v>366000</v>
      </c>
      <c r="AP13" s="381">
        <v>122</v>
      </c>
      <c r="AQ13" s="381">
        <v>8280000</v>
      </c>
      <c r="AR13" s="381">
        <v>2070</v>
      </c>
      <c r="AS13" s="381">
        <v>0</v>
      </c>
      <c r="AT13" s="381">
        <v>0</v>
      </c>
      <c r="AU13" s="381">
        <v>0</v>
      </c>
      <c r="AV13" s="381">
        <v>0</v>
      </c>
      <c r="AW13" s="381">
        <v>320000</v>
      </c>
      <c r="AX13" s="381">
        <v>80</v>
      </c>
      <c r="AY13" s="381">
        <v>4160000</v>
      </c>
      <c r="AZ13" s="381">
        <v>1040</v>
      </c>
      <c r="BA13" s="381">
        <v>5094</v>
      </c>
      <c r="BB13" s="381">
        <v>3169</v>
      </c>
      <c r="BC13" s="381">
        <v>45</v>
      </c>
      <c r="BD13" s="381">
        <v>952</v>
      </c>
      <c r="BE13" s="381">
        <v>8492</v>
      </c>
    </row>
    <row r="14" spans="1:57" s="178" customFormat="1" ht="18" customHeight="1" x14ac:dyDescent="0.15">
      <c r="A14" s="35"/>
      <c r="B14" s="6">
        <v>0</v>
      </c>
      <c r="C14" s="218">
        <v>0</v>
      </c>
      <c r="D14" s="167">
        <v>0</v>
      </c>
      <c r="E14" s="156">
        <v>0</v>
      </c>
      <c r="F14" s="168">
        <v>0</v>
      </c>
      <c r="G14" s="217">
        <v>0</v>
      </c>
      <c r="H14" s="167">
        <v>0</v>
      </c>
      <c r="I14" s="156">
        <v>0</v>
      </c>
      <c r="J14" s="216">
        <f t="shared" si="0"/>
        <v>0</v>
      </c>
      <c r="K14" s="168">
        <f t="shared" si="1"/>
        <v>0</v>
      </c>
      <c r="L14" s="169">
        <v>0</v>
      </c>
      <c r="M14" s="155">
        <v>0</v>
      </c>
      <c r="N14" s="167">
        <v>0</v>
      </c>
      <c r="O14" s="175">
        <v>0</v>
      </c>
      <c r="P14" s="19"/>
      <c r="Q14" s="35"/>
      <c r="R14" s="6">
        <v>2000</v>
      </c>
      <c r="S14" s="218">
        <v>2</v>
      </c>
      <c r="T14" s="217">
        <v>0</v>
      </c>
      <c r="U14" s="155">
        <v>100</v>
      </c>
      <c r="V14" s="167">
        <v>100</v>
      </c>
      <c r="W14" s="175">
        <v>0</v>
      </c>
      <c r="X14" s="29"/>
      <c r="Y14" s="381">
        <v>0</v>
      </c>
      <c r="Z14" s="381">
        <v>0</v>
      </c>
      <c r="AA14" s="381">
        <v>0</v>
      </c>
      <c r="AB14" s="381">
        <v>0</v>
      </c>
      <c r="AC14" s="381">
        <v>0</v>
      </c>
      <c r="AD14" s="381">
        <v>0</v>
      </c>
      <c r="AE14" s="381">
        <v>0</v>
      </c>
      <c r="AF14" s="381">
        <v>0</v>
      </c>
      <c r="AG14" s="381">
        <v>1000</v>
      </c>
      <c r="AH14" s="381">
        <v>1</v>
      </c>
      <c r="AI14" s="381">
        <v>0</v>
      </c>
      <c r="AJ14" s="381">
        <v>0</v>
      </c>
      <c r="AK14" s="381">
        <v>0</v>
      </c>
      <c r="AL14" s="381">
        <v>0</v>
      </c>
      <c r="AM14" s="381">
        <v>3000</v>
      </c>
      <c r="AN14" s="381">
        <v>1</v>
      </c>
      <c r="AO14" s="381">
        <v>0</v>
      </c>
      <c r="AP14" s="381">
        <v>0</v>
      </c>
      <c r="AQ14" s="381">
        <v>9000</v>
      </c>
      <c r="AR14" s="381">
        <v>3</v>
      </c>
      <c r="AS14" s="381">
        <v>0</v>
      </c>
      <c r="AT14" s="381">
        <v>0</v>
      </c>
      <c r="AU14" s="381">
        <v>0</v>
      </c>
      <c r="AV14" s="381">
        <v>0</v>
      </c>
      <c r="AW14" s="381">
        <v>0</v>
      </c>
      <c r="AX14" s="381">
        <v>0</v>
      </c>
      <c r="AY14" s="381">
        <v>8000</v>
      </c>
      <c r="AZ14" s="381">
        <v>8</v>
      </c>
      <c r="BA14" s="381">
        <v>0</v>
      </c>
      <c r="BB14" s="381">
        <v>4</v>
      </c>
      <c r="BC14" s="381">
        <v>0</v>
      </c>
      <c r="BD14" s="381">
        <v>8</v>
      </c>
      <c r="BE14" s="381">
        <v>11</v>
      </c>
    </row>
    <row r="15" spans="1:57" s="178" customFormat="1" ht="18" customHeight="1" x14ac:dyDescent="0.15">
      <c r="A15" s="40" t="s">
        <v>171</v>
      </c>
      <c r="B15" s="5">
        <v>0</v>
      </c>
      <c r="C15" s="10">
        <v>0</v>
      </c>
      <c r="D15" s="164"/>
      <c r="E15" s="144"/>
      <c r="F15" s="5">
        <v>961700</v>
      </c>
      <c r="G15" s="145">
        <v>163</v>
      </c>
      <c r="H15" s="164">
        <v>105.2</v>
      </c>
      <c r="I15" s="144">
        <v>105.2</v>
      </c>
      <c r="J15" s="176">
        <f t="shared" si="0"/>
        <v>961700</v>
      </c>
      <c r="K15" s="5">
        <f t="shared" si="1"/>
        <v>163</v>
      </c>
      <c r="L15" s="210">
        <v>55</v>
      </c>
      <c r="M15" s="150">
        <v>105.2</v>
      </c>
      <c r="N15" s="164">
        <v>105.2</v>
      </c>
      <c r="O15" s="173">
        <v>101.9</v>
      </c>
      <c r="P15" s="19"/>
      <c r="Q15" s="40" t="s">
        <v>246</v>
      </c>
      <c r="R15" s="5">
        <v>11322000</v>
      </c>
      <c r="S15" s="10">
        <v>1887</v>
      </c>
      <c r="T15" s="145">
        <v>1651</v>
      </c>
      <c r="U15" s="150">
        <v>104.3</v>
      </c>
      <c r="V15" s="164">
        <v>104.3</v>
      </c>
      <c r="W15" s="173">
        <v>102.3</v>
      </c>
      <c r="X15" s="209" t="s">
        <v>63</v>
      </c>
      <c r="Y15" s="381">
        <v>32500</v>
      </c>
      <c r="Z15" s="381">
        <v>13</v>
      </c>
      <c r="AA15" s="381">
        <v>7121000</v>
      </c>
      <c r="AB15" s="381">
        <v>7121</v>
      </c>
      <c r="AC15" s="381">
        <v>1003200</v>
      </c>
      <c r="AD15" s="381">
        <v>836</v>
      </c>
      <c r="AE15" s="381">
        <v>1515200</v>
      </c>
      <c r="AF15" s="381">
        <v>947</v>
      </c>
      <c r="AG15" s="381">
        <v>4065600</v>
      </c>
      <c r="AH15" s="381">
        <v>1694</v>
      </c>
      <c r="AI15" s="381">
        <v>3100</v>
      </c>
      <c r="AJ15" s="381">
        <v>1</v>
      </c>
      <c r="AK15" s="381">
        <v>0</v>
      </c>
      <c r="AL15" s="381">
        <v>0</v>
      </c>
      <c r="AM15" s="381">
        <v>15372000</v>
      </c>
      <c r="AN15" s="381">
        <v>2135</v>
      </c>
      <c r="AO15" s="381">
        <v>447000</v>
      </c>
      <c r="AP15" s="381">
        <v>149</v>
      </c>
      <c r="AQ15" s="381">
        <v>9928000</v>
      </c>
      <c r="AR15" s="381">
        <v>2482</v>
      </c>
      <c r="AS15" s="381">
        <v>2400</v>
      </c>
      <c r="AT15" s="381">
        <v>1</v>
      </c>
      <c r="AU15" s="381">
        <v>1600</v>
      </c>
      <c r="AV15" s="381">
        <v>1</v>
      </c>
      <c r="AW15" s="381">
        <v>528000</v>
      </c>
      <c r="AX15" s="381">
        <v>132</v>
      </c>
      <c r="AY15" s="381">
        <v>5868000</v>
      </c>
      <c r="AZ15" s="381">
        <v>1467</v>
      </c>
      <c r="BA15" s="381">
        <v>7435</v>
      </c>
      <c r="BB15" s="381">
        <v>4511</v>
      </c>
      <c r="BC15" s="381">
        <v>78</v>
      </c>
      <c r="BD15" s="381">
        <v>1338</v>
      </c>
      <c r="BE15" s="381">
        <v>12229</v>
      </c>
    </row>
    <row r="16" spans="1:57" s="178" customFormat="1" ht="18" customHeight="1" x14ac:dyDescent="0.15">
      <c r="A16" s="35"/>
      <c r="B16" s="218">
        <v>0</v>
      </c>
      <c r="C16" s="218">
        <v>0</v>
      </c>
      <c r="D16" s="167">
        <v>0</v>
      </c>
      <c r="E16" s="156">
        <v>0</v>
      </c>
      <c r="F16" s="168">
        <v>0</v>
      </c>
      <c r="G16" s="217">
        <v>0</v>
      </c>
      <c r="H16" s="167">
        <v>0</v>
      </c>
      <c r="I16" s="156">
        <v>0</v>
      </c>
      <c r="J16" s="216">
        <f t="shared" si="0"/>
        <v>0</v>
      </c>
      <c r="K16" s="168">
        <f t="shared" si="1"/>
        <v>0</v>
      </c>
      <c r="L16" s="169">
        <v>0</v>
      </c>
      <c r="M16" s="155">
        <v>0</v>
      </c>
      <c r="N16" s="167">
        <v>0</v>
      </c>
      <c r="O16" s="175">
        <v>0</v>
      </c>
      <c r="P16" s="19"/>
      <c r="Q16" s="35"/>
      <c r="R16" s="6">
        <v>0</v>
      </c>
      <c r="S16" s="6">
        <v>0</v>
      </c>
      <c r="T16" s="169">
        <v>0</v>
      </c>
      <c r="U16" s="155">
        <v>0</v>
      </c>
      <c r="V16" s="167">
        <v>0</v>
      </c>
      <c r="W16" s="175">
        <v>0</v>
      </c>
      <c r="X16" s="29"/>
      <c r="Y16" s="381">
        <v>0</v>
      </c>
      <c r="Z16" s="381">
        <v>0</v>
      </c>
      <c r="AA16" s="381">
        <v>0</v>
      </c>
      <c r="AB16" s="381">
        <v>0</v>
      </c>
      <c r="AC16" s="381">
        <v>0</v>
      </c>
      <c r="AD16" s="381">
        <v>0</v>
      </c>
      <c r="AE16" s="381">
        <v>0</v>
      </c>
      <c r="AF16" s="381">
        <v>0</v>
      </c>
      <c r="AG16" s="381">
        <v>0</v>
      </c>
      <c r="AH16" s="381">
        <v>0</v>
      </c>
      <c r="AI16" s="381">
        <v>0</v>
      </c>
      <c r="AJ16" s="381">
        <v>0</v>
      </c>
      <c r="AK16" s="381">
        <v>0</v>
      </c>
      <c r="AL16" s="381">
        <v>0</v>
      </c>
      <c r="AM16" s="381">
        <v>0</v>
      </c>
      <c r="AN16" s="381">
        <v>0</v>
      </c>
      <c r="AO16" s="381">
        <v>0</v>
      </c>
      <c r="AP16" s="381">
        <v>0</v>
      </c>
      <c r="AQ16" s="381">
        <v>0</v>
      </c>
      <c r="AR16" s="381">
        <v>0</v>
      </c>
      <c r="AS16" s="381">
        <v>0</v>
      </c>
      <c r="AT16" s="381">
        <v>0</v>
      </c>
      <c r="AU16" s="381">
        <v>0</v>
      </c>
      <c r="AV16" s="381">
        <v>0</v>
      </c>
      <c r="AW16" s="381">
        <v>0</v>
      </c>
      <c r="AX16" s="381">
        <v>0</v>
      </c>
      <c r="AY16" s="381">
        <v>0</v>
      </c>
      <c r="AZ16" s="381">
        <v>0</v>
      </c>
      <c r="BA16" s="381">
        <v>0</v>
      </c>
      <c r="BB16" s="381">
        <v>0</v>
      </c>
      <c r="BC16" s="381">
        <v>0</v>
      </c>
      <c r="BD16" s="381">
        <v>0</v>
      </c>
      <c r="BE16" s="381">
        <v>0</v>
      </c>
    </row>
    <row r="17" spans="1:57" s="178" customFormat="1" ht="18" customHeight="1" x14ac:dyDescent="0.15">
      <c r="A17" s="40" t="s">
        <v>172</v>
      </c>
      <c r="B17" s="10">
        <v>14400</v>
      </c>
      <c r="C17" s="10">
        <v>6</v>
      </c>
      <c r="D17" s="164">
        <v>85.7</v>
      </c>
      <c r="E17" s="144">
        <v>85.7</v>
      </c>
      <c r="F17" s="5">
        <v>359900</v>
      </c>
      <c r="G17" s="145">
        <v>61</v>
      </c>
      <c r="H17" s="164">
        <v>95.3</v>
      </c>
      <c r="I17" s="144">
        <v>95.3</v>
      </c>
      <c r="J17" s="176">
        <f t="shared" si="0"/>
        <v>374300</v>
      </c>
      <c r="K17" s="5">
        <f t="shared" si="1"/>
        <v>67</v>
      </c>
      <c r="L17" s="210">
        <v>53</v>
      </c>
      <c r="M17" s="150">
        <v>94.9</v>
      </c>
      <c r="N17" s="164">
        <v>94.4</v>
      </c>
      <c r="O17" s="173">
        <v>94.6</v>
      </c>
      <c r="P17" s="19"/>
      <c r="Q17" s="40" t="s">
        <v>247</v>
      </c>
      <c r="R17" s="5">
        <v>14922000</v>
      </c>
      <c r="S17" s="5">
        <v>2487</v>
      </c>
      <c r="T17" s="210">
        <v>2222</v>
      </c>
      <c r="U17" s="150">
        <v>102.9</v>
      </c>
      <c r="V17" s="164">
        <v>102.9</v>
      </c>
      <c r="W17" s="173">
        <v>102.3</v>
      </c>
      <c r="X17" s="209" t="s">
        <v>64</v>
      </c>
      <c r="Y17" s="381">
        <v>22500</v>
      </c>
      <c r="Z17" s="381">
        <v>9</v>
      </c>
      <c r="AA17" s="381">
        <v>14330000</v>
      </c>
      <c r="AB17" s="381">
        <v>14330</v>
      </c>
      <c r="AC17" s="381">
        <v>1635600</v>
      </c>
      <c r="AD17" s="381">
        <v>1363</v>
      </c>
      <c r="AE17" s="381">
        <v>3150400</v>
      </c>
      <c r="AF17" s="381">
        <v>1969</v>
      </c>
      <c r="AG17" s="381">
        <v>7207200</v>
      </c>
      <c r="AH17" s="381">
        <v>3003</v>
      </c>
      <c r="AI17" s="381">
        <v>3100</v>
      </c>
      <c r="AJ17" s="381">
        <v>1</v>
      </c>
      <c r="AK17" s="381">
        <v>16500</v>
      </c>
      <c r="AL17" s="381">
        <v>3</v>
      </c>
      <c r="AM17" s="381">
        <v>26920800</v>
      </c>
      <c r="AN17" s="381">
        <v>3739</v>
      </c>
      <c r="AO17" s="381">
        <v>756000</v>
      </c>
      <c r="AP17" s="381">
        <v>252</v>
      </c>
      <c r="AQ17" s="381">
        <v>11828000</v>
      </c>
      <c r="AR17" s="381">
        <v>2957</v>
      </c>
      <c r="AS17" s="381">
        <v>0</v>
      </c>
      <c r="AT17" s="381">
        <v>0</v>
      </c>
      <c r="AU17" s="381">
        <v>4800</v>
      </c>
      <c r="AV17" s="381">
        <v>3</v>
      </c>
      <c r="AW17" s="381">
        <v>532000</v>
      </c>
      <c r="AX17" s="381">
        <v>133</v>
      </c>
      <c r="AY17" s="381">
        <v>8744000</v>
      </c>
      <c r="AZ17" s="381">
        <v>2186</v>
      </c>
      <c r="BA17" s="381">
        <v>15794</v>
      </c>
      <c r="BB17" s="381">
        <v>8419</v>
      </c>
      <c r="BC17" s="381">
        <v>115</v>
      </c>
      <c r="BD17" s="381">
        <v>2036</v>
      </c>
      <c r="BE17" s="381">
        <v>24064</v>
      </c>
    </row>
    <row r="18" spans="1:57" s="178" customFormat="1" ht="18" customHeight="1" x14ac:dyDescent="0.15">
      <c r="A18" s="35"/>
      <c r="B18" s="218">
        <v>0</v>
      </c>
      <c r="C18" s="218">
        <v>0</v>
      </c>
      <c r="D18" s="167">
        <v>0</v>
      </c>
      <c r="E18" s="156">
        <v>0</v>
      </c>
      <c r="F18" s="168">
        <v>0</v>
      </c>
      <c r="G18" s="217">
        <v>0</v>
      </c>
      <c r="H18" s="167">
        <v>0</v>
      </c>
      <c r="I18" s="156">
        <v>0</v>
      </c>
      <c r="J18" s="216">
        <f t="shared" si="0"/>
        <v>0</v>
      </c>
      <c r="K18" s="168">
        <f t="shared" si="1"/>
        <v>0</v>
      </c>
      <c r="L18" s="169">
        <v>0</v>
      </c>
      <c r="M18" s="155">
        <v>0</v>
      </c>
      <c r="N18" s="167">
        <v>0</v>
      </c>
      <c r="O18" s="175">
        <v>0</v>
      </c>
      <c r="P18" s="19"/>
      <c r="Q18" s="35"/>
      <c r="R18" s="6">
        <v>0</v>
      </c>
      <c r="S18" s="6">
        <v>0</v>
      </c>
      <c r="T18" s="169">
        <v>0</v>
      </c>
      <c r="U18" s="155">
        <v>0</v>
      </c>
      <c r="V18" s="167">
        <v>0</v>
      </c>
      <c r="W18" s="175">
        <v>0</v>
      </c>
      <c r="X18" s="29"/>
      <c r="Y18" s="381">
        <v>0</v>
      </c>
      <c r="Z18" s="381">
        <v>0</v>
      </c>
      <c r="AA18" s="381">
        <v>0</v>
      </c>
      <c r="AB18" s="381">
        <v>0</v>
      </c>
      <c r="AC18" s="381">
        <v>0</v>
      </c>
      <c r="AD18" s="381">
        <v>0</v>
      </c>
      <c r="AE18" s="381">
        <v>0</v>
      </c>
      <c r="AF18" s="381">
        <v>0</v>
      </c>
      <c r="AG18" s="381">
        <v>0</v>
      </c>
      <c r="AH18" s="381">
        <v>0</v>
      </c>
      <c r="AI18" s="381">
        <v>0</v>
      </c>
      <c r="AJ18" s="381">
        <v>0</v>
      </c>
      <c r="AK18" s="381">
        <v>0</v>
      </c>
      <c r="AL18" s="381">
        <v>0</v>
      </c>
      <c r="AM18" s="381">
        <v>0</v>
      </c>
      <c r="AN18" s="381">
        <v>0</v>
      </c>
      <c r="AO18" s="381">
        <v>0</v>
      </c>
      <c r="AP18" s="381">
        <v>0</v>
      </c>
      <c r="AQ18" s="381">
        <v>0</v>
      </c>
      <c r="AR18" s="381">
        <v>0</v>
      </c>
      <c r="AS18" s="381">
        <v>0</v>
      </c>
      <c r="AT18" s="381">
        <v>0</v>
      </c>
      <c r="AU18" s="381">
        <v>0</v>
      </c>
      <c r="AV18" s="381">
        <v>0</v>
      </c>
      <c r="AW18" s="381">
        <v>0</v>
      </c>
      <c r="AX18" s="381">
        <v>0</v>
      </c>
      <c r="AY18" s="381">
        <v>0</v>
      </c>
      <c r="AZ18" s="381">
        <v>0</v>
      </c>
      <c r="BA18" s="381">
        <v>0</v>
      </c>
      <c r="BB18" s="381">
        <v>0</v>
      </c>
      <c r="BC18" s="381">
        <v>0</v>
      </c>
      <c r="BD18" s="381">
        <v>0</v>
      </c>
      <c r="BE18" s="381">
        <v>0</v>
      </c>
    </row>
    <row r="19" spans="1:57" s="178" customFormat="1" ht="18" customHeight="1" x14ac:dyDescent="0.15">
      <c r="A19" s="40" t="s">
        <v>10</v>
      </c>
      <c r="B19" s="10">
        <v>57600</v>
      </c>
      <c r="C19" s="10">
        <v>24</v>
      </c>
      <c r="D19" s="164">
        <v>96</v>
      </c>
      <c r="E19" s="144">
        <v>96</v>
      </c>
      <c r="F19" s="5">
        <v>472000</v>
      </c>
      <c r="G19" s="145">
        <v>80</v>
      </c>
      <c r="H19" s="164">
        <v>100</v>
      </c>
      <c r="I19" s="144">
        <v>100</v>
      </c>
      <c r="J19" s="176">
        <f t="shared" si="0"/>
        <v>529600</v>
      </c>
      <c r="K19" s="5">
        <f t="shared" si="1"/>
        <v>104</v>
      </c>
      <c r="L19" s="210">
        <v>61</v>
      </c>
      <c r="M19" s="150">
        <v>99.5</v>
      </c>
      <c r="N19" s="164">
        <v>99</v>
      </c>
      <c r="O19" s="173">
        <v>98.4</v>
      </c>
      <c r="P19" s="19"/>
      <c r="Q19" s="40" t="s">
        <v>10</v>
      </c>
      <c r="R19" s="5">
        <v>16842000</v>
      </c>
      <c r="S19" s="5">
        <v>2807</v>
      </c>
      <c r="T19" s="210">
        <v>2484</v>
      </c>
      <c r="U19" s="150">
        <v>103.1</v>
      </c>
      <c r="V19" s="164">
        <v>103.1</v>
      </c>
      <c r="W19" s="173">
        <v>102.6</v>
      </c>
      <c r="X19" s="209" t="s">
        <v>65</v>
      </c>
      <c r="Y19" s="381">
        <v>27500</v>
      </c>
      <c r="Z19" s="381">
        <v>11</v>
      </c>
      <c r="AA19" s="381">
        <v>16664000</v>
      </c>
      <c r="AB19" s="381">
        <v>16664</v>
      </c>
      <c r="AC19" s="381">
        <v>1458000</v>
      </c>
      <c r="AD19" s="381">
        <v>1215</v>
      </c>
      <c r="AE19" s="381">
        <v>3540800</v>
      </c>
      <c r="AF19" s="381">
        <v>2213</v>
      </c>
      <c r="AG19" s="381">
        <v>7617600</v>
      </c>
      <c r="AH19" s="381">
        <v>3174</v>
      </c>
      <c r="AI19" s="381">
        <v>9300</v>
      </c>
      <c r="AJ19" s="381">
        <v>3</v>
      </c>
      <c r="AK19" s="381">
        <v>0</v>
      </c>
      <c r="AL19" s="381">
        <v>0</v>
      </c>
      <c r="AM19" s="381">
        <v>37951200</v>
      </c>
      <c r="AN19" s="381">
        <v>5271</v>
      </c>
      <c r="AO19" s="381">
        <v>810000</v>
      </c>
      <c r="AP19" s="381">
        <v>270</v>
      </c>
      <c r="AQ19" s="381">
        <v>13628000</v>
      </c>
      <c r="AR19" s="381">
        <v>3407</v>
      </c>
      <c r="AS19" s="381">
        <v>0</v>
      </c>
      <c r="AT19" s="381">
        <v>0</v>
      </c>
      <c r="AU19" s="381">
        <v>41600</v>
      </c>
      <c r="AV19" s="381">
        <v>26</v>
      </c>
      <c r="AW19" s="381">
        <v>528000</v>
      </c>
      <c r="AX19" s="381">
        <v>132</v>
      </c>
      <c r="AY19" s="381">
        <v>9808000</v>
      </c>
      <c r="AZ19" s="381">
        <v>2452</v>
      </c>
      <c r="BA19" s="381">
        <v>18161</v>
      </c>
      <c r="BB19" s="381">
        <v>10052</v>
      </c>
      <c r="BC19" s="381">
        <v>108</v>
      </c>
      <c r="BD19" s="381">
        <v>2272</v>
      </c>
      <c r="BE19" s="381">
        <v>27997</v>
      </c>
    </row>
    <row r="20" spans="1:57" s="178" customFormat="1" ht="18" customHeight="1" x14ac:dyDescent="0.15">
      <c r="A20" s="35"/>
      <c r="B20" s="218">
        <v>0</v>
      </c>
      <c r="C20" s="218">
        <v>0</v>
      </c>
      <c r="D20" s="167">
        <v>0</v>
      </c>
      <c r="E20" s="156">
        <v>0</v>
      </c>
      <c r="F20" s="168">
        <v>0</v>
      </c>
      <c r="G20" s="217">
        <v>0</v>
      </c>
      <c r="H20" s="167">
        <v>0</v>
      </c>
      <c r="I20" s="156">
        <v>0</v>
      </c>
      <c r="J20" s="216">
        <f t="shared" si="0"/>
        <v>0</v>
      </c>
      <c r="K20" s="168">
        <f t="shared" si="1"/>
        <v>0</v>
      </c>
      <c r="L20" s="169">
        <v>0</v>
      </c>
      <c r="M20" s="155">
        <v>0</v>
      </c>
      <c r="N20" s="167">
        <v>0</v>
      </c>
      <c r="O20" s="175">
        <v>0</v>
      </c>
      <c r="P20" s="19"/>
      <c r="Q20" s="35"/>
      <c r="R20" s="6">
        <v>0</v>
      </c>
      <c r="S20" s="6">
        <v>0</v>
      </c>
      <c r="T20" s="169">
        <v>0</v>
      </c>
      <c r="U20" s="155">
        <v>0</v>
      </c>
      <c r="V20" s="167">
        <v>0</v>
      </c>
      <c r="W20" s="175">
        <v>0</v>
      </c>
      <c r="X20" s="29"/>
      <c r="Y20" s="381">
        <v>0</v>
      </c>
      <c r="Z20" s="381">
        <v>0</v>
      </c>
      <c r="AA20" s="381">
        <v>0</v>
      </c>
      <c r="AB20" s="381">
        <v>0</v>
      </c>
      <c r="AC20" s="381">
        <v>0</v>
      </c>
      <c r="AD20" s="381">
        <v>0</v>
      </c>
      <c r="AE20" s="381">
        <v>0</v>
      </c>
      <c r="AF20" s="381">
        <v>0</v>
      </c>
      <c r="AG20" s="381">
        <v>0</v>
      </c>
      <c r="AH20" s="381">
        <v>0</v>
      </c>
      <c r="AI20" s="381">
        <v>0</v>
      </c>
      <c r="AJ20" s="381">
        <v>0</v>
      </c>
      <c r="AK20" s="381">
        <v>0</v>
      </c>
      <c r="AL20" s="381">
        <v>0</v>
      </c>
      <c r="AM20" s="381">
        <v>0</v>
      </c>
      <c r="AN20" s="381">
        <v>0</v>
      </c>
      <c r="AO20" s="381">
        <v>0</v>
      </c>
      <c r="AP20" s="381">
        <v>0</v>
      </c>
      <c r="AQ20" s="381">
        <v>0</v>
      </c>
      <c r="AR20" s="381">
        <v>0</v>
      </c>
      <c r="AS20" s="381">
        <v>0</v>
      </c>
      <c r="AT20" s="381">
        <v>0</v>
      </c>
      <c r="AU20" s="381">
        <v>0</v>
      </c>
      <c r="AV20" s="381">
        <v>0</v>
      </c>
      <c r="AW20" s="381">
        <v>0</v>
      </c>
      <c r="AX20" s="381">
        <v>0</v>
      </c>
      <c r="AY20" s="381">
        <v>0</v>
      </c>
      <c r="AZ20" s="381">
        <v>0</v>
      </c>
      <c r="BA20" s="381">
        <v>0</v>
      </c>
      <c r="BB20" s="381">
        <v>0</v>
      </c>
      <c r="BC20" s="381">
        <v>0</v>
      </c>
      <c r="BD20" s="381">
        <v>0</v>
      </c>
      <c r="BE20" s="381">
        <v>0</v>
      </c>
    </row>
    <row r="21" spans="1:57" s="178" customFormat="1" ht="18" customHeight="1" x14ac:dyDescent="0.15">
      <c r="A21" s="40" t="s">
        <v>11</v>
      </c>
      <c r="B21" s="10">
        <v>204000</v>
      </c>
      <c r="C21" s="10">
        <v>85</v>
      </c>
      <c r="D21" s="164">
        <v>101.2</v>
      </c>
      <c r="E21" s="144">
        <v>101.2</v>
      </c>
      <c r="F21" s="5">
        <v>300900</v>
      </c>
      <c r="G21" s="145">
        <v>51</v>
      </c>
      <c r="H21" s="164">
        <v>98.1</v>
      </c>
      <c r="I21" s="144">
        <v>98.1</v>
      </c>
      <c r="J21" s="176">
        <f t="shared" si="0"/>
        <v>504900</v>
      </c>
      <c r="K21" s="5">
        <f t="shared" si="1"/>
        <v>136</v>
      </c>
      <c r="L21" s="210">
        <v>102</v>
      </c>
      <c r="M21" s="150">
        <v>99.3</v>
      </c>
      <c r="N21" s="164">
        <v>100</v>
      </c>
      <c r="O21" s="173">
        <v>100</v>
      </c>
      <c r="P21" s="19"/>
      <c r="Q21" s="40" t="s">
        <v>11</v>
      </c>
      <c r="R21" s="5">
        <v>18156000</v>
      </c>
      <c r="S21" s="5">
        <v>3026</v>
      </c>
      <c r="T21" s="210">
        <v>2726</v>
      </c>
      <c r="U21" s="150">
        <v>102.3</v>
      </c>
      <c r="V21" s="164">
        <v>102.3</v>
      </c>
      <c r="W21" s="173">
        <v>101.8</v>
      </c>
      <c r="X21" s="209" t="s">
        <v>66</v>
      </c>
      <c r="Y21" s="381">
        <v>40000</v>
      </c>
      <c r="Z21" s="381">
        <v>16</v>
      </c>
      <c r="AA21" s="381">
        <v>19194000</v>
      </c>
      <c r="AB21" s="381">
        <v>19194</v>
      </c>
      <c r="AC21" s="381">
        <v>1638000</v>
      </c>
      <c r="AD21" s="381">
        <v>1365</v>
      </c>
      <c r="AE21" s="381">
        <v>3400000</v>
      </c>
      <c r="AF21" s="381">
        <v>2125</v>
      </c>
      <c r="AG21" s="381">
        <v>8860800</v>
      </c>
      <c r="AH21" s="381">
        <v>3692</v>
      </c>
      <c r="AI21" s="381">
        <v>3100</v>
      </c>
      <c r="AJ21" s="381">
        <v>1</v>
      </c>
      <c r="AK21" s="381">
        <v>5500</v>
      </c>
      <c r="AL21" s="381">
        <v>1</v>
      </c>
      <c r="AM21" s="381">
        <v>36698400</v>
      </c>
      <c r="AN21" s="381">
        <v>5097</v>
      </c>
      <c r="AO21" s="381">
        <v>957000</v>
      </c>
      <c r="AP21" s="381">
        <v>319</v>
      </c>
      <c r="AQ21" s="381">
        <v>14052000</v>
      </c>
      <c r="AR21" s="381">
        <v>3513</v>
      </c>
      <c r="AS21" s="381">
        <v>0</v>
      </c>
      <c r="AT21" s="381">
        <v>0</v>
      </c>
      <c r="AU21" s="381">
        <v>120000</v>
      </c>
      <c r="AV21" s="381">
        <v>75</v>
      </c>
      <c r="AW21" s="381">
        <v>388000</v>
      </c>
      <c r="AX21" s="381">
        <v>97</v>
      </c>
      <c r="AY21" s="381">
        <v>11760000</v>
      </c>
      <c r="AZ21" s="381">
        <v>2940</v>
      </c>
      <c r="BA21" s="381">
        <v>20432</v>
      </c>
      <c r="BB21" s="381">
        <v>10413</v>
      </c>
      <c r="BC21" s="381">
        <v>133</v>
      </c>
      <c r="BD21" s="381">
        <v>2735</v>
      </c>
      <c r="BE21" s="381">
        <v>30683</v>
      </c>
    </row>
    <row r="22" spans="1:57" s="178" customFormat="1" ht="18" customHeight="1" x14ac:dyDescent="0.15">
      <c r="A22" s="35"/>
      <c r="B22" s="218">
        <v>0</v>
      </c>
      <c r="C22" s="218">
        <v>0</v>
      </c>
      <c r="D22" s="167">
        <v>0</v>
      </c>
      <c r="E22" s="156">
        <v>0</v>
      </c>
      <c r="F22" s="168">
        <v>0</v>
      </c>
      <c r="G22" s="217">
        <v>0</v>
      </c>
      <c r="H22" s="167">
        <v>0</v>
      </c>
      <c r="I22" s="156">
        <v>0</v>
      </c>
      <c r="J22" s="216">
        <f t="shared" si="0"/>
        <v>0</v>
      </c>
      <c r="K22" s="168">
        <f t="shared" si="1"/>
        <v>0</v>
      </c>
      <c r="L22" s="169">
        <v>0</v>
      </c>
      <c r="M22" s="155">
        <v>0</v>
      </c>
      <c r="N22" s="167">
        <v>0</v>
      </c>
      <c r="O22" s="175">
        <v>0</v>
      </c>
      <c r="P22" s="19"/>
      <c r="Q22" s="35"/>
      <c r="R22" s="6">
        <v>0</v>
      </c>
      <c r="S22" s="6">
        <v>0</v>
      </c>
      <c r="T22" s="169">
        <v>0</v>
      </c>
      <c r="U22" s="155">
        <v>0</v>
      </c>
      <c r="V22" s="167">
        <v>0</v>
      </c>
      <c r="W22" s="175">
        <v>0</v>
      </c>
      <c r="X22" s="29"/>
      <c r="Y22" s="381">
        <v>0</v>
      </c>
      <c r="Z22" s="381">
        <v>0</v>
      </c>
      <c r="AA22" s="381">
        <v>0</v>
      </c>
      <c r="AB22" s="381">
        <v>0</v>
      </c>
      <c r="AC22" s="381">
        <v>0</v>
      </c>
      <c r="AD22" s="381">
        <v>0</v>
      </c>
      <c r="AE22" s="381">
        <v>0</v>
      </c>
      <c r="AF22" s="381">
        <v>0</v>
      </c>
      <c r="AG22" s="381">
        <v>0</v>
      </c>
      <c r="AH22" s="381">
        <v>0</v>
      </c>
      <c r="AI22" s="381">
        <v>0</v>
      </c>
      <c r="AJ22" s="381">
        <v>0</v>
      </c>
      <c r="AK22" s="381">
        <v>0</v>
      </c>
      <c r="AL22" s="381">
        <v>0</v>
      </c>
      <c r="AM22" s="381">
        <v>0</v>
      </c>
      <c r="AN22" s="381">
        <v>0</v>
      </c>
      <c r="AO22" s="381">
        <v>0</v>
      </c>
      <c r="AP22" s="381">
        <v>0</v>
      </c>
      <c r="AQ22" s="381">
        <v>0</v>
      </c>
      <c r="AR22" s="381">
        <v>0</v>
      </c>
      <c r="AS22" s="381">
        <v>0</v>
      </c>
      <c r="AT22" s="381">
        <v>0</v>
      </c>
      <c r="AU22" s="381">
        <v>0</v>
      </c>
      <c r="AV22" s="381">
        <v>0</v>
      </c>
      <c r="AW22" s="381">
        <v>0</v>
      </c>
      <c r="AX22" s="381">
        <v>0</v>
      </c>
      <c r="AY22" s="381">
        <v>0</v>
      </c>
      <c r="AZ22" s="381">
        <v>0</v>
      </c>
      <c r="BA22" s="381">
        <v>0</v>
      </c>
      <c r="BB22" s="381">
        <v>0</v>
      </c>
      <c r="BC22" s="381">
        <v>0</v>
      </c>
      <c r="BD22" s="381">
        <v>0</v>
      </c>
      <c r="BE22" s="381">
        <v>0</v>
      </c>
    </row>
    <row r="23" spans="1:57" s="178" customFormat="1" ht="18" customHeight="1" x14ac:dyDescent="0.15">
      <c r="A23" s="40" t="s">
        <v>173</v>
      </c>
      <c r="B23" s="10">
        <v>268800</v>
      </c>
      <c r="C23" s="10">
        <v>112</v>
      </c>
      <c r="D23" s="164">
        <v>100</v>
      </c>
      <c r="E23" s="144">
        <v>100</v>
      </c>
      <c r="F23" s="5">
        <v>1079700</v>
      </c>
      <c r="G23" s="145">
        <v>183</v>
      </c>
      <c r="H23" s="164">
        <v>96.8</v>
      </c>
      <c r="I23" s="144">
        <v>96.8</v>
      </c>
      <c r="J23" s="176">
        <f t="shared" si="0"/>
        <v>1348500</v>
      </c>
      <c r="K23" s="5">
        <f t="shared" si="1"/>
        <v>295</v>
      </c>
      <c r="L23" s="210">
        <v>167</v>
      </c>
      <c r="M23" s="150">
        <v>97.4</v>
      </c>
      <c r="N23" s="164">
        <v>98</v>
      </c>
      <c r="O23" s="173">
        <v>100</v>
      </c>
      <c r="P23" s="19"/>
      <c r="Q23" s="40" t="s">
        <v>248</v>
      </c>
      <c r="R23" s="5">
        <v>19884000</v>
      </c>
      <c r="S23" s="5">
        <v>3314</v>
      </c>
      <c r="T23" s="210">
        <v>2932</v>
      </c>
      <c r="U23" s="150">
        <v>100.2</v>
      </c>
      <c r="V23" s="164">
        <v>100.2</v>
      </c>
      <c r="W23" s="173">
        <v>101.7</v>
      </c>
      <c r="X23" s="209" t="s">
        <v>67</v>
      </c>
      <c r="Y23" s="381">
        <v>47500</v>
      </c>
      <c r="Z23" s="381">
        <v>19</v>
      </c>
      <c r="AA23" s="381">
        <v>20659000</v>
      </c>
      <c r="AB23" s="381">
        <v>20659</v>
      </c>
      <c r="AC23" s="381">
        <v>1435200</v>
      </c>
      <c r="AD23" s="381">
        <v>1196</v>
      </c>
      <c r="AE23" s="381">
        <v>3470400</v>
      </c>
      <c r="AF23" s="381">
        <v>2169</v>
      </c>
      <c r="AG23" s="381">
        <v>9031200</v>
      </c>
      <c r="AH23" s="381">
        <v>3763</v>
      </c>
      <c r="AI23" s="381">
        <v>3100</v>
      </c>
      <c r="AJ23" s="381">
        <v>1</v>
      </c>
      <c r="AK23" s="381">
        <v>11000</v>
      </c>
      <c r="AL23" s="381">
        <v>2</v>
      </c>
      <c r="AM23" s="381">
        <v>55879200</v>
      </c>
      <c r="AN23" s="381">
        <v>7761</v>
      </c>
      <c r="AO23" s="381">
        <v>1170000</v>
      </c>
      <c r="AP23" s="381">
        <v>390</v>
      </c>
      <c r="AQ23" s="381">
        <v>18608000</v>
      </c>
      <c r="AR23" s="381">
        <v>4652</v>
      </c>
      <c r="AS23" s="381">
        <v>0</v>
      </c>
      <c r="AT23" s="381">
        <v>0</v>
      </c>
      <c r="AU23" s="381">
        <v>148800</v>
      </c>
      <c r="AV23" s="381">
        <v>93</v>
      </c>
      <c r="AW23" s="381">
        <v>772000</v>
      </c>
      <c r="AX23" s="381">
        <v>193</v>
      </c>
      <c r="AY23" s="381">
        <v>12200000</v>
      </c>
      <c r="AZ23" s="381">
        <v>3050</v>
      </c>
      <c r="BA23" s="381">
        <v>21677</v>
      </c>
      <c r="BB23" s="381">
        <v>13964</v>
      </c>
      <c r="BC23" s="381">
        <v>185</v>
      </c>
      <c r="BD23" s="381">
        <v>2791</v>
      </c>
      <c r="BE23" s="381">
        <v>35129</v>
      </c>
    </row>
    <row r="24" spans="1:57" s="178" customFormat="1" ht="18" customHeight="1" x14ac:dyDescent="0.15">
      <c r="A24" s="35"/>
      <c r="B24" s="218">
        <v>0</v>
      </c>
      <c r="C24" s="218">
        <v>0</v>
      </c>
      <c r="D24" s="167">
        <v>0</v>
      </c>
      <c r="E24" s="156">
        <v>0</v>
      </c>
      <c r="F24" s="168">
        <v>0</v>
      </c>
      <c r="G24" s="217">
        <v>0</v>
      </c>
      <c r="H24" s="167">
        <v>0</v>
      </c>
      <c r="I24" s="156">
        <v>0</v>
      </c>
      <c r="J24" s="216">
        <f t="shared" si="0"/>
        <v>0</v>
      </c>
      <c r="K24" s="168">
        <f t="shared" si="1"/>
        <v>0</v>
      </c>
      <c r="L24" s="169">
        <v>0</v>
      </c>
      <c r="M24" s="155">
        <v>0</v>
      </c>
      <c r="N24" s="167">
        <v>0</v>
      </c>
      <c r="O24" s="175">
        <v>0</v>
      </c>
      <c r="P24" s="19"/>
      <c r="Q24" s="35"/>
      <c r="R24" s="6">
        <v>0</v>
      </c>
      <c r="S24" s="6">
        <v>0</v>
      </c>
      <c r="T24" s="169">
        <v>0</v>
      </c>
      <c r="U24" s="155">
        <v>0</v>
      </c>
      <c r="V24" s="167">
        <v>0</v>
      </c>
      <c r="W24" s="175">
        <v>0</v>
      </c>
      <c r="X24" s="29"/>
      <c r="Y24" s="381">
        <v>0</v>
      </c>
      <c r="Z24" s="381">
        <v>0</v>
      </c>
      <c r="AA24" s="381">
        <v>0</v>
      </c>
      <c r="AB24" s="381">
        <v>0</v>
      </c>
      <c r="AC24" s="381">
        <v>0</v>
      </c>
      <c r="AD24" s="381">
        <v>0</v>
      </c>
      <c r="AE24" s="381">
        <v>0</v>
      </c>
      <c r="AF24" s="381">
        <v>0</v>
      </c>
      <c r="AG24" s="381">
        <v>0</v>
      </c>
      <c r="AH24" s="381">
        <v>0</v>
      </c>
      <c r="AI24" s="381">
        <v>0</v>
      </c>
      <c r="AJ24" s="381">
        <v>0</v>
      </c>
      <c r="AK24" s="381">
        <v>0</v>
      </c>
      <c r="AL24" s="381">
        <v>0</v>
      </c>
      <c r="AM24" s="381">
        <v>0</v>
      </c>
      <c r="AN24" s="381">
        <v>0</v>
      </c>
      <c r="AO24" s="381">
        <v>0</v>
      </c>
      <c r="AP24" s="381">
        <v>0</v>
      </c>
      <c r="AQ24" s="381">
        <v>0</v>
      </c>
      <c r="AR24" s="381">
        <v>0</v>
      </c>
      <c r="AS24" s="381">
        <v>0</v>
      </c>
      <c r="AT24" s="381">
        <v>0</v>
      </c>
      <c r="AU24" s="381">
        <v>0</v>
      </c>
      <c r="AV24" s="381">
        <v>0</v>
      </c>
      <c r="AW24" s="381">
        <v>0</v>
      </c>
      <c r="AX24" s="381">
        <v>0</v>
      </c>
      <c r="AY24" s="381">
        <v>0</v>
      </c>
      <c r="AZ24" s="381">
        <v>0</v>
      </c>
      <c r="BA24" s="381">
        <v>0</v>
      </c>
      <c r="BB24" s="381">
        <v>0</v>
      </c>
      <c r="BC24" s="381">
        <v>0</v>
      </c>
      <c r="BD24" s="381">
        <v>0</v>
      </c>
      <c r="BE24" s="381">
        <v>0</v>
      </c>
    </row>
    <row r="25" spans="1:57" s="178" customFormat="1" ht="18" customHeight="1" x14ac:dyDescent="0.15">
      <c r="A25" s="40" t="s">
        <v>174</v>
      </c>
      <c r="B25" s="10">
        <v>28800</v>
      </c>
      <c r="C25" s="10">
        <v>12</v>
      </c>
      <c r="D25" s="164">
        <v>92.3</v>
      </c>
      <c r="E25" s="144">
        <v>92.3</v>
      </c>
      <c r="F25" s="5">
        <v>271400</v>
      </c>
      <c r="G25" s="145">
        <v>46</v>
      </c>
      <c r="H25" s="164">
        <v>100</v>
      </c>
      <c r="I25" s="144">
        <v>100</v>
      </c>
      <c r="J25" s="176">
        <f t="shared" si="0"/>
        <v>300200</v>
      </c>
      <c r="K25" s="5">
        <f t="shared" si="1"/>
        <v>58</v>
      </c>
      <c r="L25" s="210">
        <v>51</v>
      </c>
      <c r="M25" s="150">
        <v>99.2</v>
      </c>
      <c r="N25" s="164">
        <v>98.3</v>
      </c>
      <c r="O25" s="173">
        <v>98.1</v>
      </c>
      <c r="P25" s="19"/>
      <c r="Q25" s="40" t="s">
        <v>249</v>
      </c>
      <c r="R25" s="5">
        <v>14142000</v>
      </c>
      <c r="S25" s="5">
        <v>2357</v>
      </c>
      <c r="T25" s="210">
        <v>2089</v>
      </c>
      <c r="U25" s="150">
        <v>104.6</v>
      </c>
      <c r="V25" s="164">
        <v>104.6</v>
      </c>
      <c r="W25" s="173">
        <v>103.5</v>
      </c>
      <c r="X25" s="209" t="s">
        <v>68</v>
      </c>
      <c r="Y25" s="381">
        <v>20000</v>
      </c>
      <c r="Z25" s="381">
        <v>8</v>
      </c>
      <c r="AA25" s="381">
        <v>11538000</v>
      </c>
      <c r="AB25" s="381">
        <v>11538</v>
      </c>
      <c r="AC25" s="381">
        <v>1278000</v>
      </c>
      <c r="AD25" s="381">
        <v>1065</v>
      </c>
      <c r="AE25" s="381">
        <v>2692800</v>
      </c>
      <c r="AF25" s="381">
        <v>1683</v>
      </c>
      <c r="AG25" s="381">
        <v>5788800</v>
      </c>
      <c r="AH25" s="381">
        <v>2412</v>
      </c>
      <c r="AI25" s="381">
        <v>0</v>
      </c>
      <c r="AJ25" s="381">
        <v>0</v>
      </c>
      <c r="AK25" s="381">
        <v>0</v>
      </c>
      <c r="AL25" s="381">
        <v>0</v>
      </c>
      <c r="AM25" s="381">
        <v>23256000</v>
      </c>
      <c r="AN25" s="381">
        <v>3230</v>
      </c>
      <c r="AO25" s="381">
        <v>1164000</v>
      </c>
      <c r="AP25" s="381">
        <v>388</v>
      </c>
      <c r="AQ25" s="381">
        <v>9444000</v>
      </c>
      <c r="AR25" s="381">
        <v>2361</v>
      </c>
      <c r="AS25" s="381">
        <v>0</v>
      </c>
      <c r="AT25" s="381">
        <v>0</v>
      </c>
      <c r="AU25" s="381">
        <v>19200</v>
      </c>
      <c r="AV25" s="381">
        <v>12</v>
      </c>
      <c r="AW25" s="381">
        <v>252000</v>
      </c>
      <c r="AX25" s="381">
        <v>63</v>
      </c>
      <c r="AY25" s="381">
        <v>7852000</v>
      </c>
      <c r="AZ25" s="381">
        <v>1963</v>
      </c>
      <c r="BA25" s="381">
        <v>12645</v>
      </c>
      <c r="BB25" s="381">
        <v>6986</v>
      </c>
      <c r="BC25" s="381">
        <v>68</v>
      </c>
      <c r="BD25" s="381">
        <v>1804</v>
      </c>
      <c r="BE25" s="381">
        <v>19619</v>
      </c>
    </row>
    <row r="26" spans="1:57" s="178" customFormat="1" ht="18" customHeight="1" x14ac:dyDescent="0.15">
      <c r="A26" s="35"/>
      <c r="B26" s="218">
        <v>0</v>
      </c>
      <c r="C26" s="218">
        <v>0</v>
      </c>
      <c r="D26" s="167">
        <v>0</v>
      </c>
      <c r="E26" s="156">
        <v>0</v>
      </c>
      <c r="F26" s="168">
        <v>0</v>
      </c>
      <c r="G26" s="217">
        <v>0</v>
      </c>
      <c r="H26" s="167">
        <v>0</v>
      </c>
      <c r="I26" s="156">
        <v>0</v>
      </c>
      <c r="J26" s="216">
        <f t="shared" si="0"/>
        <v>0</v>
      </c>
      <c r="K26" s="168">
        <f t="shared" si="1"/>
        <v>0</v>
      </c>
      <c r="L26" s="169">
        <v>0</v>
      </c>
      <c r="M26" s="155">
        <v>0</v>
      </c>
      <c r="N26" s="167">
        <v>0</v>
      </c>
      <c r="O26" s="175">
        <v>0</v>
      </c>
      <c r="P26" s="19"/>
      <c r="Q26" s="35"/>
      <c r="R26" s="6">
        <v>0</v>
      </c>
      <c r="S26" s="6">
        <v>0</v>
      </c>
      <c r="T26" s="169">
        <v>0</v>
      </c>
      <c r="U26" s="155">
        <v>0</v>
      </c>
      <c r="V26" s="167">
        <v>0</v>
      </c>
      <c r="W26" s="175">
        <v>0</v>
      </c>
      <c r="X26" s="29"/>
      <c r="Y26" s="381">
        <v>0</v>
      </c>
      <c r="Z26" s="381">
        <v>0</v>
      </c>
      <c r="AA26" s="381">
        <v>0</v>
      </c>
      <c r="AB26" s="381">
        <v>0</v>
      </c>
      <c r="AC26" s="381">
        <v>0</v>
      </c>
      <c r="AD26" s="381">
        <v>0</v>
      </c>
      <c r="AE26" s="381">
        <v>0</v>
      </c>
      <c r="AF26" s="381">
        <v>0</v>
      </c>
      <c r="AG26" s="381">
        <v>0</v>
      </c>
      <c r="AH26" s="381">
        <v>0</v>
      </c>
      <c r="AI26" s="381">
        <v>0</v>
      </c>
      <c r="AJ26" s="381">
        <v>0</v>
      </c>
      <c r="AK26" s="381">
        <v>0</v>
      </c>
      <c r="AL26" s="381">
        <v>0</v>
      </c>
      <c r="AM26" s="381">
        <v>0</v>
      </c>
      <c r="AN26" s="381">
        <v>0</v>
      </c>
      <c r="AO26" s="381">
        <v>0</v>
      </c>
      <c r="AP26" s="381">
        <v>0</v>
      </c>
      <c r="AQ26" s="381">
        <v>0</v>
      </c>
      <c r="AR26" s="381">
        <v>0</v>
      </c>
      <c r="AS26" s="381">
        <v>0</v>
      </c>
      <c r="AT26" s="381">
        <v>0</v>
      </c>
      <c r="AU26" s="381">
        <v>0</v>
      </c>
      <c r="AV26" s="381">
        <v>0</v>
      </c>
      <c r="AW26" s="381">
        <v>0</v>
      </c>
      <c r="AX26" s="381">
        <v>0</v>
      </c>
      <c r="AY26" s="381">
        <v>0</v>
      </c>
      <c r="AZ26" s="381">
        <v>0</v>
      </c>
      <c r="BA26" s="381">
        <v>0</v>
      </c>
      <c r="BB26" s="381">
        <v>0</v>
      </c>
      <c r="BC26" s="381">
        <v>0</v>
      </c>
      <c r="BD26" s="381">
        <v>0</v>
      </c>
      <c r="BE26" s="381">
        <v>0</v>
      </c>
    </row>
    <row r="27" spans="1:57" s="178" customFormat="1" ht="18" customHeight="1" x14ac:dyDescent="0.15">
      <c r="A27" s="40" t="s">
        <v>12</v>
      </c>
      <c r="B27" s="10">
        <v>7200</v>
      </c>
      <c r="C27" s="10">
        <v>3</v>
      </c>
      <c r="D27" s="164">
        <v>100</v>
      </c>
      <c r="E27" s="144">
        <v>100</v>
      </c>
      <c r="F27" s="5">
        <v>1262600</v>
      </c>
      <c r="G27" s="145">
        <v>214</v>
      </c>
      <c r="H27" s="164">
        <v>104.4</v>
      </c>
      <c r="I27" s="144">
        <v>104.4</v>
      </c>
      <c r="J27" s="176">
        <f t="shared" si="0"/>
        <v>1269800</v>
      </c>
      <c r="K27" s="5">
        <f t="shared" si="1"/>
        <v>217</v>
      </c>
      <c r="L27" s="210">
        <v>100</v>
      </c>
      <c r="M27" s="150">
        <v>104.4</v>
      </c>
      <c r="N27" s="164">
        <v>104.3</v>
      </c>
      <c r="O27" s="173">
        <v>102</v>
      </c>
      <c r="P27" s="19"/>
      <c r="Q27" s="40" t="s">
        <v>12</v>
      </c>
      <c r="R27" s="5">
        <v>16560000</v>
      </c>
      <c r="S27" s="5">
        <v>2760</v>
      </c>
      <c r="T27" s="210">
        <v>2484</v>
      </c>
      <c r="U27" s="150">
        <v>104.6</v>
      </c>
      <c r="V27" s="164">
        <v>104.6</v>
      </c>
      <c r="W27" s="173">
        <v>104.6</v>
      </c>
      <c r="X27" s="209" t="s">
        <v>69</v>
      </c>
      <c r="Y27" s="381">
        <v>22500</v>
      </c>
      <c r="Z27" s="381">
        <v>9</v>
      </c>
      <c r="AA27" s="381">
        <v>14661000</v>
      </c>
      <c r="AB27" s="381">
        <v>14661</v>
      </c>
      <c r="AC27" s="381">
        <v>1416000</v>
      </c>
      <c r="AD27" s="381">
        <v>1180</v>
      </c>
      <c r="AE27" s="381">
        <v>3219200</v>
      </c>
      <c r="AF27" s="381">
        <v>2012</v>
      </c>
      <c r="AG27" s="381">
        <v>7125600</v>
      </c>
      <c r="AH27" s="381">
        <v>2969</v>
      </c>
      <c r="AI27" s="381">
        <v>0</v>
      </c>
      <c r="AJ27" s="381">
        <v>0</v>
      </c>
      <c r="AK27" s="381">
        <v>0</v>
      </c>
      <c r="AL27" s="381">
        <v>0</v>
      </c>
      <c r="AM27" s="381">
        <v>32191200</v>
      </c>
      <c r="AN27" s="381">
        <v>4471</v>
      </c>
      <c r="AO27" s="381">
        <v>801000</v>
      </c>
      <c r="AP27" s="381">
        <v>267</v>
      </c>
      <c r="AQ27" s="381">
        <v>10576000</v>
      </c>
      <c r="AR27" s="381">
        <v>2644</v>
      </c>
      <c r="AS27" s="381">
        <v>0</v>
      </c>
      <c r="AT27" s="381">
        <v>0</v>
      </c>
      <c r="AU27" s="381">
        <v>9600</v>
      </c>
      <c r="AV27" s="381">
        <v>6</v>
      </c>
      <c r="AW27" s="381">
        <v>600000</v>
      </c>
      <c r="AX27" s="381">
        <v>150</v>
      </c>
      <c r="AY27" s="381">
        <v>9136000</v>
      </c>
      <c r="AZ27" s="381">
        <v>2284</v>
      </c>
      <c r="BA27" s="381">
        <v>16078</v>
      </c>
      <c r="BB27" s="381">
        <v>8973</v>
      </c>
      <c r="BC27" s="381">
        <v>119</v>
      </c>
      <c r="BD27" s="381">
        <v>2126</v>
      </c>
      <c r="BE27" s="381">
        <v>24944</v>
      </c>
    </row>
    <row r="28" spans="1:57" s="178" customFormat="1" ht="18" customHeight="1" x14ac:dyDescent="0.15">
      <c r="A28" s="35"/>
      <c r="B28" s="218">
        <v>0</v>
      </c>
      <c r="C28" s="218">
        <v>0</v>
      </c>
      <c r="D28" s="167">
        <v>0</v>
      </c>
      <c r="E28" s="156">
        <v>0</v>
      </c>
      <c r="F28" s="168">
        <v>0</v>
      </c>
      <c r="G28" s="217">
        <v>0</v>
      </c>
      <c r="H28" s="167">
        <v>0</v>
      </c>
      <c r="I28" s="156">
        <v>0</v>
      </c>
      <c r="J28" s="216">
        <f t="shared" si="0"/>
        <v>0</v>
      </c>
      <c r="K28" s="168">
        <f t="shared" si="1"/>
        <v>0</v>
      </c>
      <c r="L28" s="169">
        <v>0</v>
      </c>
      <c r="M28" s="155">
        <v>0</v>
      </c>
      <c r="N28" s="167">
        <v>0</v>
      </c>
      <c r="O28" s="175">
        <v>0</v>
      </c>
      <c r="P28" s="19"/>
      <c r="Q28" s="35"/>
      <c r="R28" s="6">
        <v>0</v>
      </c>
      <c r="S28" s="6">
        <v>0</v>
      </c>
      <c r="T28" s="169">
        <v>0</v>
      </c>
      <c r="U28" s="155">
        <v>0</v>
      </c>
      <c r="V28" s="167">
        <v>0</v>
      </c>
      <c r="W28" s="175">
        <v>0</v>
      </c>
      <c r="X28" s="29"/>
      <c r="Y28" s="381">
        <v>0</v>
      </c>
      <c r="Z28" s="381">
        <v>0</v>
      </c>
      <c r="AA28" s="381">
        <v>0</v>
      </c>
      <c r="AB28" s="381">
        <v>0</v>
      </c>
      <c r="AC28" s="381">
        <v>0</v>
      </c>
      <c r="AD28" s="381">
        <v>0</v>
      </c>
      <c r="AE28" s="381">
        <v>0</v>
      </c>
      <c r="AF28" s="381">
        <v>0</v>
      </c>
      <c r="AG28" s="381">
        <v>0</v>
      </c>
      <c r="AH28" s="381">
        <v>0</v>
      </c>
      <c r="AI28" s="381">
        <v>0</v>
      </c>
      <c r="AJ28" s="381">
        <v>0</v>
      </c>
      <c r="AK28" s="381">
        <v>0</v>
      </c>
      <c r="AL28" s="381">
        <v>0</v>
      </c>
      <c r="AM28" s="381">
        <v>0</v>
      </c>
      <c r="AN28" s="381">
        <v>0</v>
      </c>
      <c r="AO28" s="381">
        <v>0</v>
      </c>
      <c r="AP28" s="381">
        <v>0</v>
      </c>
      <c r="AQ28" s="381">
        <v>0</v>
      </c>
      <c r="AR28" s="381">
        <v>0</v>
      </c>
      <c r="AS28" s="381">
        <v>0</v>
      </c>
      <c r="AT28" s="381">
        <v>0</v>
      </c>
      <c r="AU28" s="381">
        <v>0</v>
      </c>
      <c r="AV28" s="381">
        <v>0</v>
      </c>
      <c r="AW28" s="381">
        <v>0</v>
      </c>
      <c r="AX28" s="381">
        <v>0</v>
      </c>
      <c r="AY28" s="381">
        <v>0</v>
      </c>
      <c r="AZ28" s="381">
        <v>0</v>
      </c>
      <c r="BA28" s="381">
        <v>0</v>
      </c>
      <c r="BB28" s="381">
        <v>0</v>
      </c>
      <c r="BC28" s="381">
        <v>0</v>
      </c>
      <c r="BD28" s="381">
        <v>0</v>
      </c>
      <c r="BE28" s="381">
        <v>0</v>
      </c>
    </row>
    <row r="29" spans="1:57" s="178" customFormat="1" ht="18" customHeight="1" x14ac:dyDescent="0.15">
      <c r="A29" s="40" t="s">
        <v>13</v>
      </c>
      <c r="B29" s="10">
        <v>499200</v>
      </c>
      <c r="C29" s="10">
        <v>208</v>
      </c>
      <c r="D29" s="164">
        <v>98.6</v>
      </c>
      <c r="E29" s="144">
        <v>98.6</v>
      </c>
      <c r="F29" s="5">
        <v>1486800</v>
      </c>
      <c r="G29" s="145">
        <v>252</v>
      </c>
      <c r="H29" s="164">
        <v>98.1</v>
      </c>
      <c r="I29" s="144">
        <v>98.1</v>
      </c>
      <c r="J29" s="176">
        <f t="shared" si="0"/>
        <v>1986000</v>
      </c>
      <c r="K29" s="5">
        <f t="shared" si="1"/>
        <v>460</v>
      </c>
      <c r="L29" s="210">
        <v>341</v>
      </c>
      <c r="M29" s="150">
        <v>98.2</v>
      </c>
      <c r="N29" s="164">
        <v>98.3</v>
      </c>
      <c r="O29" s="173">
        <v>98.6</v>
      </c>
      <c r="P29" s="19"/>
      <c r="Q29" s="40" t="s">
        <v>13</v>
      </c>
      <c r="R29" s="5">
        <v>24966000</v>
      </c>
      <c r="S29" s="5">
        <v>4161</v>
      </c>
      <c r="T29" s="210">
        <v>3684</v>
      </c>
      <c r="U29" s="150">
        <v>104.1</v>
      </c>
      <c r="V29" s="164">
        <v>104.1</v>
      </c>
      <c r="W29" s="173">
        <v>103.8</v>
      </c>
      <c r="X29" s="209" t="s">
        <v>70</v>
      </c>
      <c r="Y29" s="381">
        <v>57500</v>
      </c>
      <c r="Z29" s="381">
        <v>23</v>
      </c>
      <c r="AA29" s="381">
        <v>16089000</v>
      </c>
      <c r="AB29" s="381">
        <v>16089</v>
      </c>
      <c r="AC29" s="381">
        <v>1683600</v>
      </c>
      <c r="AD29" s="381">
        <v>1403</v>
      </c>
      <c r="AE29" s="381">
        <v>3459200</v>
      </c>
      <c r="AF29" s="381">
        <v>2162</v>
      </c>
      <c r="AG29" s="381">
        <v>10792800</v>
      </c>
      <c r="AH29" s="381">
        <v>4497</v>
      </c>
      <c r="AI29" s="381">
        <v>6200</v>
      </c>
      <c r="AJ29" s="381">
        <v>2</v>
      </c>
      <c r="AK29" s="381">
        <v>0</v>
      </c>
      <c r="AL29" s="381">
        <v>0</v>
      </c>
      <c r="AM29" s="381">
        <v>42696000</v>
      </c>
      <c r="AN29" s="381">
        <v>5930</v>
      </c>
      <c r="AO29" s="381">
        <v>1134000</v>
      </c>
      <c r="AP29" s="381">
        <v>378</v>
      </c>
      <c r="AQ29" s="381">
        <v>21064000</v>
      </c>
      <c r="AR29" s="381">
        <v>5266</v>
      </c>
      <c r="AS29" s="381">
        <v>0</v>
      </c>
      <c r="AT29" s="381">
        <v>0</v>
      </c>
      <c r="AU29" s="381">
        <v>321600</v>
      </c>
      <c r="AV29" s="381">
        <v>201</v>
      </c>
      <c r="AW29" s="381">
        <v>1116000</v>
      </c>
      <c r="AX29" s="381">
        <v>279</v>
      </c>
      <c r="AY29" s="381">
        <v>15468000</v>
      </c>
      <c r="AZ29" s="381">
        <v>3867</v>
      </c>
      <c r="BA29" s="381">
        <v>17263</v>
      </c>
      <c r="BB29" s="381">
        <v>12812</v>
      </c>
      <c r="BC29" s="381">
        <v>396</v>
      </c>
      <c r="BD29" s="381">
        <v>3562</v>
      </c>
      <c r="BE29" s="381">
        <v>31073</v>
      </c>
    </row>
    <row r="30" spans="1:57" s="178" customFormat="1" ht="18" customHeight="1" x14ac:dyDescent="0.15">
      <c r="A30" s="35"/>
      <c r="B30" s="218">
        <v>0</v>
      </c>
      <c r="C30" s="218">
        <v>0</v>
      </c>
      <c r="D30" s="167">
        <v>0</v>
      </c>
      <c r="E30" s="156">
        <v>0</v>
      </c>
      <c r="F30" s="168">
        <v>0</v>
      </c>
      <c r="G30" s="217">
        <v>0</v>
      </c>
      <c r="H30" s="167">
        <v>0</v>
      </c>
      <c r="I30" s="156">
        <v>0</v>
      </c>
      <c r="J30" s="216">
        <f t="shared" si="0"/>
        <v>0</v>
      </c>
      <c r="K30" s="168">
        <f t="shared" si="1"/>
        <v>0</v>
      </c>
      <c r="L30" s="169">
        <v>0</v>
      </c>
      <c r="M30" s="155">
        <v>0</v>
      </c>
      <c r="N30" s="167">
        <v>0</v>
      </c>
      <c r="O30" s="175">
        <v>0</v>
      </c>
      <c r="P30" s="19"/>
      <c r="Q30" s="35"/>
      <c r="R30" s="6">
        <v>0</v>
      </c>
      <c r="S30" s="6">
        <v>0</v>
      </c>
      <c r="T30" s="169">
        <v>0</v>
      </c>
      <c r="U30" s="155">
        <v>0</v>
      </c>
      <c r="V30" s="167">
        <v>0</v>
      </c>
      <c r="W30" s="175">
        <v>0</v>
      </c>
      <c r="X30" s="29"/>
      <c r="Y30" s="381">
        <v>0</v>
      </c>
      <c r="Z30" s="381">
        <v>0</v>
      </c>
      <c r="AA30" s="381">
        <v>0</v>
      </c>
      <c r="AB30" s="381">
        <v>0</v>
      </c>
      <c r="AC30" s="381">
        <v>0</v>
      </c>
      <c r="AD30" s="381">
        <v>0</v>
      </c>
      <c r="AE30" s="381">
        <v>0</v>
      </c>
      <c r="AF30" s="381">
        <v>0</v>
      </c>
      <c r="AG30" s="381">
        <v>0</v>
      </c>
      <c r="AH30" s="381">
        <v>0</v>
      </c>
      <c r="AI30" s="381">
        <v>0</v>
      </c>
      <c r="AJ30" s="381">
        <v>0</v>
      </c>
      <c r="AK30" s="381">
        <v>0</v>
      </c>
      <c r="AL30" s="381">
        <v>0</v>
      </c>
      <c r="AM30" s="381">
        <v>0</v>
      </c>
      <c r="AN30" s="381">
        <v>0</v>
      </c>
      <c r="AO30" s="381">
        <v>0</v>
      </c>
      <c r="AP30" s="381">
        <v>0</v>
      </c>
      <c r="AQ30" s="381">
        <v>0</v>
      </c>
      <c r="AR30" s="381">
        <v>0</v>
      </c>
      <c r="AS30" s="381">
        <v>0</v>
      </c>
      <c r="AT30" s="381">
        <v>0</v>
      </c>
      <c r="AU30" s="381">
        <v>0</v>
      </c>
      <c r="AV30" s="381">
        <v>0</v>
      </c>
      <c r="AW30" s="381">
        <v>0</v>
      </c>
      <c r="AX30" s="381">
        <v>0</v>
      </c>
      <c r="AY30" s="381">
        <v>0</v>
      </c>
      <c r="AZ30" s="381">
        <v>0</v>
      </c>
      <c r="BA30" s="381">
        <v>0</v>
      </c>
      <c r="BB30" s="381">
        <v>0</v>
      </c>
      <c r="BC30" s="381">
        <v>0</v>
      </c>
      <c r="BD30" s="381">
        <v>0</v>
      </c>
      <c r="BE30" s="381">
        <v>0</v>
      </c>
    </row>
    <row r="31" spans="1:57" s="178" customFormat="1" ht="18" customHeight="1" x14ac:dyDescent="0.15">
      <c r="A31" s="40" t="s">
        <v>175</v>
      </c>
      <c r="B31" s="10">
        <v>592800</v>
      </c>
      <c r="C31" s="10">
        <v>247</v>
      </c>
      <c r="D31" s="164">
        <v>99.6</v>
      </c>
      <c r="E31" s="144">
        <v>99.6</v>
      </c>
      <c r="F31" s="5">
        <v>454300</v>
      </c>
      <c r="G31" s="145">
        <v>77</v>
      </c>
      <c r="H31" s="164">
        <v>95.1</v>
      </c>
      <c r="I31" s="144">
        <v>95.1</v>
      </c>
      <c r="J31" s="176">
        <f t="shared" si="0"/>
        <v>1047100</v>
      </c>
      <c r="K31" s="5">
        <f t="shared" si="1"/>
        <v>324</v>
      </c>
      <c r="L31" s="210">
        <v>247</v>
      </c>
      <c r="M31" s="150">
        <v>97.6</v>
      </c>
      <c r="N31" s="164">
        <v>98.5</v>
      </c>
      <c r="O31" s="173">
        <v>97.6</v>
      </c>
      <c r="P31" s="19"/>
      <c r="Q31" s="40" t="s">
        <v>250</v>
      </c>
      <c r="R31" s="5">
        <v>15588000</v>
      </c>
      <c r="S31" s="5">
        <v>2598</v>
      </c>
      <c r="T31" s="210">
        <v>2103</v>
      </c>
      <c r="U31" s="150">
        <v>99.8</v>
      </c>
      <c r="V31" s="164">
        <v>99.8</v>
      </c>
      <c r="W31" s="173">
        <v>101.4</v>
      </c>
      <c r="X31" s="209" t="s">
        <v>71</v>
      </c>
      <c r="Y31" s="381">
        <v>27500</v>
      </c>
      <c r="Z31" s="381">
        <v>11</v>
      </c>
      <c r="AA31" s="381">
        <v>11182000</v>
      </c>
      <c r="AB31" s="381">
        <v>11182</v>
      </c>
      <c r="AC31" s="381">
        <v>771600</v>
      </c>
      <c r="AD31" s="381">
        <v>643</v>
      </c>
      <c r="AE31" s="381">
        <v>2164800</v>
      </c>
      <c r="AF31" s="381">
        <v>1353</v>
      </c>
      <c r="AG31" s="381">
        <v>5515200</v>
      </c>
      <c r="AH31" s="381">
        <v>2298</v>
      </c>
      <c r="AI31" s="381">
        <v>6200</v>
      </c>
      <c r="AJ31" s="381">
        <v>2</v>
      </c>
      <c r="AK31" s="381">
        <v>0</v>
      </c>
      <c r="AL31" s="381">
        <v>0</v>
      </c>
      <c r="AM31" s="381">
        <v>34214400</v>
      </c>
      <c r="AN31" s="381">
        <v>4752</v>
      </c>
      <c r="AO31" s="381">
        <v>798000</v>
      </c>
      <c r="AP31" s="381">
        <v>266</v>
      </c>
      <c r="AQ31" s="381">
        <v>12112000</v>
      </c>
      <c r="AR31" s="381">
        <v>3028</v>
      </c>
      <c r="AS31" s="381">
        <v>0</v>
      </c>
      <c r="AT31" s="381">
        <v>0</v>
      </c>
      <c r="AU31" s="381">
        <v>337600</v>
      </c>
      <c r="AV31" s="381">
        <v>211</v>
      </c>
      <c r="AW31" s="381">
        <v>424000</v>
      </c>
      <c r="AX31" s="381">
        <v>106</v>
      </c>
      <c r="AY31" s="381">
        <v>7792000</v>
      </c>
      <c r="AZ31" s="381">
        <v>1948</v>
      </c>
      <c r="BA31" s="381">
        <v>11826</v>
      </c>
      <c r="BB31" s="381">
        <v>8780</v>
      </c>
      <c r="BC31" s="381">
        <v>240</v>
      </c>
      <c r="BD31" s="381">
        <v>1824</v>
      </c>
      <c r="BE31" s="381">
        <v>20628</v>
      </c>
    </row>
    <row r="32" spans="1:57" s="178" customFormat="1" ht="18" customHeight="1" x14ac:dyDescent="0.15">
      <c r="A32" s="35"/>
      <c r="B32" s="218">
        <v>0</v>
      </c>
      <c r="C32" s="218">
        <v>0</v>
      </c>
      <c r="D32" s="167">
        <v>0</v>
      </c>
      <c r="E32" s="156">
        <v>0</v>
      </c>
      <c r="F32" s="168">
        <v>0</v>
      </c>
      <c r="G32" s="217">
        <v>0</v>
      </c>
      <c r="H32" s="167">
        <v>0</v>
      </c>
      <c r="I32" s="156">
        <v>0</v>
      </c>
      <c r="J32" s="216">
        <f t="shared" si="0"/>
        <v>0</v>
      </c>
      <c r="K32" s="168">
        <f t="shared" si="1"/>
        <v>0</v>
      </c>
      <c r="L32" s="169">
        <v>0</v>
      </c>
      <c r="M32" s="155">
        <v>0</v>
      </c>
      <c r="N32" s="167">
        <v>0</v>
      </c>
      <c r="O32" s="175">
        <v>0</v>
      </c>
      <c r="P32" s="19"/>
      <c r="Q32" s="35"/>
      <c r="R32" s="6">
        <v>0</v>
      </c>
      <c r="S32" s="6">
        <v>0</v>
      </c>
      <c r="T32" s="169">
        <v>0</v>
      </c>
      <c r="U32" s="155">
        <v>0</v>
      </c>
      <c r="V32" s="167">
        <v>0</v>
      </c>
      <c r="W32" s="175">
        <v>0</v>
      </c>
      <c r="X32" s="29"/>
      <c r="Y32" s="381">
        <v>0</v>
      </c>
      <c r="Z32" s="381">
        <v>0</v>
      </c>
      <c r="AA32" s="381">
        <v>0</v>
      </c>
      <c r="AB32" s="381">
        <v>0</v>
      </c>
      <c r="AC32" s="381">
        <v>0</v>
      </c>
      <c r="AD32" s="381">
        <v>0</v>
      </c>
      <c r="AE32" s="381">
        <v>0</v>
      </c>
      <c r="AF32" s="381">
        <v>0</v>
      </c>
      <c r="AG32" s="381">
        <v>0</v>
      </c>
      <c r="AH32" s="381">
        <v>0</v>
      </c>
      <c r="AI32" s="381">
        <v>0</v>
      </c>
      <c r="AJ32" s="381">
        <v>0</v>
      </c>
      <c r="AK32" s="381">
        <v>0</v>
      </c>
      <c r="AL32" s="381">
        <v>0</v>
      </c>
      <c r="AM32" s="381">
        <v>0</v>
      </c>
      <c r="AN32" s="381">
        <v>0</v>
      </c>
      <c r="AO32" s="381">
        <v>0</v>
      </c>
      <c r="AP32" s="381">
        <v>0</v>
      </c>
      <c r="AQ32" s="381">
        <v>0</v>
      </c>
      <c r="AR32" s="381">
        <v>0</v>
      </c>
      <c r="AS32" s="381">
        <v>0</v>
      </c>
      <c r="AT32" s="381">
        <v>0</v>
      </c>
      <c r="AU32" s="381">
        <v>0</v>
      </c>
      <c r="AV32" s="381">
        <v>0</v>
      </c>
      <c r="AW32" s="381">
        <v>0</v>
      </c>
      <c r="AX32" s="381">
        <v>0</v>
      </c>
      <c r="AY32" s="381">
        <v>0</v>
      </c>
      <c r="AZ32" s="381">
        <v>0</v>
      </c>
      <c r="BA32" s="381">
        <v>0</v>
      </c>
      <c r="BB32" s="381">
        <v>0</v>
      </c>
      <c r="BC32" s="381">
        <v>0</v>
      </c>
      <c r="BD32" s="381">
        <v>0</v>
      </c>
      <c r="BE32" s="381">
        <v>0</v>
      </c>
    </row>
    <row r="33" spans="1:57" s="178" customFormat="1" ht="18" customHeight="1" x14ac:dyDescent="0.15">
      <c r="A33" s="40" t="s">
        <v>14</v>
      </c>
      <c r="B33" s="10">
        <v>516000</v>
      </c>
      <c r="C33" s="10">
        <v>215</v>
      </c>
      <c r="D33" s="164">
        <v>99.5</v>
      </c>
      <c r="E33" s="144">
        <v>99.5</v>
      </c>
      <c r="F33" s="5">
        <v>407100</v>
      </c>
      <c r="G33" s="145">
        <v>69</v>
      </c>
      <c r="H33" s="164">
        <v>103</v>
      </c>
      <c r="I33" s="144">
        <v>103</v>
      </c>
      <c r="J33" s="176">
        <f t="shared" si="0"/>
        <v>923100</v>
      </c>
      <c r="K33" s="5">
        <f t="shared" si="1"/>
        <v>284</v>
      </c>
      <c r="L33" s="210">
        <v>224</v>
      </c>
      <c r="M33" s="150">
        <v>101</v>
      </c>
      <c r="N33" s="164">
        <v>100.4</v>
      </c>
      <c r="O33" s="173">
        <v>97.4</v>
      </c>
      <c r="P33" s="19"/>
      <c r="Q33" s="40" t="s">
        <v>14</v>
      </c>
      <c r="R33" s="5">
        <v>20832000</v>
      </c>
      <c r="S33" s="5">
        <v>3472</v>
      </c>
      <c r="T33" s="210">
        <v>3046</v>
      </c>
      <c r="U33" s="150">
        <v>103.4</v>
      </c>
      <c r="V33" s="164">
        <v>103.4</v>
      </c>
      <c r="W33" s="173">
        <v>102.5</v>
      </c>
      <c r="X33" s="209" t="s">
        <v>72</v>
      </c>
      <c r="Y33" s="381">
        <v>35000</v>
      </c>
      <c r="Z33" s="381">
        <v>14</v>
      </c>
      <c r="AA33" s="381">
        <v>13179000</v>
      </c>
      <c r="AB33" s="381">
        <v>13179</v>
      </c>
      <c r="AC33" s="381">
        <v>1070400</v>
      </c>
      <c r="AD33" s="381">
        <v>892</v>
      </c>
      <c r="AE33" s="381">
        <v>2227200</v>
      </c>
      <c r="AF33" s="381">
        <v>1392</v>
      </c>
      <c r="AG33" s="381">
        <v>8352000</v>
      </c>
      <c r="AH33" s="381">
        <v>3480</v>
      </c>
      <c r="AI33" s="381">
        <v>6200</v>
      </c>
      <c r="AJ33" s="381">
        <v>2</v>
      </c>
      <c r="AK33" s="381">
        <v>0</v>
      </c>
      <c r="AL33" s="381">
        <v>0</v>
      </c>
      <c r="AM33" s="381">
        <v>35229600</v>
      </c>
      <c r="AN33" s="381">
        <v>4893</v>
      </c>
      <c r="AO33" s="381">
        <v>945000</v>
      </c>
      <c r="AP33" s="381">
        <v>315</v>
      </c>
      <c r="AQ33" s="381">
        <v>14452000</v>
      </c>
      <c r="AR33" s="381">
        <v>3613</v>
      </c>
      <c r="AS33" s="381">
        <v>0</v>
      </c>
      <c r="AT33" s="381">
        <v>0</v>
      </c>
      <c r="AU33" s="381">
        <v>329600</v>
      </c>
      <c r="AV33" s="381">
        <v>206</v>
      </c>
      <c r="AW33" s="381">
        <v>364000</v>
      </c>
      <c r="AX33" s="381">
        <v>91</v>
      </c>
      <c r="AY33" s="381">
        <v>12360000</v>
      </c>
      <c r="AZ33" s="381">
        <v>3090</v>
      </c>
      <c r="BA33" s="381">
        <v>13938</v>
      </c>
      <c r="BB33" s="381">
        <v>10413</v>
      </c>
      <c r="BC33" s="381">
        <v>254</v>
      </c>
      <c r="BD33" s="381">
        <v>2852</v>
      </c>
      <c r="BE33" s="381">
        <v>25312</v>
      </c>
    </row>
    <row r="34" spans="1:57" s="178" customFormat="1" ht="18" customHeight="1" x14ac:dyDescent="0.15">
      <c r="A34" s="35"/>
      <c r="B34" s="218">
        <v>0</v>
      </c>
      <c r="C34" s="218">
        <v>0</v>
      </c>
      <c r="D34" s="167">
        <v>0</v>
      </c>
      <c r="E34" s="156">
        <v>0</v>
      </c>
      <c r="F34" s="168">
        <v>0</v>
      </c>
      <c r="G34" s="217">
        <v>0</v>
      </c>
      <c r="H34" s="167">
        <v>0</v>
      </c>
      <c r="I34" s="156">
        <v>0</v>
      </c>
      <c r="J34" s="216">
        <f t="shared" si="0"/>
        <v>0</v>
      </c>
      <c r="K34" s="168">
        <f t="shared" si="1"/>
        <v>0</v>
      </c>
      <c r="L34" s="169">
        <v>0</v>
      </c>
      <c r="M34" s="155">
        <v>0</v>
      </c>
      <c r="N34" s="167">
        <v>0</v>
      </c>
      <c r="O34" s="175">
        <v>0</v>
      </c>
      <c r="P34" s="19"/>
      <c r="Q34" s="35"/>
      <c r="R34" s="6">
        <v>0</v>
      </c>
      <c r="S34" s="6">
        <v>0</v>
      </c>
      <c r="T34" s="169">
        <v>0</v>
      </c>
      <c r="U34" s="155">
        <v>0</v>
      </c>
      <c r="V34" s="167">
        <v>0</v>
      </c>
      <c r="W34" s="175">
        <v>0</v>
      </c>
      <c r="X34" s="29"/>
      <c r="Y34" s="381">
        <v>0</v>
      </c>
      <c r="Z34" s="381">
        <v>0</v>
      </c>
      <c r="AA34" s="381">
        <v>0</v>
      </c>
      <c r="AB34" s="381">
        <v>0</v>
      </c>
      <c r="AC34" s="381">
        <v>0</v>
      </c>
      <c r="AD34" s="381">
        <v>0</v>
      </c>
      <c r="AE34" s="381">
        <v>0</v>
      </c>
      <c r="AF34" s="381">
        <v>0</v>
      </c>
      <c r="AG34" s="381">
        <v>0</v>
      </c>
      <c r="AH34" s="381">
        <v>0</v>
      </c>
      <c r="AI34" s="381">
        <v>0</v>
      </c>
      <c r="AJ34" s="381">
        <v>0</v>
      </c>
      <c r="AK34" s="381">
        <v>0</v>
      </c>
      <c r="AL34" s="381">
        <v>0</v>
      </c>
      <c r="AM34" s="381">
        <v>0</v>
      </c>
      <c r="AN34" s="381">
        <v>0</v>
      </c>
      <c r="AO34" s="381">
        <v>0</v>
      </c>
      <c r="AP34" s="381">
        <v>0</v>
      </c>
      <c r="AQ34" s="381">
        <v>0</v>
      </c>
      <c r="AR34" s="381">
        <v>0</v>
      </c>
      <c r="AS34" s="381">
        <v>0</v>
      </c>
      <c r="AT34" s="381">
        <v>0</v>
      </c>
      <c r="AU34" s="381">
        <v>0</v>
      </c>
      <c r="AV34" s="381">
        <v>0</v>
      </c>
      <c r="AW34" s="381">
        <v>0</v>
      </c>
      <c r="AX34" s="381">
        <v>0</v>
      </c>
      <c r="AY34" s="381">
        <v>0</v>
      </c>
      <c r="AZ34" s="381">
        <v>0</v>
      </c>
      <c r="BA34" s="381">
        <v>0</v>
      </c>
      <c r="BB34" s="381">
        <v>0</v>
      </c>
      <c r="BC34" s="381">
        <v>0</v>
      </c>
      <c r="BD34" s="381">
        <v>0</v>
      </c>
      <c r="BE34" s="381">
        <v>0</v>
      </c>
    </row>
    <row r="35" spans="1:57" s="178" customFormat="1" ht="18" customHeight="1" x14ac:dyDescent="0.15">
      <c r="A35" s="40" t="s">
        <v>15</v>
      </c>
      <c r="B35" s="10">
        <v>520800</v>
      </c>
      <c r="C35" s="10">
        <v>217</v>
      </c>
      <c r="D35" s="164">
        <v>100</v>
      </c>
      <c r="E35" s="144">
        <v>100</v>
      </c>
      <c r="F35" s="5">
        <v>1392400</v>
      </c>
      <c r="G35" s="145">
        <v>236</v>
      </c>
      <c r="H35" s="164">
        <v>98.3</v>
      </c>
      <c r="I35" s="144">
        <v>98.3</v>
      </c>
      <c r="J35" s="176">
        <f t="shared" si="0"/>
        <v>1913200</v>
      </c>
      <c r="K35" s="5">
        <f t="shared" si="1"/>
        <v>453</v>
      </c>
      <c r="L35" s="210">
        <v>330</v>
      </c>
      <c r="M35" s="150">
        <v>98.8</v>
      </c>
      <c r="N35" s="164">
        <v>99.1</v>
      </c>
      <c r="O35" s="173">
        <v>98.8</v>
      </c>
      <c r="P35" s="19"/>
      <c r="Q35" s="40" t="s">
        <v>15</v>
      </c>
      <c r="R35" s="5">
        <v>19530000</v>
      </c>
      <c r="S35" s="5">
        <v>3255</v>
      </c>
      <c r="T35" s="210">
        <v>2587</v>
      </c>
      <c r="U35" s="150">
        <v>107</v>
      </c>
      <c r="V35" s="164">
        <v>107</v>
      </c>
      <c r="W35" s="173">
        <v>105.4</v>
      </c>
      <c r="X35" s="209" t="s">
        <v>73</v>
      </c>
      <c r="Y35" s="381">
        <v>47500</v>
      </c>
      <c r="Z35" s="381">
        <v>19</v>
      </c>
      <c r="AA35" s="381">
        <v>9347000</v>
      </c>
      <c r="AB35" s="381">
        <v>9347</v>
      </c>
      <c r="AC35" s="381">
        <v>822000</v>
      </c>
      <c r="AD35" s="381">
        <v>685</v>
      </c>
      <c r="AE35" s="381">
        <v>1984000</v>
      </c>
      <c r="AF35" s="381">
        <v>1240</v>
      </c>
      <c r="AG35" s="381">
        <v>5414400</v>
      </c>
      <c r="AH35" s="381">
        <v>2256</v>
      </c>
      <c r="AI35" s="381">
        <v>3100</v>
      </c>
      <c r="AJ35" s="381">
        <v>1</v>
      </c>
      <c r="AK35" s="381">
        <v>0</v>
      </c>
      <c r="AL35" s="381">
        <v>0</v>
      </c>
      <c r="AM35" s="381">
        <v>35157600</v>
      </c>
      <c r="AN35" s="381">
        <v>4883</v>
      </c>
      <c r="AO35" s="381">
        <v>810000</v>
      </c>
      <c r="AP35" s="381">
        <v>270</v>
      </c>
      <c r="AQ35" s="381">
        <v>17632000</v>
      </c>
      <c r="AR35" s="381">
        <v>4408</v>
      </c>
      <c r="AS35" s="381">
        <v>0</v>
      </c>
      <c r="AT35" s="381">
        <v>0</v>
      </c>
      <c r="AU35" s="381">
        <v>323200</v>
      </c>
      <c r="AV35" s="381">
        <v>202</v>
      </c>
      <c r="AW35" s="381">
        <v>1260000</v>
      </c>
      <c r="AX35" s="381">
        <v>315</v>
      </c>
      <c r="AY35" s="381">
        <v>8052000</v>
      </c>
      <c r="AZ35" s="381">
        <v>2013</v>
      </c>
      <c r="BA35" s="381">
        <v>10080</v>
      </c>
      <c r="BB35" s="381">
        <v>8996</v>
      </c>
      <c r="BC35" s="381">
        <v>350</v>
      </c>
      <c r="BD35" s="381">
        <v>1802</v>
      </c>
      <c r="BE35" s="381">
        <v>19337</v>
      </c>
    </row>
    <row r="36" spans="1:57" s="178" customFormat="1" ht="18" customHeight="1" x14ac:dyDescent="0.15">
      <c r="A36" s="35"/>
      <c r="B36" s="218">
        <v>0</v>
      </c>
      <c r="C36" s="218">
        <v>0</v>
      </c>
      <c r="D36" s="167">
        <v>0</v>
      </c>
      <c r="E36" s="156">
        <v>0</v>
      </c>
      <c r="F36" s="168">
        <v>0</v>
      </c>
      <c r="G36" s="217">
        <v>0</v>
      </c>
      <c r="H36" s="167">
        <v>0</v>
      </c>
      <c r="I36" s="156">
        <v>0</v>
      </c>
      <c r="J36" s="216">
        <f t="shared" si="0"/>
        <v>0</v>
      </c>
      <c r="K36" s="168">
        <f t="shared" si="1"/>
        <v>0</v>
      </c>
      <c r="L36" s="169">
        <v>0</v>
      </c>
      <c r="M36" s="155">
        <v>0</v>
      </c>
      <c r="N36" s="167">
        <v>0</v>
      </c>
      <c r="O36" s="175">
        <v>0</v>
      </c>
      <c r="P36" s="19"/>
      <c r="Q36" s="35"/>
      <c r="R36" s="6">
        <v>0</v>
      </c>
      <c r="S36" s="6">
        <v>0</v>
      </c>
      <c r="T36" s="169">
        <v>0</v>
      </c>
      <c r="U36" s="155">
        <v>0</v>
      </c>
      <c r="V36" s="167">
        <v>0</v>
      </c>
      <c r="W36" s="175">
        <v>0</v>
      </c>
      <c r="X36" s="29"/>
      <c r="Y36" s="381">
        <v>0</v>
      </c>
      <c r="Z36" s="381">
        <v>0</v>
      </c>
      <c r="AA36" s="381">
        <v>0</v>
      </c>
      <c r="AB36" s="381">
        <v>0</v>
      </c>
      <c r="AC36" s="381">
        <v>0</v>
      </c>
      <c r="AD36" s="381">
        <v>0</v>
      </c>
      <c r="AE36" s="381">
        <v>0</v>
      </c>
      <c r="AF36" s="381">
        <v>0</v>
      </c>
      <c r="AG36" s="381">
        <v>0</v>
      </c>
      <c r="AH36" s="381">
        <v>0</v>
      </c>
      <c r="AI36" s="381">
        <v>0</v>
      </c>
      <c r="AJ36" s="381">
        <v>0</v>
      </c>
      <c r="AK36" s="381">
        <v>0</v>
      </c>
      <c r="AL36" s="381">
        <v>0</v>
      </c>
      <c r="AM36" s="381">
        <v>0</v>
      </c>
      <c r="AN36" s="381">
        <v>0</v>
      </c>
      <c r="AO36" s="381">
        <v>0</v>
      </c>
      <c r="AP36" s="381">
        <v>0</v>
      </c>
      <c r="AQ36" s="381">
        <v>0</v>
      </c>
      <c r="AR36" s="381">
        <v>0</v>
      </c>
      <c r="AS36" s="381">
        <v>0</v>
      </c>
      <c r="AT36" s="381">
        <v>0</v>
      </c>
      <c r="AU36" s="381">
        <v>0</v>
      </c>
      <c r="AV36" s="381">
        <v>0</v>
      </c>
      <c r="AW36" s="381">
        <v>0</v>
      </c>
      <c r="AX36" s="381">
        <v>0</v>
      </c>
      <c r="AY36" s="381">
        <v>0</v>
      </c>
      <c r="AZ36" s="381">
        <v>0</v>
      </c>
      <c r="BA36" s="381">
        <v>0</v>
      </c>
      <c r="BB36" s="381">
        <v>0</v>
      </c>
      <c r="BC36" s="381">
        <v>0</v>
      </c>
      <c r="BD36" s="381">
        <v>0</v>
      </c>
      <c r="BE36" s="381">
        <v>0</v>
      </c>
    </row>
    <row r="37" spans="1:57" s="178" customFormat="1" ht="18" customHeight="1" x14ac:dyDescent="0.15">
      <c r="A37" s="40" t="s">
        <v>180</v>
      </c>
      <c r="B37" s="10">
        <v>460800</v>
      </c>
      <c r="C37" s="10">
        <v>192</v>
      </c>
      <c r="D37" s="164">
        <v>102.1</v>
      </c>
      <c r="E37" s="144">
        <v>102.1</v>
      </c>
      <c r="F37" s="5">
        <v>849600</v>
      </c>
      <c r="G37" s="145">
        <v>144</v>
      </c>
      <c r="H37" s="164">
        <v>101.4</v>
      </c>
      <c r="I37" s="144">
        <v>101.4</v>
      </c>
      <c r="J37" s="176">
        <f t="shared" si="0"/>
        <v>1310400</v>
      </c>
      <c r="K37" s="5">
        <f t="shared" si="1"/>
        <v>336</v>
      </c>
      <c r="L37" s="210">
        <v>226</v>
      </c>
      <c r="M37" s="150">
        <v>101.7</v>
      </c>
      <c r="N37" s="164">
        <v>101.8</v>
      </c>
      <c r="O37" s="173">
        <v>100</v>
      </c>
      <c r="P37" s="19"/>
      <c r="Q37" s="40" t="s">
        <v>251</v>
      </c>
      <c r="R37" s="5">
        <v>23622000</v>
      </c>
      <c r="S37" s="5">
        <v>3937</v>
      </c>
      <c r="T37" s="210">
        <v>3456</v>
      </c>
      <c r="U37" s="150">
        <v>103.3</v>
      </c>
      <c r="V37" s="164">
        <v>103.3</v>
      </c>
      <c r="W37" s="173">
        <v>103.2</v>
      </c>
      <c r="X37" s="209" t="s">
        <v>181</v>
      </c>
      <c r="Y37" s="381">
        <v>27500</v>
      </c>
      <c r="Z37" s="381">
        <v>11</v>
      </c>
      <c r="AA37" s="381">
        <v>23888000</v>
      </c>
      <c r="AB37" s="381">
        <v>23888</v>
      </c>
      <c r="AC37" s="381">
        <v>1694400</v>
      </c>
      <c r="AD37" s="381">
        <v>1412</v>
      </c>
      <c r="AE37" s="381">
        <v>4060800</v>
      </c>
      <c r="AF37" s="381">
        <v>2538</v>
      </c>
      <c r="AG37" s="381">
        <v>9062400</v>
      </c>
      <c r="AH37" s="381">
        <v>3776</v>
      </c>
      <c r="AI37" s="381">
        <v>3100</v>
      </c>
      <c r="AJ37" s="381">
        <v>1</v>
      </c>
      <c r="AK37" s="381">
        <v>11000</v>
      </c>
      <c r="AL37" s="381">
        <v>2</v>
      </c>
      <c r="AM37" s="381">
        <v>54237600</v>
      </c>
      <c r="AN37" s="381">
        <v>7533</v>
      </c>
      <c r="AO37" s="381">
        <v>1248000</v>
      </c>
      <c r="AP37" s="381">
        <v>416</v>
      </c>
      <c r="AQ37" s="381">
        <v>18468000</v>
      </c>
      <c r="AR37" s="381">
        <v>4617</v>
      </c>
      <c r="AS37" s="381">
        <v>0</v>
      </c>
      <c r="AT37" s="381">
        <v>0</v>
      </c>
      <c r="AU37" s="381">
        <v>270400</v>
      </c>
      <c r="AV37" s="381">
        <v>169</v>
      </c>
      <c r="AW37" s="381">
        <v>980000</v>
      </c>
      <c r="AX37" s="381">
        <v>245</v>
      </c>
      <c r="AY37" s="381">
        <v>12880000</v>
      </c>
      <c r="AZ37" s="381">
        <v>3220</v>
      </c>
      <c r="BA37" s="381">
        <v>25204</v>
      </c>
      <c r="BB37" s="381">
        <v>13360</v>
      </c>
      <c r="BC37" s="381">
        <v>281</v>
      </c>
      <c r="BD37" s="381">
        <v>2866</v>
      </c>
      <c r="BE37" s="381">
        <v>37902</v>
      </c>
    </row>
    <row r="38" spans="1:57" s="178" customFormat="1" ht="18" customHeight="1" x14ac:dyDescent="0.15">
      <c r="A38" s="35"/>
      <c r="B38" s="6">
        <v>0</v>
      </c>
      <c r="C38" s="218">
        <v>0</v>
      </c>
      <c r="D38" s="167">
        <v>0</v>
      </c>
      <c r="E38" s="156">
        <v>0</v>
      </c>
      <c r="F38" s="168">
        <v>0</v>
      </c>
      <c r="G38" s="217">
        <v>0</v>
      </c>
      <c r="H38" s="167">
        <v>0</v>
      </c>
      <c r="I38" s="156">
        <v>0</v>
      </c>
      <c r="J38" s="216">
        <f t="shared" si="0"/>
        <v>0</v>
      </c>
      <c r="K38" s="168">
        <f t="shared" si="1"/>
        <v>0</v>
      </c>
      <c r="L38" s="169">
        <v>0</v>
      </c>
      <c r="M38" s="155">
        <v>0</v>
      </c>
      <c r="N38" s="167">
        <v>0</v>
      </c>
      <c r="O38" s="175">
        <v>0</v>
      </c>
      <c r="P38" s="19"/>
      <c r="Q38" s="35"/>
      <c r="R38" s="6">
        <v>0</v>
      </c>
      <c r="S38" s="6">
        <v>0</v>
      </c>
      <c r="T38" s="169">
        <v>0</v>
      </c>
      <c r="U38" s="155">
        <v>0</v>
      </c>
      <c r="V38" s="167">
        <v>0</v>
      </c>
      <c r="W38" s="175">
        <v>0</v>
      </c>
      <c r="X38" s="29"/>
      <c r="Y38" s="381">
        <v>0</v>
      </c>
      <c r="Z38" s="381">
        <v>0</v>
      </c>
      <c r="AA38" s="381">
        <v>0</v>
      </c>
      <c r="AB38" s="381">
        <v>0</v>
      </c>
      <c r="AC38" s="381">
        <v>0</v>
      </c>
      <c r="AD38" s="381">
        <v>0</v>
      </c>
      <c r="AE38" s="381">
        <v>0</v>
      </c>
      <c r="AF38" s="381">
        <v>0</v>
      </c>
      <c r="AG38" s="381">
        <v>0</v>
      </c>
      <c r="AH38" s="381">
        <v>0</v>
      </c>
      <c r="AI38" s="381">
        <v>0</v>
      </c>
      <c r="AJ38" s="381">
        <v>0</v>
      </c>
      <c r="AK38" s="381">
        <v>0</v>
      </c>
      <c r="AL38" s="381">
        <v>0</v>
      </c>
      <c r="AM38" s="381">
        <v>0</v>
      </c>
      <c r="AN38" s="381">
        <v>0</v>
      </c>
      <c r="AO38" s="381">
        <v>0</v>
      </c>
      <c r="AP38" s="381">
        <v>0</v>
      </c>
      <c r="AQ38" s="381">
        <v>0</v>
      </c>
      <c r="AR38" s="381">
        <v>0</v>
      </c>
      <c r="AS38" s="381">
        <v>0</v>
      </c>
      <c r="AT38" s="381">
        <v>0</v>
      </c>
      <c r="AU38" s="381">
        <v>0</v>
      </c>
      <c r="AV38" s="381">
        <v>0</v>
      </c>
      <c r="AW38" s="381">
        <v>0</v>
      </c>
      <c r="AX38" s="381">
        <v>0</v>
      </c>
      <c r="AY38" s="381">
        <v>0</v>
      </c>
      <c r="AZ38" s="381">
        <v>0</v>
      </c>
      <c r="BA38" s="381">
        <v>0</v>
      </c>
      <c r="BB38" s="381">
        <v>0</v>
      </c>
      <c r="BC38" s="381">
        <v>0</v>
      </c>
      <c r="BD38" s="381">
        <v>0</v>
      </c>
      <c r="BE38" s="381">
        <v>0</v>
      </c>
    </row>
    <row r="39" spans="1:57" s="178" customFormat="1" ht="18" customHeight="1" x14ac:dyDescent="0.15">
      <c r="A39" s="40" t="s">
        <v>16</v>
      </c>
      <c r="B39" s="5">
        <v>110400</v>
      </c>
      <c r="C39" s="10">
        <v>46</v>
      </c>
      <c r="D39" s="164">
        <v>100</v>
      </c>
      <c r="E39" s="144">
        <v>100</v>
      </c>
      <c r="F39" s="5">
        <v>265500</v>
      </c>
      <c r="G39" s="145">
        <v>45</v>
      </c>
      <c r="H39" s="164">
        <v>93.8</v>
      </c>
      <c r="I39" s="144">
        <v>93.8</v>
      </c>
      <c r="J39" s="176">
        <f t="shared" si="0"/>
        <v>375900</v>
      </c>
      <c r="K39" s="5">
        <f t="shared" si="1"/>
        <v>91</v>
      </c>
      <c r="L39" s="210">
        <v>67</v>
      </c>
      <c r="M39" s="150">
        <v>95.5</v>
      </c>
      <c r="N39" s="164">
        <v>96.8</v>
      </c>
      <c r="O39" s="173">
        <v>95.7</v>
      </c>
      <c r="P39" s="19"/>
      <c r="Q39" s="40" t="s">
        <v>16</v>
      </c>
      <c r="R39" s="5">
        <v>9732000</v>
      </c>
      <c r="S39" s="5">
        <v>1622</v>
      </c>
      <c r="T39" s="210">
        <v>1436</v>
      </c>
      <c r="U39" s="150">
        <v>101.7</v>
      </c>
      <c r="V39" s="164">
        <v>101.7</v>
      </c>
      <c r="W39" s="173">
        <v>101.5</v>
      </c>
      <c r="X39" s="209" t="s">
        <v>74</v>
      </c>
      <c r="Y39" s="381">
        <v>15000</v>
      </c>
      <c r="Z39" s="381">
        <v>6</v>
      </c>
      <c r="AA39" s="381">
        <v>11071000</v>
      </c>
      <c r="AB39" s="381">
        <v>11071</v>
      </c>
      <c r="AC39" s="381">
        <v>800400</v>
      </c>
      <c r="AD39" s="381">
        <v>667</v>
      </c>
      <c r="AE39" s="381">
        <v>2172800</v>
      </c>
      <c r="AF39" s="381">
        <v>1358</v>
      </c>
      <c r="AG39" s="381">
        <v>4543200</v>
      </c>
      <c r="AH39" s="381">
        <v>1893</v>
      </c>
      <c r="AI39" s="381">
        <v>0</v>
      </c>
      <c r="AJ39" s="381">
        <v>0</v>
      </c>
      <c r="AK39" s="381">
        <v>0</v>
      </c>
      <c r="AL39" s="381">
        <v>0</v>
      </c>
      <c r="AM39" s="381">
        <v>23385600</v>
      </c>
      <c r="AN39" s="381">
        <v>3248</v>
      </c>
      <c r="AO39" s="381">
        <v>465000</v>
      </c>
      <c r="AP39" s="381">
        <v>155</v>
      </c>
      <c r="AQ39" s="381">
        <v>7952000</v>
      </c>
      <c r="AR39" s="381">
        <v>1988</v>
      </c>
      <c r="AS39" s="381">
        <v>0</v>
      </c>
      <c r="AT39" s="381">
        <v>0</v>
      </c>
      <c r="AU39" s="381">
        <v>76800</v>
      </c>
      <c r="AV39" s="381">
        <v>48</v>
      </c>
      <c r="AW39" s="381">
        <v>380000</v>
      </c>
      <c r="AX39" s="381">
        <v>95</v>
      </c>
      <c r="AY39" s="381">
        <v>5832000</v>
      </c>
      <c r="AZ39" s="381">
        <v>1458</v>
      </c>
      <c r="BA39" s="381">
        <v>11921</v>
      </c>
      <c r="BB39" s="381">
        <v>6279</v>
      </c>
      <c r="BC39" s="381">
        <v>80</v>
      </c>
      <c r="BD39" s="381">
        <v>1343</v>
      </c>
      <c r="BE39" s="381">
        <v>17853</v>
      </c>
    </row>
    <row r="40" spans="1:57" s="178" customFormat="1" ht="18" customHeight="1" x14ac:dyDescent="0.15">
      <c r="A40" s="35"/>
      <c r="B40" s="218">
        <v>0</v>
      </c>
      <c r="C40" s="218">
        <v>0</v>
      </c>
      <c r="D40" s="167">
        <v>0</v>
      </c>
      <c r="E40" s="156">
        <v>0</v>
      </c>
      <c r="F40" s="168">
        <v>0</v>
      </c>
      <c r="G40" s="217">
        <v>0</v>
      </c>
      <c r="H40" s="167">
        <v>0</v>
      </c>
      <c r="I40" s="156">
        <v>0</v>
      </c>
      <c r="J40" s="216">
        <f t="shared" si="0"/>
        <v>0</v>
      </c>
      <c r="K40" s="168">
        <f t="shared" si="1"/>
        <v>0</v>
      </c>
      <c r="L40" s="169">
        <v>0</v>
      </c>
      <c r="M40" s="155">
        <v>0</v>
      </c>
      <c r="N40" s="167">
        <v>0</v>
      </c>
      <c r="O40" s="175">
        <v>0</v>
      </c>
      <c r="P40" s="19"/>
      <c r="Q40" s="35"/>
      <c r="R40" s="6">
        <v>0</v>
      </c>
      <c r="S40" s="6">
        <v>0</v>
      </c>
      <c r="T40" s="169">
        <v>0</v>
      </c>
      <c r="U40" s="155">
        <v>0</v>
      </c>
      <c r="V40" s="167">
        <v>0</v>
      </c>
      <c r="W40" s="175">
        <v>0</v>
      </c>
      <c r="X40" s="29"/>
      <c r="Y40" s="381">
        <v>0</v>
      </c>
      <c r="Z40" s="381">
        <v>0</v>
      </c>
      <c r="AA40" s="381">
        <v>0</v>
      </c>
      <c r="AB40" s="381">
        <v>0</v>
      </c>
      <c r="AC40" s="381">
        <v>0</v>
      </c>
      <c r="AD40" s="381">
        <v>0</v>
      </c>
      <c r="AE40" s="381">
        <v>0</v>
      </c>
      <c r="AF40" s="381">
        <v>0</v>
      </c>
      <c r="AG40" s="381">
        <v>0</v>
      </c>
      <c r="AH40" s="381">
        <v>0</v>
      </c>
      <c r="AI40" s="381">
        <v>0</v>
      </c>
      <c r="AJ40" s="381">
        <v>0</v>
      </c>
      <c r="AK40" s="381">
        <v>0</v>
      </c>
      <c r="AL40" s="381">
        <v>0</v>
      </c>
      <c r="AM40" s="381">
        <v>0</v>
      </c>
      <c r="AN40" s="381">
        <v>0</v>
      </c>
      <c r="AO40" s="381">
        <v>0</v>
      </c>
      <c r="AP40" s="381">
        <v>0</v>
      </c>
      <c r="AQ40" s="381">
        <v>0</v>
      </c>
      <c r="AR40" s="381">
        <v>0</v>
      </c>
      <c r="AS40" s="381">
        <v>0</v>
      </c>
      <c r="AT40" s="381">
        <v>0</v>
      </c>
      <c r="AU40" s="381">
        <v>0</v>
      </c>
      <c r="AV40" s="381">
        <v>0</v>
      </c>
      <c r="AW40" s="381">
        <v>0</v>
      </c>
      <c r="AX40" s="381">
        <v>0</v>
      </c>
      <c r="AY40" s="381">
        <v>0</v>
      </c>
      <c r="AZ40" s="381">
        <v>0</v>
      </c>
      <c r="BA40" s="381">
        <v>0</v>
      </c>
      <c r="BB40" s="381">
        <v>0</v>
      </c>
      <c r="BC40" s="381">
        <v>0</v>
      </c>
      <c r="BD40" s="381">
        <v>0</v>
      </c>
      <c r="BE40" s="381">
        <v>0</v>
      </c>
    </row>
    <row r="41" spans="1:57" s="178" customFormat="1" ht="18" customHeight="1" x14ac:dyDescent="0.15">
      <c r="A41" s="40" t="s">
        <v>176</v>
      </c>
      <c r="B41" s="10">
        <v>921600</v>
      </c>
      <c r="C41" s="10">
        <v>384</v>
      </c>
      <c r="D41" s="164">
        <v>98.7</v>
      </c>
      <c r="E41" s="144">
        <v>98.7</v>
      </c>
      <c r="F41" s="5">
        <v>719800</v>
      </c>
      <c r="G41" s="145">
        <v>122</v>
      </c>
      <c r="H41" s="164">
        <v>102.5</v>
      </c>
      <c r="I41" s="144">
        <v>102.5</v>
      </c>
      <c r="J41" s="176">
        <f t="shared" si="0"/>
        <v>1641400</v>
      </c>
      <c r="K41" s="5">
        <f t="shared" si="1"/>
        <v>506</v>
      </c>
      <c r="L41" s="210">
        <v>368</v>
      </c>
      <c r="M41" s="150">
        <v>100.3</v>
      </c>
      <c r="N41" s="164">
        <v>99.6</v>
      </c>
      <c r="O41" s="173">
        <v>98.7</v>
      </c>
      <c r="P41" s="19"/>
      <c r="Q41" s="40" t="s">
        <v>252</v>
      </c>
      <c r="R41" s="5">
        <v>13560000</v>
      </c>
      <c r="S41" s="5">
        <v>2260</v>
      </c>
      <c r="T41" s="210">
        <v>1941</v>
      </c>
      <c r="U41" s="150">
        <v>104.4</v>
      </c>
      <c r="V41" s="164">
        <v>104.4</v>
      </c>
      <c r="W41" s="173">
        <v>102.3</v>
      </c>
      <c r="X41" s="209" t="s">
        <v>75</v>
      </c>
      <c r="Y41" s="381">
        <v>20000</v>
      </c>
      <c r="Z41" s="381">
        <v>8</v>
      </c>
      <c r="AA41" s="381">
        <v>13136000</v>
      </c>
      <c r="AB41" s="381">
        <v>13136</v>
      </c>
      <c r="AC41" s="381">
        <v>985200</v>
      </c>
      <c r="AD41" s="381">
        <v>821</v>
      </c>
      <c r="AE41" s="381">
        <v>2019200</v>
      </c>
      <c r="AF41" s="381">
        <v>1262</v>
      </c>
      <c r="AG41" s="381">
        <v>4488000</v>
      </c>
      <c r="AH41" s="381">
        <v>1870</v>
      </c>
      <c r="AI41" s="381">
        <v>3100</v>
      </c>
      <c r="AJ41" s="381">
        <v>1</v>
      </c>
      <c r="AK41" s="381">
        <v>0</v>
      </c>
      <c r="AL41" s="381">
        <v>0</v>
      </c>
      <c r="AM41" s="381">
        <v>41277600</v>
      </c>
      <c r="AN41" s="381">
        <v>5733</v>
      </c>
      <c r="AO41" s="381">
        <v>831000</v>
      </c>
      <c r="AP41" s="381">
        <v>277</v>
      </c>
      <c r="AQ41" s="381">
        <v>15832000</v>
      </c>
      <c r="AR41" s="381">
        <v>3958</v>
      </c>
      <c r="AS41" s="381">
        <v>0</v>
      </c>
      <c r="AT41" s="381">
        <v>0</v>
      </c>
      <c r="AU41" s="381">
        <v>536000</v>
      </c>
      <c r="AV41" s="381">
        <v>335</v>
      </c>
      <c r="AW41" s="381">
        <v>464000</v>
      </c>
      <c r="AX41" s="381">
        <v>116</v>
      </c>
      <c r="AY41" s="381">
        <v>6708000</v>
      </c>
      <c r="AZ41" s="381">
        <v>1677</v>
      </c>
      <c r="BA41" s="381">
        <v>13674</v>
      </c>
      <c r="BB41" s="381">
        <v>9800</v>
      </c>
      <c r="BC41" s="381">
        <v>381</v>
      </c>
      <c r="BD41" s="381">
        <v>1554</v>
      </c>
      <c r="BE41" s="381">
        <v>22862</v>
      </c>
    </row>
    <row r="42" spans="1:57" s="178" customFormat="1" ht="18" customHeight="1" x14ac:dyDescent="0.15">
      <c r="A42" s="35"/>
      <c r="B42" s="218">
        <v>0</v>
      </c>
      <c r="C42" s="218">
        <v>0</v>
      </c>
      <c r="D42" s="167">
        <v>0</v>
      </c>
      <c r="E42" s="156">
        <v>0</v>
      </c>
      <c r="F42" s="168">
        <v>0</v>
      </c>
      <c r="G42" s="217">
        <v>0</v>
      </c>
      <c r="H42" s="167">
        <v>0</v>
      </c>
      <c r="I42" s="156">
        <v>0</v>
      </c>
      <c r="J42" s="216">
        <f t="shared" si="0"/>
        <v>0</v>
      </c>
      <c r="K42" s="168">
        <f t="shared" si="1"/>
        <v>0</v>
      </c>
      <c r="L42" s="169">
        <v>0</v>
      </c>
      <c r="M42" s="155">
        <v>0</v>
      </c>
      <c r="N42" s="167">
        <v>0</v>
      </c>
      <c r="O42" s="175">
        <v>0</v>
      </c>
      <c r="P42" s="19"/>
      <c r="Q42" s="35"/>
      <c r="R42" s="6">
        <v>0</v>
      </c>
      <c r="S42" s="6">
        <v>0</v>
      </c>
      <c r="T42" s="169">
        <v>0</v>
      </c>
      <c r="U42" s="155">
        <v>0</v>
      </c>
      <c r="V42" s="167">
        <v>0</v>
      </c>
      <c r="W42" s="175">
        <v>0</v>
      </c>
      <c r="X42" s="29"/>
      <c r="Y42" s="381">
        <v>0</v>
      </c>
      <c r="Z42" s="381">
        <v>0</v>
      </c>
      <c r="AA42" s="381">
        <v>0</v>
      </c>
      <c r="AB42" s="381">
        <v>0</v>
      </c>
      <c r="AC42" s="381">
        <v>0</v>
      </c>
      <c r="AD42" s="381">
        <v>0</v>
      </c>
      <c r="AE42" s="381">
        <v>0</v>
      </c>
      <c r="AF42" s="381">
        <v>0</v>
      </c>
      <c r="AG42" s="381">
        <v>0</v>
      </c>
      <c r="AH42" s="381">
        <v>0</v>
      </c>
      <c r="AI42" s="381">
        <v>0</v>
      </c>
      <c r="AJ42" s="381">
        <v>0</v>
      </c>
      <c r="AK42" s="381">
        <v>0</v>
      </c>
      <c r="AL42" s="381">
        <v>0</v>
      </c>
      <c r="AM42" s="381">
        <v>0</v>
      </c>
      <c r="AN42" s="381">
        <v>0</v>
      </c>
      <c r="AO42" s="381">
        <v>0</v>
      </c>
      <c r="AP42" s="381">
        <v>0</v>
      </c>
      <c r="AQ42" s="381">
        <v>0</v>
      </c>
      <c r="AR42" s="381">
        <v>0</v>
      </c>
      <c r="AS42" s="381">
        <v>0</v>
      </c>
      <c r="AT42" s="381">
        <v>0</v>
      </c>
      <c r="AU42" s="381">
        <v>0</v>
      </c>
      <c r="AV42" s="381">
        <v>0</v>
      </c>
      <c r="AW42" s="381">
        <v>0</v>
      </c>
      <c r="AX42" s="381">
        <v>0</v>
      </c>
      <c r="AY42" s="381">
        <v>0</v>
      </c>
      <c r="AZ42" s="381">
        <v>0</v>
      </c>
      <c r="BA42" s="381">
        <v>0</v>
      </c>
      <c r="BB42" s="381">
        <v>0</v>
      </c>
      <c r="BC42" s="381">
        <v>0</v>
      </c>
      <c r="BD42" s="381">
        <v>0</v>
      </c>
      <c r="BE42" s="381">
        <v>0</v>
      </c>
    </row>
    <row r="43" spans="1:57" s="178" customFormat="1" ht="18" customHeight="1" x14ac:dyDescent="0.15">
      <c r="A43" s="40" t="s">
        <v>17</v>
      </c>
      <c r="B43" s="10">
        <v>393600</v>
      </c>
      <c r="C43" s="10">
        <v>164</v>
      </c>
      <c r="D43" s="164">
        <v>96.5</v>
      </c>
      <c r="E43" s="144">
        <v>96.5</v>
      </c>
      <c r="F43" s="5">
        <v>837800</v>
      </c>
      <c r="G43" s="145">
        <v>142</v>
      </c>
      <c r="H43" s="164">
        <v>99.3</v>
      </c>
      <c r="I43" s="144">
        <v>99.3</v>
      </c>
      <c r="J43" s="176">
        <f t="shared" si="0"/>
        <v>1231400</v>
      </c>
      <c r="K43" s="5">
        <f t="shared" si="1"/>
        <v>306</v>
      </c>
      <c r="L43" s="210">
        <v>186</v>
      </c>
      <c r="M43" s="150">
        <v>98.4</v>
      </c>
      <c r="N43" s="164">
        <v>97.8</v>
      </c>
      <c r="O43" s="173">
        <v>97.4</v>
      </c>
      <c r="P43" s="19"/>
      <c r="Q43" s="40" t="s">
        <v>17</v>
      </c>
      <c r="R43" s="5">
        <v>11742000</v>
      </c>
      <c r="S43" s="5">
        <v>1957</v>
      </c>
      <c r="T43" s="210">
        <v>1739</v>
      </c>
      <c r="U43" s="150">
        <v>104.4</v>
      </c>
      <c r="V43" s="164">
        <v>104.4</v>
      </c>
      <c r="W43" s="173">
        <v>104.2</v>
      </c>
      <c r="X43" s="209" t="s">
        <v>76</v>
      </c>
      <c r="Y43" s="381">
        <v>10000</v>
      </c>
      <c r="Z43" s="381">
        <v>4</v>
      </c>
      <c r="AA43" s="381">
        <v>9789000</v>
      </c>
      <c r="AB43" s="381">
        <v>9789</v>
      </c>
      <c r="AC43" s="381">
        <v>704400</v>
      </c>
      <c r="AD43" s="381">
        <v>587</v>
      </c>
      <c r="AE43" s="381">
        <v>1459200</v>
      </c>
      <c r="AF43" s="381">
        <v>912</v>
      </c>
      <c r="AG43" s="381">
        <v>4339200</v>
      </c>
      <c r="AH43" s="381">
        <v>1808</v>
      </c>
      <c r="AI43" s="381">
        <v>0</v>
      </c>
      <c r="AJ43" s="381">
        <v>0</v>
      </c>
      <c r="AK43" s="381">
        <v>0</v>
      </c>
      <c r="AL43" s="381">
        <v>0</v>
      </c>
      <c r="AM43" s="381">
        <v>34509600</v>
      </c>
      <c r="AN43" s="381">
        <v>4793</v>
      </c>
      <c r="AO43" s="381">
        <v>861000</v>
      </c>
      <c r="AP43" s="381">
        <v>287</v>
      </c>
      <c r="AQ43" s="381">
        <v>10920000</v>
      </c>
      <c r="AR43" s="381">
        <v>2730</v>
      </c>
      <c r="AS43" s="381">
        <v>0</v>
      </c>
      <c r="AT43" s="381">
        <v>0</v>
      </c>
      <c r="AU43" s="381">
        <v>265600</v>
      </c>
      <c r="AV43" s="381">
        <v>166</v>
      </c>
      <c r="AW43" s="381">
        <v>372000</v>
      </c>
      <c r="AX43" s="381">
        <v>93</v>
      </c>
      <c r="AY43" s="381">
        <v>5964000</v>
      </c>
      <c r="AZ43" s="381">
        <v>1491</v>
      </c>
      <c r="BA43" s="381">
        <v>10129</v>
      </c>
      <c r="BB43" s="381">
        <v>8242</v>
      </c>
      <c r="BC43" s="381">
        <v>212</v>
      </c>
      <c r="BD43" s="381">
        <v>1390</v>
      </c>
      <c r="BE43" s="381">
        <v>18088</v>
      </c>
    </row>
    <row r="44" spans="1:57" s="178" customFormat="1" ht="18" customHeight="1" x14ac:dyDescent="0.15">
      <c r="A44" s="35"/>
      <c r="B44" s="6"/>
      <c r="C44" s="41"/>
      <c r="D44" s="163">
        <v>0</v>
      </c>
      <c r="E44" s="156">
        <v>0</v>
      </c>
      <c r="F44" s="6"/>
      <c r="G44" s="146"/>
      <c r="H44" s="163">
        <v>0</v>
      </c>
      <c r="I44" s="156">
        <v>0</v>
      </c>
      <c r="J44" s="6"/>
      <c r="K44" s="6"/>
      <c r="L44" s="218"/>
      <c r="M44" s="151">
        <v>0</v>
      </c>
      <c r="N44" s="163">
        <v>0</v>
      </c>
      <c r="O44" s="174">
        <v>0</v>
      </c>
      <c r="P44" s="19"/>
      <c r="Q44" s="35"/>
      <c r="R44" s="6">
        <v>2000</v>
      </c>
      <c r="S44" s="6">
        <v>2</v>
      </c>
      <c r="T44" s="169"/>
      <c r="U44" s="167">
        <v>100</v>
      </c>
      <c r="V44" s="167">
        <v>100</v>
      </c>
      <c r="W44" s="175">
        <v>0</v>
      </c>
      <c r="X44" s="29"/>
      <c r="Y44" s="29">
        <f t="shared" ref="Y44:BE44" si="2">Y14</f>
        <v>0</v>
      </c>
      <c r="Z44" s="29">
        <f t="shared" si="2"/>
        <v>0</v>
      </c>
      <c r="AA44" s="29">
        <f t="shared" si="2"/>
        <v>0</v>
      </c>
      <c r="AB44" s="29">
        <f t="shared" si="2"/>
        <v>0</v>
      </c>
      <c r="AC44" s="29">
        <f t="shared" si="2"/>
        <v>0</v>
      </c>
      <c r="AD44" s="29">
        <f t="shared" si="2"/>
        <v>0</v>
      </c>
      <c r="AE44" s="29">
        <f t="shared" si="2"/>
        <v>0</v>
      </c>
      <c r="AF44" s="29">
        <f t="shared" si="2"/>
        <v>0</v>
      </c>
      <c r="AG44" s="29">
        <f t="shared" si="2"/>
        <v>1000</v>
      </c>
      <c r="AH44" s="29">
        <f t="shared" si="2"/>
        <v>1</v>
      </c>
      <c r="AI44" s="29">
        <f t="shared" si="2"/>
        <v>0</v>
      </c>
      <c r="AJ44" s="29">
        <f t="shared" si="2"/>
        <v>0</v>
      </c>
      <c r="AK44" s="29">
        <f t="shared" si="2"/>
        <v>0</v>
      </c>
      <c r="AL44" s="29">
        <f t="shared" si="2"/>
        <v>0</v>
      </c>
      <c r="AM44" s="29">
        <f t="shared" si="2"/>
        <v>3000</v>
      </c>
      <c r="AN44" s="29">
        <f t="shared" si="2"/>
        <v>1</v>
      </c>
      <c r="AO44" s="29">
        <f t="shared" si="2"/>
        <v>0</v>
      </c>
      <c r="AP44" s="29">
        <f t="shared" si="2"/>
        <v>0</v>
      </c>
      <c r="AQ44" s="29">
        <f t="shared" si="2"/>
        <v>9000</v>
      </c>
      <c r="AR44" s="29">
        <f t="shared" si="2"/>
        <v>3</v>
      </c>
      <c r="AS44" s="29">
        <f t="shared" si="2"/>
        <v>0</v>
      </c>
      <c r="AT44" s="29">
        <f t="shared" si="2"/>
        <v>0</v>
      </c>
      <c r="AU44" s="29">
        <f t="shared" si="2"/>
        <v>0</v>
      </c>
      <c r="AV44" s="29">
        <f t="shared" si="2"/>
        <v>0</v>
      </c>
      <c r="AW44" s="29">
        <f t="shared" si="2"/>
        <v>0</v>
      </c>
      <c r="AX44" s="29">
        <f t="shared" si="2"/>
        <v>0</v>
      </c>
      <c r="AY44" s="29">
        <f t="shared" si="2"/>
        <v>8000</v>
      </c>
      <c r="AZ44" s="29">
        <f t="shared" si="2"/>
        <v>8</v>
      </c>
      <c r="BA44" s="29">
        <f t="shared" si="2"/>
        <v>0</v>
      </c>
      <c r="BB44" s="29">
        <f t="shared" si="2"/>
        <v>4</v>
      </c>
      <c r="BC44" s="29">
        <f t="shared" si="2"/>
        <v>0</v>
      </c>
      <c r="BD44" s="184">
        <f t="shared" si="2"/>
        <v>8</v>
      </c>
      <c r="BE44" s="21">
        <f t="shared" si="2"/>
        <v>11</v>
      </c>
    </row>
    <row r="45" spans="1:57" s="178" customFormat="1" ht="18" customHeight="1" thickBot="1" x14ac:dyDescent="0.2">
      <c r="A45" s="40" t="s">
        <v>150</v>
      </c>
      <c r="B45" s="5">
        <f>SUM(B9,B11,B13,B15,B17,B19,B21,B23,B25,B27,B29,B31,B33,B35,B37,B39,B41,B43)</f>
        <v>4879200</v>
      </c>
      <c r="C45" s="5">
        <f>SUM(C9,C11,C13,C15,C17,C19,C21,C23,C25,C27,C29,C31,C33,C35,C37,C39,C41,C43)</f>
        <v>2033</v>
      </c>
      <c r="D45" s="205">
        <v>99.2</v>
      </c>
      <c r="E45" s="144">
        <v>99.2</v>
      </c>
      <c r="F45" s="5">
        <f>SUM(F9,F11,F13,F15,F17,F19,F21,F23,F25,F27,F29,F31,F33,F35,F37,F39,F41,F43)</f>
        <v>15835600</v>
      </c>
      <c r="G45" s="5">
        <f>SUM(G9,G11,G13,G15,G17,G19,G21,G23,G25,G27,G29,G31,G33,G35,G37,G39,G41,G43)</f>
        <v>2684</v>
      </c>
      <c r="H45" s="205">
        <v>100.4</v>
      </c>
      <c r="I45" s="144">
        <v>100.4</v>
      </c>
      <c r="J45" s="5">
        <f>SUM(J9,J11,J13,J15,J17,J19,J21,J23,J25,J27,J29,J31,J33,J35,J37,J39,J41,J43)</f>
        <v>20714800</v>
      </c>
      <c r="K45" s="5">
        <f>SUM(K9,K11,K13,K15,K17,K19,K21,K23,K25,K27,K29,K31,K33,K35,K37,K39,K41,K43)</f>
        <v>4717</v>
      </c>
      <c r="L45" s="10">
        <f>SUM(L9:L43)</f>
        <v>2975</v>
      </c>
      <c r="M45" s="150">
        <v>100.1</v>
      </c>
      <c r="N45" s="164">
        <v>99.9</v>
      </c>
      <c r="O45" s="173">
        <v>98.6</v>
      </c>
      <c r="P45" s="19"/>
      <c r="Q45" s="40" t="s">
        <v>253</v>
      </c>
      <c r="R45" s="5">
        <f>SUM(R9+R11+R13+R15+R17+R19+R21+R23+R25+R27+R29+R31+R33+R35+R37+R39+R41+R43)</f>
        <v>301680000</v>
      </c>
      <c r="S45" s="5">
        <f>SUM(S9+S11+S13+S15+S17+S19+S21+S23+S25+S27+S29+S31+S33+S35+S37+S39+S41+S43)</f>
        <v>50280</v>
      </c>
      <c r="T45" s="5">
        <f>SUM(T9+T11+T13+T15+T17+T19+T21+T23+T25+T27+T29+T31+T33+T35+T37+T39+T41+T43)</f>
        <v>43908</v>
      </c>
      <c r="U45" s="163">
        <v>103.1</v>
      </c>
      <c r="V45" s="163">
        <v>103.1</v>
      </c>
      <c r="W45" s="174">
        <v>102.7</v>
      </c>
      <c r="X45" s="382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3"/>
      <c r="AK45" s="383"/>
      <c r="AL45" s="383"/>
      <c r="AM45" s="383"/>
      <c r="AN45" s="383"/>
      <c r="AO45" s="383"/>
      <c r="AP45" s="383"/>
      <c r="AQ45" s="383"/>
      <c r="AR45" s="383"/>
      <c r="AS45" s="383"/>
      <c r="AT45" s="383"/>
      <c r="AU45" s="383"/>
      <c r="AV45" s="383"/>
      <c r="AW45" s="383"/>
      <c r="AX45" s="383"/>
      <c r="AY45" s="383"/>
      <c r="AZ45" s="383"/>
      <c r="BA45" s="383"/>
      <c r="BB45" s="383"/>
      <c r="BC45" s="383"/>
      <c r="BD45" s="384"/>
      <c r="BE45" s="385"/>
    </row>
    <row r="46" spans="1:57" s="178" customFormat="1" ht="18" customHeight="1" x14ac:dyDescent="0.15">
      <c r="A46" s="35"/>
      <c r="B46" s="6"/>
      <c r="C46" s="41"/>
      <c r="D46" s="163"/>
      <c r="E46" s="154"/>
      <c r="F46" s="6"/>
      <c r="G46" s="146"/>
      <c r="H46" s="163"/>
      <c r="I46" s="154"/>
      <c r="J46" s="6"/>
      <c r="K46" s="6"/>
      <c r="L46" s="161"/>
      <c r="M46" s="151"/>
      <c r="N46" s="163"/>
      <c r="O46" s="174"/>
      <c r="P46" s="19"/>
      <c r="Q46" s="35"/>
      <c r="R46" s="6">
        <v>2000</v>
      </c>
      <c r="S46" s="6">
        <v>2</v>
      </c>
      <c r="T46" s="41"/>
      <c r="U46" s="167">
        <v>66.7</v>
      </c>
      <c r="V46" s="167">
        <v>66.7</v>
      </c>
      <c r="W46" s="175">
        <v>0</v>
      </c>
    </row>
    <row r="47" spans="1:57" s="178" customFormat="1" ht="18" customHeight="1" thickBot="1" x14ac:dyDescent="0.2">
      <c r="A47" s="9" t="s">
        <v>242</v>
      </c>
      <c r="B47" s="42">
        <v>4920000</v>
      </c>
      <c r="C47" s="42">
        <v>2050</v>
      </c>
      <c r="D47" s="11">
        <v>100.4</v>
      </c>
      <c r="E47" s="157">
        <v>100.4</v>
      </c>
      <c r="F47" s="42">
        <v>15776600</v>
      </c>
      <c r="G47" s="42">
        <v>2674</v>
      </c>
      <c r="H47" s="11">
        <v>101.4</v>
      </c>
      <c r="I47" s="12">
        <v>101.4</v>
      </c>
      <c r="J47" s="43">
        <v>20696600</v>
      </c>
      <c r="K47" s="42">
        <v>4724</v>
      </c>
      <c r="L47" s="44">
        <v>3017</v>
      </c>
      <c r="M47" s="12">
        <v>101.1</v>
      </c>
      <c r="N47" s="147">
        <v>100.9</v>
      </c>
      <c r="O47" s="148">
        <v>99.4</v>
      </c>
      <c r="P47" s="45"/>
      <c r="Q47" s="9" t="s">
        <v>253</v>
      </c>
      <c r="R47" s="42">
        <v>292596000</v>
      </c>
      <c r="S47" s="42">
        <v>48766</v>
      </c>
      <c r="T47" s="44">
        <v>42735</v>
      </c>
      <c r="U47" s="147">
        <v>102.9</v>
      </c>
      <c r="V47" s="147">
        <v>102.9</v>
      </c>
      <c r="W47" s="148">
        <v>102.8</v>
      </c>
    </row>
    <row r="48" spans="1:57" ht="18" customHeight="1" x14ac:dyDescent="0.15">
      <c r="A48" s="231"/>
      <c r="B48" s="232"/>
      <c r="C48" s="232"/>
      <c r="D48" s="233"/>
      <c r="E48" s="233"/>
      <c r="F48" s="232"/>
      <c r="G48" s="232"/>
      <c r="H48" s="233"/>
      <c r="I48" s="233"/>
      <c r="J48" s="232"/>
      <c r="K48" s="232"/>
      <c r="L48" s="232"/>
      <c r="M48" s="233"/>
      <c r="N48" s="233"/>
      <c r="O48" s="233"/>
      <c r="Q48" s="231"/>
      <c r="R48" s="232"/>
      <c r="S48" s="232"/>
      <c r="T48" s="232"/>
      <c r="U48" s="233"/>
      <c r="V48" s="233"/>
      <c r="W48" s="233"/>
    </row>
    <row r="49" spans="1:23" ht="18" customHeight="1" x14ac:dyDescent="0.15">
      <c r="A49" s="231"/>
      <c r="B49" s="232"/>
      <c r="C49" s="232"/>
      <c r="D49" s="233"/>
      <c r="E49" s="233"/>
      <c r="F49" s="232"/>
      <c r="G49" s="232"/>
      <c r="H49" s="233"/>
      <c r="I49" s="233"/>
      <c r="J49" s="232"/>
      <c r="K49" s="232"/>
      <c r="L49" s="232"/>
      <c r="M49" s="233"/>
      <c r="N49" s="233"/>
      <c r="O49" s="233"/>
      <c r="Q49" s="231"/>
      <c r="R49" s="232"/>
      <c r="S49" s="232"/>
      <c r="T49" s="232"/>
      <c r="U49" s="233"/>
      <c r="V49" s="233"/>
      <c r="W49" s="233"/>
    </row>
    <row r="50" spans="1:23" ht="18" customHeight="1" x14ac:dyDescent="0.15">
      <c r="A50" s="231"/>
      <c r="B50" s="232"/>
      <c r="C50" s="232"/>
      <c r="D50" s="233"/>
      <c r="E50" s="233"/>
      <c r="F50" s="232"/>
      <c r="G50" s="232"/>
      <c r="H50" s="400"/>
      <c r="I50" s="400"/>
      <c r="J50" s="400"/>
      <c r="K50" s="400"/>
      <c r="L50" s="400"/>
      <c r="M50" s="400"/>
      <c r="N50" s="400"/>
      <c r="O50" s="400"/>
      <c r="P50" s="400"/>
      <c r="Q50" s="400"/>
      <c r="R50" s="400"/>
      <c r="S50" s="400"/>
      <c r="T50" s="232"/>
      <c r="U50" s="233"/>
      <c r="V50" s="233"/>
      <c r="W50" s="233"/>
    </row>
    <row r="51" spans="1:23" ht="18" customHeight="1" x14ac:dyDescent="0.15">
      <c r="A51" s="231"/>
      <c r="B51" s="232"/>
      <c r="C51" s="232"/>
      <c r="D51" s="233"/>
      <c r="E51" s="233"/>
      <c r="F51" s="232"/>
      <c r="G51" s="232"/>
      <c r="H51" s="233"/>
      <c r="I51" s="233"/>
      <c r="J51" s="232"/>
      <c r="K51" s="232"/>
      <c r="L51" s="232"/>
      <c r="M51" s="233"/>
      <c r="N51" s="233"/>
      <c r="O51" s="233"/>
      <c r="Q51" s="231"/>
      <c r="R51" s="232"/>
      <c r="S51" s="232"/>
      <c r="T51" s="232"/>
      <c r="U51" s="233"/>
      <c r="V51" s="233"/>
      <c r="W51" s="233"/>
    </row>
    <row r="52" spans="1:23" x14ac:dyDescent="0.15">
      <c r="G52" s="235"/>
      <c r="Q52" s="235"/>
      <c r="R52" s="235"/>
      <c r="S52" s="235"/>
      <c r="T52" s="235"/>
      <c r="U52" s="235"/>
      <c r="V52" s="235"/>
      <c r="W52" s="235"/>
    </row>
    <row r="53" spans="1:23" s="130" customFormat="1" x14ac:dyDescent="0.15">
      <c r="A53" s="400"/>
      <c r="B53" s="400"/>
      <c r="C53" s="400"/>
      <c r="D53" s="400"/>
      <c r="E53" s="400"/>
      <c r="F53" s="400"/>
      <c r="G53" s="400"/>
      <c r="H53" s="400"/>
      <c r="I53" s="400"/>
      <c r="J53" s="400"/>
      <c r="K53" s="400"/>
    </row>
    <row r="54" spans="1:23" x14ac:dyDescent="0.15">
      <c r="G54" s="235"/>
    </row>
    <row r="55" spans="1:23" x14ac:dyDescent="0.15">
      <c r="G55" s="235"/>
    </row>
    <row r="56" spans="1:23" x14ac:dyDescent="0.15">
      <c r="G56" s="235"/>
    </row>
    <row r="57" spans="1:23" x14ac:dyDescent="0.15">
      <c r="G57" s="235"/>
    </row>
    <row r="58" spans="1:23" x14ac:dyDescent="0.15">
      <c r="G58" s="235"/>
    </row>
    <row r="59" spans="1:23" x14ac:dyDescent="0.15">
      <c r="G59" s="235"/>
    </row>
    <row r="60" spans="1:23" x14ac:dyDescent="0.15">
      <c r="G60" s="235"/>
    </row>
    <row r="61" spans="1:23" x14ac:dyDescent="0.15">
      <c r="G61" s="235"/>
    </row>
    <row r="62" spans="1:23" x14ac:dyDescent="0.15">
      <c r="G62" s="235"/>
    </row>
    <row r="63" spans="1:23" x14ac:dyDescent="0.15">
      <c r="G63" s="235"/>
    </row>
  </sheetData>
  <mergeCells count="8">
    <mergeCell ref="A53:K53"/>
    <mergeCell ref="H50:S50"/>
    <mergeCell ref="M5:O5"/>
    <mergeCell ref="U5:W5"/>
    <mergeCell ref="R2:U2"/>
    <mergeCell ref="D5:E5"/>
    <mergeCell ref="B2:D2"/>
    <mergeCell ref="H5:I5"/>
  </mergeCells>
  <phoneticPr fontId="2"/>
  <conditionalFormatting sqref="B8:W47">
    <cfRule type="expression" dxfId="2" priority="1">
      <formula>B8&lt;&gt;#REF!</formula>
    </cfRule>
  </conditionalFormatting>
  <printOptions horizontalCentered="1"/>
  <pageMargins left="0" right="0" top="0.78740157480314965" bottom="0" header="0.51181102362204722" footer="0.51181102362204722"/>
  <pageSetup paperSize="9" scale="96" fitToWidth="2" orientation="portrait" r:id="rId1"/>
  <headerFooter alignWithMargins="0"/>
  <colBreaks count="3" manualBreakCount="3">
    <brk id="11" max="1048575" man="1"/>
    <brk id="45" max="47" man="1"/>
    <brk id="57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view="pageBreakPreview" zoomScale="80" zoomScaleNormal="70" zoomScaleSheetLayoutView="80" workbookViewId="0">
      <selection activeCell="O47" sqref="O47"/>
    </sheetView>
  </sheetViews>
  <sheetFormatPr defaultRowHeight="14.25" x14ac:dyDescent="0.15"/>
  <cols>
    <col min="1" max="1" width="12.625" style="240" customWidth="1"/>
    <col min="2" max="16" width="9.375" style="240" customWidth="1"/>
    <col min="17" max="18" width="9" style="240"/>
    <col min="19" max="26" width="0" style="240" hidden="1" customWidth="1"/>
    <col min="27" max="27" width="11" style="240" hidden="1" customWidth="1"/>
    <col min="28" max="42" width="0" style="240" hidden="1" customWidth="1"/>
    <col min="43" max="16384" width="9" style="240"/>
  </cols>
  <sheetData>
    <row r="1" spans="1:42" ht="18" thickBot="1" x14ac:dyDescent="0.2">
      <c r="A1" s="239" t="s">
        <v>22</v>
      </c>
      <c r="I1" s="241"/>
      <c r="J1" s="241" t="s">
        <v>23</v>
      </c>
      <c r="AA1" s="240" t="s">
        <v>34</v>
      </c>
    </row>
    <row r="2" spans="1:42" s="247" customFormat="1" x14ac:dyDescent="0.15">
      <c r="A2" s="242"/>
      <c r="B2" s="243"/>
      <c r="C2" s="243"/>
      <c r="D2" s="243"/>
      <c r="E2" s="244"/>
      <c r="F2" s="243"/>
      <c r="G2" s="243"/>
      <c r="H2" s="243"/>
      <c r="I2" s="243"/>
      <c r="J2" s="243"/>
      <c r="K2" s="243"/>
      <c r="L2" s="244"/>
      <c r="M2" s="243"/>
      <c r="N2" s="244"/>
      <c r="O2" s="245"/>
      <c r="P2" s="246"/>
      <c r="AA2" s="242"/>
      <c r="AB2" s="243"/>
      <c r="AC2" s="243"/>
      <c r="AD2" s="243"/>
      <c r="AE2" s="244"/>
      <c r="AF2" s="243"/>
      <c r="AG2" s="243"/>
      <c r="AH2" s="243"/>
      <c r="AI2" s="243"/>
      <c r="AJ2" s="243"/>
      <c r="AK2" s="243"/>
      <c r="AL2" s="244"/>
      <c r="AM2" s="243"/>
      <c r="AN2" s="244"/>
      <c r="AO2" s="245"/>
      <c r="AP2" s="246"/>
    </row>
    <row r="3" spans="1:42" s="247" customFormat="1" x14ac:dyDescent="0.15">
      <c r="A3" s="248"/>
      <c r="B3" s="249" t="s">
        <v>141</v>
      </c>
      <c r="C3" s="249"/>
      <c r="D3" s="249"/>
      <c r="E3" s="250"/>
      <c r="F3" s="249" t="s">
        <v>142</v>
      </c>
      <c r="G3" s="249"/>
      <c r="H3" s="249"/>
      <c r="I3" s="249"/>
      <c r="J3" s="249"/>
      <c r="K3" s="249"/>
      <c r="L3" s="250"/>
      <c r="M3" s="249" t="s">
        <v>143</v>
      </c>
      <c r="N3" s="250"/>
      <c r="O3" s="251" t="s">
        <v>144</v>
      </c>
      <c r="P3" s="252"/>
      <c r="AA3" s="248"/>
      <c r="AB3" s="253" t="s">
        <v>77</v>
      </c>
      <c r="AC3" s="249"/>
      <c r="AD3" s="249"/>
      <c r="AE3" s="250"/>
      <c r="AF3" s="249" t="s">
        <v>35</v>
      </c>
      <c r="AG3" s="249"/>
      <c r="AH3" s="249"/>
      <c r="AI3" s="249"/>
      <c r="AJ3" s="249"/>
      <c r="AK3" s="249"/>
      <c r="AL3" s="250"/>
      <c r="AM3" s="249" t="s">
        <v>39</v>
      </c>
      <c r="AN3" s="250"/>
      <c r="AO3" s="251" t="s">
        <v>219</v>
      </c>
      <c r="AP3" s="252"/>
    </row>
    <row r="4" spans="1:42" s="247" customFormat="1" x14ac:dyDescent="0.15">
      <c r="A4" s="248"/>
      <c r="B4" s="254"/>
      <c r="C4" s="255"/>
      <c r="D4" s="255"/>
      <c r="E4" s="256"/>
      <c r="F4" s="255"/>
      <c r="G4" s="255"/>
      <c r="H4" s="255"/>
      <c r="I4" s="255"/>
      <c r="J4" s="255"/>
      <c r="K4" s="255"/>
      <c r="L4" s="256"/>
      <c r="M4" s="255"/>
      <c r="N4" s="256"/>
      <c r="O4" s="251" t="s">
        <v>145</v>
      </c>
      <c r="P4" s="257"/>
      <c r="AA4" s="248"/>
      <c r="AB4" s="254"/>
      <c r="AC4" s="255"/>
      <c r="AD4" s="255"/>
      <c r="AE4" s="256"/>
      <c r="AF4" s="255"/>
      <c r="AG4" s="255"/>
      <c r="AH4" s="255"/>
      <c r="AI4" s="255"/>
      <c r="AJ4" s="255"/>
      <c r="AK4" s="255"/>
      <c r="AL4" s="256"/>
      <c r="AM4" s="255"/>
      <c r="AN4" s="256"/>
      <c r="AO4" s="250" t="s">
        <v>78</v>
      </c>
      <c r="AP4" s="252"/>
    </row>
    <row r="5" spans="1:42" s="247" customFormat="1" x14ac:dyDescent="0.15">
      <c r="A5" s="258" t="s">
        <v>146</v>
      </c>
      <c r="B5" s="259"/>
      <c r="C5" s="259"/>
      <c r="D5" s="259"/>
      <c r="E5" s="250"/>
      <c r="F5" s="259"/>
      <c r="G5" s="259"/>
      <c r="H5" s="260" t="s">
        <v>147</v>
      </c>
      <c r="I5" s="261"/>
      <c r="J5" s="260" t="s">
        <v>148</v>
      </c>
      <c r="K5" s="261"/>
      <c r="L5" s="250"/>
      <c r="M5" s="250"/>
      <c r="N5" s="250"/>
      <c r="O5" s="251" t="s">
        <v>149</v>
      </c>
      <c r="P5" s="257" t="s">
        <v>150</v>
      </c>
      <c r="AA5" s="258" t="s">
        <v>79</v>
      </c>
      <c r="AB5" s="251"/>
      <c r="AC5" s="250"/>
      <c r="AD5" s="250"/>
      <c r="AE5" s="250"/>
      <c r="AF5" s="250"/>
      <c r="AG5" s="250"/>
      <c r="AH5" s="260" t="s">
        <v>18</v>
      </c>
      <c r="AI5" s="261"/>
      <c r="AJ5" s="260" t="s">
        <v>19</v>
      </c>
      <c r="AK5" s="261"/>
      <c r="AL5" s="250"/>
      <c r="AM5" s="250"/>
      <c r="AN5" s="250"/>
      <c r="AO5" s="251" t="s">
        <v>5</v>
      </c>
      <c r="AP5" s="252" t="s">
        <v>45</v>
      </c>
    </row>
    <row r="6" spans="1:42" s="247" customFormat="1" ht="14.25" customHeight="1" x14ac:dyDescent="0.15">
      <c r="A6" s="248"/>
      <c r="B6" s="250" t="s">
        <v>3</v>
      </c>
      <c r="C6" s="250" t="s">
        <v>151</v>
      </c>
      <c r="D6" s="250" t="s">
        <v>151</v>
      </c>
      <c r="E6" s="250" t="s">
        <v>151</v>
      </c>
      <c r="F6" s="250" t="s">
        <v>144</v>
      </c>
      <c r="G6" s="250" t="s">
        <v>152</v>
      </c>
      <c r="H6" s="250"/>
      <c r="I6" s="250"/>
      <c r="J6" s="262"/>
      <c r="K6" s="250"/>
      <c r="L6" s="250" t="s">
        <v>82</v>
      </c>
      <c r="M6" s="250" t="s">
        <v>153</v>
      </c>
      <c r="N6" s="250" t="s">
        <v>154</v>
      </c>
      <c r="O6" s="251"/>
      <c r="P6" s="257"/>
      <c r="AA6" s="248"/>
      <c r="AB6" s="251" t="s">
        <v>220</v>
      </c>
      <c r="AC6" s="250" t="s">
        <v>80</v>
      </c>
      <c r="AD6" s="250" t="s">
        <v>80</v>
      </c>
      <c r="AE6" s="250" t="s">
        <v>80</v>
      </c>
      <c r="AF6" s="250" t="s">
        <v>40</v>
      </c>
      <c r="AG6" s="250" t="s">
        <v>81</v>
      </c>
      <c r="AH6" s="250"/>
      <c r="AI6" s="250"/>
      <c r="AJ6" s="250"/>
      <c r="AK6" s="250"/>
      <c r="AL6" s="250" t="s">
        <v>82</v>
      </c>
      <c r="AM6" s="250" t="s">
        <v>83</v>
      </c>
      <c r="AN6" s="250" t="s">
        <v>55</v>
      </c>
      <c r="AO6" s="251"/>
      <c r="AP6" s="252"/>
    </row>
    <row r="7" spans="1:42" s="247" customFormat="1" ht="14.25" customHeight="1" x14ac:dyDescent="0.15">
      <c r="A7" s="248"/>
      <c r="B7" s="250"/>
      <c r="C7" s="250" t="s">
        <v>26</v>
      </c>
      <c r="D7" s="250" t="s">
        <v>27</v>
      </c>
      <c r="E7" s="250" t="s">
        <v>28</v>
      </c>
      <c r="F7" s="250" t="s">
        <v>29</v>
      </c>
      <c r="G7" s="250" t="s">
        <v>29</v>
      </c>
      <c r="H7" s="250" t="s">
        <v>20</v>
      </c>
      <c r="I7" s="250" t="s">
        <v>21</v>
      </c>
      <c r="J7" s="251" t="s">
        <v>20</v>
      </c>
      <c r="K7" s="250" t="s">
        <v>21</v>
      </c>
      <c r="L7" s="250"/>
      <c r="M7" s="250" t="s">
        <v>30</v>
      </c>
      <c r="N7" s="250"/>
      <c r="O7" s="251"/>
      <c r="P7" s="257"/>
      <c r="AA7" s="248"/>
      <c r="AB7" s="250"/>
      <c r="AC7" s="250" t="s">
        <v>87</v>
      </c>
      <c r="AD7" s="250" t="s">
        <v>221</v>
      </c>
      <c r="AE7" s="250" t="s">
        <v>222</v>
      </c>
      <c r="AF7" s="250" t="s">
        <v>29</v>
      </c>
      <c r="AG7" s="250" t="s">
        <v>29</v>
      </c>
      <c r="AH7" s="250" t="s">
        <v>43</v>
      </c>
      <c r="AI7" s="250" t="s">
        <v>44</v>
      </c>
      <c r="AJ7" s="250" t="s">
        <v>43</v>
      </c>
      <c r="AK7" s="250" t="s">
        <v>44</v>
      </c>
      <c r="AL7" s="250"/>
      <c r="AM7" s="250" t="s">
        <v>30</v>
      </c>
      <c r="AN7" s="250"/>
      <c r="AO7" s="250"/>
      <c r="AP7" s="257"/>
    </row>
    <row r="8" spans="1:42" s="247" customFormat="1" ht="14.25" customHeight="1" x14ac:dyDescent="0.15">
      <c r="A8" s="248"/>
      <c r="B8" s="250"/>
      <c r="C8" s="250" t="s">
        <v>31</v>
      </c>
      <c r="D8" s="250" t="s">
        <v>31</v>
      </c>
      <c r="E8" s="250" t="s">
        <v>31</v>
      </c>
      <c r="F8" s="250"/>
      <c r="G8" s="250"/>
      <c r="H8" s="250"/>
      <c r="I8" s="250"/>
      <c r="J8" s="251"/>
      <c r="K8" s="250"/>
      <c r="L8" s="250"/>
      <c r="M8" s="250"/>
      <c r="N8" s="250"/>
      <c r="O8" s="251"/>
      <c r="P8" s="257"/>
      <c r="AA8" s="248"/>
      <c r="AB8" s="250"/>
      <c r="AC8" s="250" t="s">
        <v>31</v>
      </c>
      <c r="AD8" s="250" t="s">
        <v>31</v>
      </c>
      <c r="AE8" s="250" t="s">
        <v>31</v>
      </c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7"/>
    </row>
    <row r="9" spans="1:42" s="247" customFormat="1" ht="14.25" customHeight="1" x14ac:dyDescent="0.15">
      <c r="A9" s="248"/>
      <c r="B9" s="250"/>
      <c r="C9" s="250"/>
      <c r="D9" s="250"/>
      <c r="E9" s="250"/>
      <c r="F9" s="250"/>
      <c r="G9" s="250"/>
      <c r="H9" s="250"/>
      <c r="I9" s="250"/>
      <c r="J9" s="251"/>
      <c r="K9" s="250"/>
      <c r="L9" s="250"/>
      <c r="M9" s="250"/>
      <c r="N9" s="250"/>
      <c r="O9" s="251"/>
      <c r="P9" s="257"/>
      <c r="AA9" s="248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7"/>
    </row>
    <row r="10" spans="1:42" s="247" customFormat="1" ht="14.45" customHeight="1" x14ac:dyDescent="0.15">
      <c r="A10" s="263"/>
      <c r="B10" s="264" t="s">
        <v>155</v>
      </c>
      <c r="C10" s="264" t="s">
        <v>155</v>
      </c>
      <c r="D10" s="264" t="s">
        <v>155</v>
      </c>
      <c r="E10" s="264" t="s">
        <v>155</v>
      </c>
      <c r="F10" s="264" t="s">
        <v>155</v>
      </c>
      <c r="G10" s="264" t="s">
        <v>155</v>
      </c>
      <c r="H10" s="264" t="s">
        <v>155</v>
      </c>
      <c r="I10" s="264" t="s">
        <v>155</v>
      </c>
      <c r="J10" s="265" t="s">
        <v>155</v>
      </c>
      <c r="K10" s="264" t="s">
        <v>155</v>
      </c>
      <c r="L10" s="264"/>
      <c r="M10" s="264" t="s">
        <v>155</v>
      </c>
      <c r="N10" s="264" t="s">
        <v>155</v>
      </c>
      <c r="O10" s="265" t="s">
        <v>155</v>
      </c>
      <c r="P10" s="266" t="s">
        <v>155</v>
      </c>
      <c r="AA10" s="263"/>
      <c r="AB10" s="256" t="s">
        <v>59</v>
      </c>
      <c r="AC10" s="256" t="s">
        <v>59</v>
      </c>
      <c r="AD10" s="256" t="s">
        <v>59</v>
      </c>
      <c r="AE10" s="256" t="s">
        <v>59</v>
      </c>
      <c r="AF10" s="256" t="s">
        <v>59</v>
      </c>
      <c r="AG10" s="256" t="s">
        <v>59</v>
      </c>
      <c r="AH10" s="256" t="s">
        <v>59</v>
      </c>
      <c r="AI10" s="256" t="s">
        <v>59</v>
      </c>
      <c r="AJ10" s="256" t="s">
        <v>59</v>
      </c>
      <c r="AK10" s="256" t="s">
        <v>59</v>
      </c>
      <c r="AL10" s="256" t="s">
        <v>59</v>
      </c>
      <c r="AM10" s="256" t="s">
        <v>59</v>
      </c>
      <c r="AN10" s="256" t="s">
        <v>59</v>
      </c>
      <c r="AO10" s="267" t="s">
        <v>59</v>
      </c>
      <c r="AP10" s="268" t="s">
        <v>59</v>
      </c>
    </row>
    <row r="11" spans="1:42" s="247" customFormat="1" x14ac:dyDescent="0.15">
      <c r="A11" s="269"/>
      <c r="B11" s="270">
        <v>0</v>
      </c>
      <c r="C11" s="270">
        <v>9</v>
      </c>
      <c r="D11" s="270">
        <v>0</v>
      </c>
      <c r="E11" s="270">
        <v>3</v>
      </c>
      <c r="F11" s="270">
        <v>0</v>
      </c>
      <c r="G11" s="386">
        <v>0</v>
      </c>
      <c r="H11" s="270">
        <v>2</v>
      </c>
      <c r="I11" s="270">
        <v>22</v>
      </c>
      <c r="J11" s="271">
        <v>0</v>
      </c>
      <c r="K11" s="270">
        <v>6</v>
      </c>
      <c r="L11" s="270">
        <v>0</v>
      </c>
      <c r="M11" s="270">
        <v>0</v>
      </c>
      <c r="N11" s="270">
        <v>0</v>
      </c>
      <c r="O11" s="271">
        <v>0</v>
      </c>
      <c r="P11" s="272">
        <f>SUM(B11:O11)</f>
        <v>42</v>
      </c>
      <c r="AA11" s="269"/>
      <c r="AB11" s="273">
        <v>0</v>
      </c>
      <c r="AC11" s="273">
        <v>2</v>
      </c>
      <c r="AD11" s="273">
        <v>0</v>
      </c>
      <c r="AE11" s="273">
        <v>1</v>
      </c>
      <c r="AF11" s="273">
        <v>0</v>
      </c>
      <c r="AG11" s="273">
        <v>0</v>
      </c>
      <c r="AH11" s="273">
        <v>0</v>
      </c>
      <c r="AI11" s="273">
        <v>4</v>
      </c>
      <c r="AJ11" s="273">
        <v>0</v>
      </c>
      <c r="AK11" s="273">
        <v>10</v>
      </c>
      <c r="AL11" s="273">
        <v>0</v>
      </c>
      <c r="AM11" s="273">
        <v>0</v>
      </c>
      <c r="AN11" s="273">
        <v>0</v>
      </c>
      <c r="AO11" s="273">
        <v>0</v>
      </c>
      <c r="AP11" s="252">
        <f t="shared" ref="AP11:AP48" si="0">SUM(AB11:AO11)</f>
        <v>17</v>
      </c>
    </row>
    <row r="12" spans="1:42" s="247" customFormat="1" x14ac:dyDescent="0.15">
      <c r="A12" s="274" t="s">
        <v>170</v>
      </c>
      <c r="B12" s="275">
        <v>0</v>
      </c>
      <c r="C12" s="275">
        <v>25</v>
      </c>
      <c r="D12" s="275">
        <v>1</v>
      </c>
      <c r="E12" s="275">
        <v>20</v>
      </c>
      <c r="F12" s="275">
        <v>9</v>
      </c>
      <c r="G12" s="387">
        <v>0</v>
      </c>
      <c r="H12" s="275">
        <v>2</v>
      </c>
      <c r="I12" s="275">
        <v>363</v>
      </c>
      <c r="J12" s="276">
        <v>2</v>
      </c>
      <c r="K12" s="275">
        <v>34</v>
      </c>
      <c r="L12" s="275">
        <v>0</v>
      </c>
      <c r="M12" s="275">
        <v>0</v>
      </c>
      <c r="N12" s="275">
        <v>0</v>
      </c>
      <c r="O12" s="276">
        <v>7</v>
      </c>
      <c r="P12" s="277">
        <f>SUM(B12:O12)</f>
        <v>463</v>
      </c>
      <c r="AA12" s="274" t="s">
        <v>60</v>
      </c>
      <c r="AB12" s="273">
        <v>0</v>
      </c>
      <c r="AC12" s="273">
        <v>10</v>
      </c>
      <c r="AD12" s="273">
        <v>0</v>
      </c>
      <c r="AE12" s="273">
        <v>2</v>
      </c>
      <c r="AF12" s="273">
        <v>1</v>
      </c>
      <c r="AG12" s="273">
        <v>0</v>
      </c>
      <c r="AH12" s="273">
        <v>0</v>
      </c>
      <c r="AI12" s="273">
        <v>76</v>
      </c>
      <c r="AJ12" s="273">
        <v>0</v>
      </c>
      <c r="AK12" s="273">
        <v>38</v>
      </c>
      <c r="AL12" s="273">
        <v>0</v>
      </c>
      <c r="AM12" s="273">
        <v>0</v>
      </c>
      <c r="AN12" s="273">
        <v>0</v>
      </c>
      <c r="AO12" s="273">
        <v>3</v>
      </c>
      <c r="AP12" s="268">
        <f t="shared" si="0"/>
        <v>130</v>
      </c>
    </row>
    <row r="13" spans="1:42" s="247" customFormat="1" x14ac:dyDescent="0.15">
      <c r="A13" s="269"/>
      <c r="B13" s="270">
        <v>0</v>
      </c>
      <c r="C13" s="270">
        <v>0</v>
      </c>
      <c r="D13" s="270">
        <v>0</v>
      </c>
      <c r="E13" s="270">
        <v>0</v>
      </c>
      <c r="F13" s="270">
        <v>0</v>
      </c>
      <c r="G13" s="386">
        <v>0</v>
      </c>
      <c r="H13" s="270">
        <v>0</v>
      </c>
      <c r="I13" s="270">
        <v>27</v>
      </c>
      <c r="J13" s="271">
        <v>0</v>
      </c>
      <c r="K13" s="270">
        <v>3</v>
      </c>
      <c r="L13" s="270">
        <v>0</v>
      </c>
      <c r="M13" s="270">
        <v>0</v>
      </c>
      <c r="N13" s="270">
        <v>0</v>
      </c>
      <c r="O13" s="271">
        <v>0</v>
      </c>
      <c r="P13" s="272">
        <f>SUM(B13:O13)</f>
        <v>30</v>
      </c>
      <c r="AA13" s="269"/>
      <c r="AB13" s="273">
        <v>0</v>
      </c>
      <c r="AC13" s="273">
        <v>1</v>
      </c>
      <c r="AD13" s="273">
        <v>0</v>
      </c>
      <c r="AE13" s="273">
        <v>0</v>
      </c>
      <c r="AF13" s="273">
        <v>0</v>
      </c>
      <c r="AG13" s="273">
        <v>0</v>
      </c>
      <c r="AH13" s="273">
        <v>0</v>
      </c>
      <c r="AI13" s="273">
        <v>6</v>
      </c>
      <c r="AJ13" s="273">
        <v>0</v>
      </c>
      <c r="AK13" s="273">
        <v>2</v>
      </c>
      <c r="AL13" s="273">
        <v>0</v>
      </c>
      <c r="AM13" s="273">
        <v>0</v>
      </c>
      <c r="AN13" s="273">
        <v>0</v>
      </c>
      <c r="AO13" s="273">
        <v>0</v>
      </c>
      <c r="AP13" s="252">
        <f t="shared" si="0"/>
        <v>9</v>
      </c>
    </row>
    <row r="14" spans="1:42" s="247" customFormat="1" x14ac:dyDescent="0.15">
      <c r="A14" s="274" t="s">
        <v>223</v>
      </c>
      <c r="B14" s="275">
        <v>0</v>
      </c>
      <c r="C14" s="275">
        <v>25</v>
      </c>
      <c r="D14" s="275">
        <v>1</v>
      </c>
      <c r="E14" s="275">
        <v>23</v>
      </c>
      <c r="F14" s="275">
        <v>5</v>
      </c>
      <c r="G14" s="387">
        <v>0</v>
      </c>
      <c r="H14" s="275">
        <v>0</v>
      </c>
      <c r="I14" s="275">
        <v>335</v>
      </c>
      <c r="J14" s="276">
        <v>0</v>
      </c>
      <c r="K14" s="275">
        <v>30</v>
      </c>
      <c r="L14" s="275">
        <v>0</v>
      </c>
      <c r="M14" s="275">
        <v>0</v>
      </c>
      <c r="N14" s="275">
        <v>0</v>
      </c>
      <c r="O14" s="276">
        <v>7</v>
      </c>
      <c r="P14" s="277">
        <f>SUM(B14:O14)</f>
        <v>426</v>
      </c>
      <c r="AA14" s="274" t="s">
        <v>61</v>
      </c>
      <c r="AB14" s="273">
        <v>0</v>
      </c>
      <c r="AC14" s="273">
        <v>4</v>
      </c>
      <c r="AD14" s="273">
        <v>0</v>
      </c>
      <c r="AE14" s="273">
        <v>1</v>
      </c>
      <c r="AF14" s="273">
        <v>2</v>
      </c>
      <c r="AG14" s="273">
        <v>0</v>
      </c>
      <c r="AH14" s="273">
        <v>0</v>
      </c>
      <c r="AI14" s="273">
        <v>64</v>
      </c>
      <c r="AJ14" s="273">
        <v>0</v>
      </c>
      <c r="AK14" s="273">
        <v>30</v>
      </c>
      <c r="AL14" s="273">
        <v>0</v>
      </c>
      <c r="AM14" s="273">
        <v>0</v>
      </c>
      <c r="AN14" s="273">
        <v>0</v>
      </c>
      <c r="AO14" s="273">
        <v>1</v>
      </c>
      <c r="AP14" s="268">
        <f t="shared" si="0"/>
        <v>102</v>
      </c>
    </row>
    <row r="15" spans="1:42" s="247" customFormat="1" x14ac:dyDescent="0.15">
      <c r="A15" s="269"/>
      <c r="B15" s="270">
        <v>0</v>
      </c>
      <c r="C15" s="270">
        <v>1</v>
      </c>
      <c r="D15" s="270">
        <v>0</v>
      </c>
      <c r="E15" s="270">
        <v>2</v>
      </c>
      <c r="F15" s="270">
        <v>1</v>
      </c>
      <c r="G15" s="386">
        <v>0</v>
      </c>
      <c r="H15" s="270">
        <v>0</v>
      </c>
      <c r="I15" s="270">
        <v>7</v>
      </c>
      <c r="J15" s="271">
        <v>0</v>
      </c>
      <c r="K15" s="270">
        <v>1</v>
      </c>
      <c r="L15" s="270">
        <v>0</v>
      </c>
      <c r="M15" s="270">
        <v>0</v>
      </c>
      <c r="N15" s="270">
        <v>0</v>
      </c>
      <c r="O15" s="271">
        <v>0</v>
      </c>
      <c r="P15" s="272">
        <f t="shared" ref="P15:P46" si="1">SUM(B15:O15)</f>
        <v>12</v>
      </c>
      <c r="AA15" s="269"/>
      <c r="AB15" s="273">
        <v>0</v>
      </c>
      <c r="AC15" s="273">
        <v>3</v>
      </c>
      <c r="AD15" s="273">
        <v>0</v>
      </c>
      <c r="AE15" s="273">
        <v>0</v>
      </c>
      <c r="AF15" s="273">
        <v>0</v>
      </c>
      <c r="AG15" s="273">
        <v>0</v>
      </c>
      <c r="AH15" s="273">
        <v>0</v>
      </c>
      <c r="AI15" s="273">
        <v>7</v>
      </c>
      <c r="AJ15" s="273">
        <v>0</v>
      </c>
      <c r="AK15" s="273">
        <v>10</v>
      </c>
      <c r="AL15" s="273">
        <v>0</v>
      </c>
      <c r="AM15" s="273">
        <v>0</v>
      </c>
      <c r="AN15" s="273">
        <v>0</v>
      </c>
      <c r="AO15" s="273">
        <v>0</v>
      </c>
      <c r="AP15" s="252">
        <f t="shared" si="0"/>
        <v>20</v>
      </c>
    </row>
    <row r="16" spans="1:42" s="247" customFormat="1" x14ac:dyDescent="0.15">
      <c r="A16" s="274" t="s">
        <v>224</v>
      </c>
      <c r="B16" s="275">
        <v>1</v>
      </c>
      <c r="C16" s="275">
        <v>4</v>
      </c>
      <c r="D16" s="275">
        <v>1</v>
      </c>
      <c r="E16" s="275">
        <v>12</v>
      </c>
      <c r="F16" s="275">
        <v>3</v>
      </c>
      <c r="G16" s="387">
        <v>0</v>
      </c>
      <c r="H16" s="275">
        <v>0</v>
      </c>
      <c r="I16" s="275">
        <v>91</v>
      </c>
      <c r="J16" s="276">
        <v>0</v>
      </c>
      <c r="K16" s="275">
        <v>4</v>
      </c>
      <c r="L16" s="275">
        <v>0</v>
      </c>
      <c r="M16" s="275">
        <v>0</v>
      </c>
      <c r="N16" s="275">
        <v>0</v>
      </c>
      <c r="O16" s="276">
        <v>1</v>
      </c>
      <c r="P16" s="277">
        <f t="shared" si="1"/>
        <v>117</v>
      </c>
      <c r="AA16" s="274" t="s">
        <v>62</v>
      </c>
      <c r="AB16" s="273">
        <v>0</v>
      </c>
      <c r="AC16" s="273">
        <v>6</v>
      </c>
      <c r="AD16" s="273">
        <v>1</v>
      </c>
      <c r="AE16" s="273">
        <v>1</v>
      </c>
      <c r="AF16" s="273">
        <v>0</v>
      </c>
      <c r="AG16" s="273">
        <v>0</v>
      </c>
      <c r="AH16" s="273">
        <v>0</v>
      </c>
      <c r="AI16" s="273">
        <v>28</v>
      </c>
      <c r="AJ16" s="273">
        <v>0</v>
      </c>
      <c r="AK16" s="273">
        <v>20</v>
      </c>
      <c r="AL16" s="273">
        <v>0</v>
      </c>
      <c r="AM16" s="273">
        <v>0</v>
      </c>
      <c r="AN16" s="273">
        <v>0</v>
      </c>
      <c r="AO16" s="273">
        <v>0</v>
      </c>
      <c r="AP16" s="268">
        <f t="shared" si="0"/>
        <v>56</v>
      </c>
    </row>
    <row r="17" spans="1:42" s="247" customFormat="1" x14ac:dyDescent="0.15">
      <c r="A17" s="269"/>
      <c r="B17" s="270">
        <v>0</v>
      </c>
      <c r="C17" s="270">
        <v>0</v>
      </c>
      <c r="D17" s="270">
        <v>0</v>
      </c>
      <c r="E17" s="270">
        <v>0</v>
      </c>
      <c r="F17" s="270">
        <v>0</v>
      </c>
      <c r="G17" s="386">
        <v>0</v>
      </c>
      <c r="H17" s="270">
        <v>0</v>
      </c>
      <c r="I17" s="270">
        <v>15</v>
      </c>
      <c r="J17" s="271">
        <v>0</v>
      </c>
      <c r="K17" s="270">
        <v>7</v>
      </c>
      <c r="L17" s="270">
        <v>0</v>
      </c>
      <c r="M17" s="270">
        <v>0</v>
      </c>
      <c r="N17" s="270">
        <v>0</v>
      </c>
      <c r="O17" s="271">
        <v>0</v>
      </c>
      <c r="P17" s="272">
        <f t="shared" si="1"/>
        <v>22</v>
      </c>
      <c r="AA17" s="269"/>
      <c r="AB17" s="273">
        <v>0</v>
      </c>
      <c r="AC17" s="273">
        <v>0</v>
      </c>
      <c r="AD17" s="273">
        <v>0</v>
      </c>
      <c r="AE17" s="273">
        <v>0</v>
      </c>
      <c r="AF17" s="273">
        <v>0</v>
      </c>
      <c r="AG17" s="273">
        <v>0</v>
      </c>
      <c r="AH17" s="273">
        <v>0</v>
      </c>
      <c r="AI17" s="273">
        <v>1</v>
      </c>
      <c r="AJ17" s="273">
        <v>0</v>
      </c>
      <c r="AK17" s="273">
        <v>23</v>
      </c>
      <c r="AL17" s="273">
        <v>0</v>
      </c>
      <c r="AM17" s="273">
        <v>0</v>
      </c>
      <c r="AN17" s="273">
        <v>0</v>
      </c>
      <c r="AO17" s="273">
        <v>0</v>
      </c>
      <c r="AP17" s="252">
        <f t="shared" si="0"/>
        <v>24</v>
      </c>
    </row>
    <row r="18" spans="1:42" s="247" customFormat="1" x14ac:dyDescent="0.15">
      <c r="A18" s="274" t="s">
        <v>171</v>
      </c>
      <c r="B18" s="275">
        <v>1</v>
      </c>
      <c r="C18" s="275">
        <v>12</v>
      </c>
      <c r="D18" s="275">
        <v>1</v>
      </c>
      <c r="E18" s="275">
        <v>3</v>
      </c>
      <c r="F18" s="275">
        <v>4</v>
      </c>
      <c r="G18" s="387">
        <v>0</v>
      </c>
      <c r="H18" s="275">
        <v>0</v>
      </c>
      <c r="I18" s="275">
        <v>93</v>
      </c>
      <c r="J18" s="276">
        <v>0</v>
      </c>
      <c r="K18" s="275">
        <v>13</v>
      </c>
      <c r="L18" s="275">
        <v>0</v>
      </c>
      <c r="M18" s="275">
        <v>0</v>
      </c>
      <c r="N18" s="275">
        <v>0</v>
      </c>
      <c r="O18" s="276">
        <v>2</v>
      </c>
      <c r="P18" s="277">
        <f t="shared" si="1"/>
        <v>129</v>
      </c>
      <c r="AA18" s="274" t="s">
        <v>63</v>
      </c>
      <c r="AB18" s="273">
        <v>0</v>
      </c>
      <c r="AC18" s="273">
        <v>4</v>
      </c>
      <c r="AD18" s="273">
        <v>2</v>
      </c>
      <c r="AE18" s="273">
        <v>2</v>
      </c>
      <c r="AF18" s="273">
        <v>1</v>
      </c>
      <c r="AG18" s="273">
        <v>0</v>
      </c>
      <c r="AH18" s="273">
        <v>0</v>
      </c>
      <c r="AI18" s="273">
        <v>32</v>
      </c>
      <c r="AJ18" s="273">
        <v>0</v>
      </c>
      <c r="AK18" s="273">
        <v>30</v>
      </c>
      <c r="AL18" s="273">
        <v>0</v>
      </c>
      <c r="AM18" s="273">
        <v>0</v>
      </c>
      <c r="AN18" s="273">
        <v>0</v>
      </c>
      <c r="AO18" s="273">
        <v>1</v>
      </c>
      <c r="AP18" s="268">
        <f t="shared" si="0"/>
        <v>72</v>
      </c>
    </row>
    <row r="19" spans="1:42" s="247" customFormat="1" x14ac:dyDescent="0.15">
      <c r="A19" s="269"/>
      <c r="B19" s="270">
        <v>0</v>
      </c>
      <c r="C19" s="270">
        <v>7</v>
      </c>
      <c r="D19" s="270">
        <v>0</v>
      </c>
      <c r="E19" s="270">
        <v>1</v>
      </c>
      <c r="F19" s="270">
        <v>0</v>
      </c>
      <c r="G19" s="386">
        <v>0</v>
      </c>
      <c r="H19" s="270">
        <v>0</v>
      </c>
      <c r="I19" s="270">
        <v>33</v>
      </c>
      <c r="J19" s="271">
        <v>0</v>
      </c>
      <c r="K19" s="270">
        <v>6</v>
      </c>
      <c r="L19" s="270">
        <v>0</v>
      </c>
      <c r="M19" s="270">
        <v>0</v>
      </c>
      <c r="N19" s="270">
        <v>0</v>
      </c>
      <c r="O19" s="271">
        <v>0</v>
      </c>
      <c r="P19" s="272">
        <f t="shared" si="1"/>
        <v>47</v>
      </c>
      <c r="AA19" s="269"/>
      <c r="AB19" s="273">
        <v>0</v>
      </c>
      <c r="AC19" s="273">
        <v>1</v>
      </c>
      <c r="AD19" s="273">
        <v>0</v>
      </c>
      <c r="AE19" s="273">
        <v>0</v>
      </c>
      <c r="AF19" s="273">
        <v>0</v>
      </c>
      <c r="AG19" s="273">
        <v>0</v>
      </c>
      <c r="AH19" s="273">
        <v>1</v>
      </c>
      <c r="AI19" s="273">
        <v>16</v>
      </c>
      <c r="AJ19" s="273">
        <v>0</v>
      </c>
      <c r="AK19" s="273">
        <v>28</v>
      </c>
      <c r="AL19" s="273">
        <v>0</v>
      </c>
      <c r="AM19" s="273">
        <v>0</v>
      </c>
      <c r="AN19" s="273">
        <v>0</v>
      </c>
      <c r="AO19" s="273">
        <v>0</v>
      </c>
      <c r="AP19" s="252">
        <f t="shared" si="0"/>
        <v>46</v>
      </c>
    </row>
    <row r="20" spans="1:42" s="247" customFormat="1" x14ac:dyDescent="0.15">
      <c r="A20" s="274" t="s">
        <v>172</v>
      </c>
      <c r="B20" s="275">
        <v>1</v>
      </c>
      <c r="C20" s="275">
        <v>24</v>
      </c>
      <c r="D20" s="275">
        <v>1</v>
      </c>
      <c r="E20" s="275">
        <v>17</v>
      </c>
      <c r="F20" s="275">
        <v>10</v>
      </c>
      <c r="G20" s="387">
        <v>0</v>
      </c>
      <c r="H20" s="275">
        <v>0</v>
      </c>
      <c r="I20" s="275">
        <v>308</v>
      </c>
      <c r="J20" s="276">
        <v>1</v>
      </c>
      <c r="K20" s="275">
        <v>27</v>
      </c>
      <c r="L20" s="275">
        <v>0</v>
      </c>
      <c r="M20" s="275">
        <v>0</v>
      </c>
      <c r="N20" s="275">
        <v>0</v>
      </c>
      <c r="O20" s="276">
        <v>2</v>
      </c>
      <c r="P20" s="277">
        <f t="shared" si="1"/>
        <v>391</v>
      </c>
      <c r="AA20" s="274" t="s">
        <v>64</v>
      </c>
      <c r="AB20" s="273">
        <v>0</v>
      </c>
      <c r="AC20" s="273">
        <v>8</v>
      </c>
      <c r="AD20" s="273">
        <v>0</v>
      </c>
      <c r="AE20" s="273">
        <v>2</v>
      </c>
      <c r="AF20" s="273">
        <v>2</v>
      </c>
      <c r="AG20" s="273">
        <v>0</v>
      </c>
      <c r="AH20" s="273">
        <v>1</v>
      </c>
      <c r="AI20" s="273">
        <v>71</v>
      </c>
      <c r="AJ20" s="273">
        <v>1</v>
      </c>
      <c r="AK20" s="273">
        <v>47</v>
      </c>
      <c r="AL20" s="273">
        <v>0</v>
      </c>
      <c r="AM20" s="273">
        <v>0</v>
      </c>
      <c r="AN20" s="273">
        <v>0</v>
      </c>
      <c r="AO20" s="273">
        <v>0</v>
      </c>
      <c r="AP20" s="268">
        <f t="shared" si="0"/>
        <v>132</v>
      </c>
    </row>
    <row r="21" spans="1:42" s="247" customFormat="1" x14ac:dyDescent="0.15">
      <c r="A21" s="269"/>
      <c r="B21" s="270">
        <v>0</v>
      </c>
      <c r="C21" s="270">
        <v>9</v>
      </c>
      <c r="D21" s="270">
        <v>0</v>
      </c>
      <c r="E21" s="270">
        <v>0</v>
      </c>
      <c r="F21" s="270">
        <v>0</v>
      </c>
      <c r="G21" s="386">
        <v>0</v>
      </c>
      <c r="H21" s="270">
        <v>0</v>
      </c>
      <c r="I21" s="270">
        <v>24</v>
      </c>
      <c r="J21" s="271">
        <v>0</v>
      </c>
      <c r="K21" s="270">
        <v>10</v>
      </c>
      <c r="L21" s="270">
        <v>0</v>
      </c>
      <c r="M21" s="270">
        <v>0</v>
      </c>
      <c r="N21" s="270">
        <v>0</v>
      </c>
      <c r="O21" s="271">
        <v>1</v>
      </c>
      <c r="P21" s="272">
        <f>SUM(B21:O21)</f>
        <v>44</v>
      </c>
      <c r="AA21" s="269"/>
      <c r="AB21" s="273">
        <v>0</v>
      </c>
      <c r="AC21" s="273">
        <v>6</v>
      </c>
      <c r="AD21" s="273">
        <v>0</v>
      </c>
      <c r="AE21" s="273">
        <v>0</v>
      </c>
      <c r="AF21" s="273">
        <v>0</v>
      </c>
      <c r="AG21" s="273">
        <v>0</v>
      </c>
      <c r="AH21" s="273">
        <v>0</v>
      </c>
      <c r="AI21" s="273">
        <v>18</v>
      </c>
      <c r="AJ21" s="273">
        <v>0</v>
      </c>
      <c r="AK21" s="273">
        <v>27</v>
      </c>
      <c r="AL21" s="273">
        <v>0</v>
      </c>
      <c r="AM21" s="273">
        <v>0</v>
      </c>
      <c r="AN21" s="273">
        <v>0</v>
      </c>
      <c r="AO21" s="273">
        <v>0</v>
      </c>
      <c r="AP21" s="252">
        <f t="shared" si="0"/>
        <v>51</v>
      </c>
    </row>
    <row r="22" spans="1:42" s="247" customFormat="1" x14ac:dyDescent="0.15">
      <c r="A22" s="274" t="s">
        <v>225</v>
      </c>
      <c r="B22" s="275">
        <v>0</v>
      </c>
      <c r="C22" s="275">
        <v>21</v>
      </c>
      <c r="D22" s="275">
        <v>0</v>
      </c>
      <c r="E22" s="275">
        <v>22</v>
      </c>
      <c r="F22" s="275">
        <v>7</v>
      </c>
      <c r="G22" s="387">
        <v>0</v>
      </c>
      <c r="H22" s="275">
        <v>0</v>
      </c>
      <c r="I22" s="275">
        <v>403</v>
      </c>
      <c r="J22" s="276">
        <v>1</v>
      </c>
      <c r="K22" s="275">
        <v>30</v>
      </c>
      <c r="L22" s="275">
        <v>0</v>
      </c>
      <c r="M22" s="275">
        <v>0</v>
      </c>
      <c r="N22" s="275">
        <v>0</v>
      </c>
      <c r="O22" s="276">
        <v>7</v>
      </c>
      <c r="P22" s="277">
        <f>SUM(B22:O22)</f>
        <v>491</v>
      </c>
      <c r="AA22" s="274" t="s">
        <v>65</v>
      </c>
      <c r="AB22" s="273">
        <v>0</v>
      </c>
      <c r="AC22" s="273">
        <v>12</v>
      </c>
      <c r="AD22" s="273">
        <v>1</v>
      </c>
      <c r="AE22" s="273">
        <v>1</v>
      </c>
      <c r="AF22" s="273">
        <v>1</v>
      </c>
      <c r="AG22" s="273">
        <v>0</v>
      </c>
      <c r="AH22" s="273">
        <v>0</v>
      </c>
      <c r="AI22" s="273">
        <v>91</v>
      </c>
      <c r="AJ22" s="273">
        <v>1</v>
      </c>
      <c r="AK22" s="273">
        <v>49</v>
      </c>
      <c r="AL22" s="273">
        <v>0</v>
      </c>
      <c r="AM22" s="273">
        <v>0</v>
      </c>
      <c r="AN22" s="273">
        <v>0</v>
      </c>
      <c r="AO22" s="273">
        <v>1</v>
      </c>
      <c r="AP22" s="268">
        <f t="shared" si="0"/>
        <v>157</v>
      </c>
    </row>
    <row r="23" spans="1:42" s="247" customFormat="1" x14ac:dyDescent="0.15">
      <c r="A23" s="269"/>
      <c r="B23" s="270">
        <v>0</v>
      </c>
      <c r="C23" s="270">
        <v>2</v>
      </c>
      <c r="D23" s="270">
        <v>0</v>
      </c>
      <c r="E23" s="270">
        <v>0</v>
      </c>
      <c r="F23" s="270">
        <v>0</v>
      </c>
      <c r="G23" s="386">
        <v>0</v>
      </c>
      <c r="H23" s="270">
        <v>0</v>
      </c>
      <c r="I23" s="270">
        <v>39</v>
      </c>
      <c r="J23" s="271">
        <v>0</v>
      </c>
      <c r="K23" s="270">
        <v>11</v>
      </c>
      <c r="L23" s="270">
        <v>0</v>
      </c>
      <c r="M23" s="270">
        <v>0</v>
      </c>
      <c r="N23" s="270">
        <v>0</v>
      </c>
      <c r="O23" s="271">
        <v>0</v>
      </c>
      <c r="P23" s="272">
        <f t="shared" si="1"/>
        <v>52</v>
      </c>
      <c r="AA23" s="269"/>
      <c r="AB23" s="273">
        <v>0</v>
      </c>
      <c r="AC23" s="273">
        <v>4</v>
      </c>
      <c r="AD23" s="273">
        <v>0</v>
      </c>
      <c r="AE23" s="273">
        <v>0</v>
      </c>
      <c r="AF23" s="273">
        <v>0</v>
      </c>
      <c r="AG23" s="273">
        <v>0</v>
      </c>
      <c r="AH23" s="273">
        <v>0</v>
      </c>
      <c r="AI23" s="273">
        <v>18</v>
      </c>
      <c r="AJ23" s="273">
        <v>0</v>
      </c>
      <c r="AK23" s="273">
        <v>24</v>
      </c>
      <c r="AL23" s="273">
        <v>0</v>
      </c>
      <c r="AM23" s="273">
        <v>0</v>
      </c>
      <c r="AN23" s="273">
        <v>0</v>
      </c>
      <c r="AO23" s="273">
        <v>0</v>
      </c>
      <c r="AP23" s="252">
        <f t="shared" si="0"/>
        <v>46</v>
      </c>
    </row>
    <row r="24" spans="1:42" s="247" customFormat="1" ht="14.45" customHeight="1" x14ac:dyDescent="0.15">
      <c r="A24" s="274" t="s">
        <v>178</v>
      </c>
      <c r="B24" s="275">
        <v>0</v>
      </c>
      <c r="C24" s="275">
        <v>24</v>
      </c>
      <c r="D24" s="275">
        <v>1</v>
      </c>
      <c r="E24" s="275">
        <v>17</v>
      </c>
      <c r="F24" s="275">
        <v>6</v>
      </c>
      <c r="G24" s="387">
        <v>0</v>
      </c>
      <c r="H24" s="275">
        <v>0</v>
      </c>
      <c r="I24" s="275">
        <v>391</v>
      </c>
      <c r="J24" s="276">
        <v>0</v>
      </c>
      <c r="K24" s="275">
        <v>32</v>
      </c>
      <c r="L24" s="275">
        <v>0</v>
      </c>
      <c r="M24" s="275">
        <v>0</v>
      </c>
      <c r="N24" s="275">
        <v>0</v>
      </c>
      <c r="O24" s="276">
        <v>7</v>
      </c>
      <c r="P24" s="277">
        <f t="shared" si="1"/>
        <v>478</v>
      </c>
      <c r="AA24" s="274" t="s">
        <v>66</v>
      </c>
      <c r="AB24" s="273">
        <v>0</v>
      </c>
      <c r="AC24" s="273">
        <v>8</v>
      </c>
      <c r="AD24" s="273">
        <v>0</v>
      </c>
      <c r="AE24" s="273">
        <v>1</v>
      </c>
      <c r="AF24" s="273">
        <v>0</v>
      </c>
      <c r="AG24" s="273">
        <v>0</v>
      </c>
      <c r="AH24" s="273">
        <v>0</v>
      </c>
      <c r="AI24" s="273">
        <v>86</v>
      </c>
      <c r="AJ24" s="273">
        <v>1</v>
      </c>
      <c r="AK24" s="273">
        <v>44</v>
      </c>
      <c r="AL24" s="273">
        <v>0</v>
      </c>
      <c r="AM24" s="273">
        <v>0</v>
      </c>
      <c r="AN24" s="273">
        <v>0</v>
      </c>
      <c r="AO24" s="273">
        <v>2</v>
      </c>
      <c r="AP24" s="268">
        <f t="shared" si="0"/>
        <v>142</v>
      </c>
    </row>
    <row r="25" spans="1:42" s="247" customFormat="1" x14ac:dyDescent="0.15">
      <c r="A25" s="269"/>
      <c r="B25" s="270">
        <v>0</v>
      </c>
      <c r="C25" s="270">
        <v>52</v>
      </c>
      <c r="D25" s="270">
        <v>0</v>
      </c>
      <c r="E25" s="270">
        <v>0</v>
      </c>
      <c r="F25" s="270">
        <v>0</v>
      </c>
      <c r="G25" s="386">
        <v>0</v>
      </c>
      <c r="H25" s="270">
        <v>0</v>
      </c>
      <c r="I25" s="270">
        <v>52</v>
      </c>
      <c r="J25" s="271">
        <v>1</v>
      </c>
      <c r="K25" s="270">
        <v>8</v>
      </c>
      <c r="L25" s="270">
        <v>0</v>
      </c>
      <c r="M25" s="270">
        <v>0</v>
      </c>
      <c r="N25" s="270">
        <v>0</v>
      </c>
      <c r="O25" s="271">
        <v>0</v>
      </c>
      <c r="P25" s="272">
        <f t="shared" si="1"/>
        <v>113</v>
      </c>
      <c r="AA25" s="269"/>
      <c r="AB25" s="273">
        <v>0</v>
      </c>
      <c r="AC25" s="273">
        <v>5</v>
      </c>
      <c r="AD25" s="273">
        <v>0</v>
      </c>
      <c r="AE25" s="273">
        <v>0</v>
      </c>
      <c r="AF25" s="273">
        <v>0</v>
      </c>
      <c r="AG25" s="273">
        <v>0</v>
      </c>
      <c r="AH25" s="273">
        <v>0</v>
      </c>
      <c r="AI25" s="273">
        <v>28</v>
      </c>
      <c r="AJ25" s="273">
        <v>0</v>
      </c>
      <c r="AK25" s="273">
        <v>46</v>
      </c>
      <c r="AL25" s="273">
        <v>0</v>
      </c>
      <c r="AM25" s="273">
        <v>0</v>
      </c>
      <c r="AN25" s="273">
        <v>0</v>
      </c>
      <c r="AO25" s="273">
        <v>0</v>
      </c>
      <c r="AP25" s="252">
        <f t="shared" si="0"/>
        <v>79</v>
      </c>
    </row>
    <row r="26" spans="1:42" s="247" customFormat="1" x14ac:dyDescent="0.15">
      <c r="A26" s="274" t="s">
        <v>173</v>
      </c>
      <c r="B26" s="275">
        <v>0</v>
      </c>
      <c r="C26" s="275">
        <v>72</v>
      </c>
      <c r="D26" s="275">
        <v>0</v>
      </c>
      <c r="E26" s="275">
        <v>21</v>
      </c>
      <c r="F26" s="275">
        <v>11</v>
      </c>
      <c r="G26" s="387">
        <v>0</v>
      </c>
      <c r="H26" s="275">
        <v>0</v>
      </c>
      <c r="I26" s="275">
        <v>654</v>
      </c>
      <c r="J26" s="276">
        <v>2</v>
      </c>
      <c r="K26" s="275">
        <v>43</v>
      </c>
      <c r="L26" s="275">
        <v>0</v>
      </c>
      <c r="M26" s="275">
        <v>0</v>
      </c>
      <c r="N26" s="275">
        <v>0</v>
      </c>
      <c r="O26" s="276">
        <v>8</v>
      </c>
      <c r="P26" s="277">
        <f t="shared" si="1"/>
        <v>811</v>
      </c>
      <c r="AA26" s="274" t="s">
        <v>67</v>
      </c>
      <c r="AB26" s="273">
        <v>0</v>
      </c>
      <c r="AC26" s="273">
        <v>16</v>
      </c>
      <c r="AD26" s="273">
        <v>0</v>
      </c>
      <c r="AE26" s="273">
        <v>0</v>
      </c>
      <c r="AF26" s="273">
        <v>4</v>
      </c>
      <c r="AG26" s="273">
        <v>0</v>
      </c>
      <c r="AH26" s="273">
        <v>0</v>
      </c>
      <c r="AI26" s="273">
        <v>125</v>
      </c>
      <c r="AJ26" s="273">
        <v>0</v>
      </c>
      <c r="AK26" s="273">
        <v>70</v>
      </c>
      <c r="AL26" s="273">
        <v>0</v>
      </c>
      <c r="AM26" s="273">
        <v>0</v>
      </c>
      <c r="AN26" s="273">
        <v>0</v>
      </c>
      <c r="AO26" s="273">
        <v>1</v>
      </c>
      <c r="AP26" s="268">
        <f t="shared" si="0"/>
        <v>216</v>
      </c>
    </row>
    <row r="27" spans="1:42" s="247" customFormat="1" x14ac:dyDescent="0.15">
      <c r="A27" s="269"/>
      <c r="B27" s="270">
        <v>0</v>
      </c>
      <c r="C27" s="270">
        <v>2</v>
      </c>
      <c r="D27" s="270">
        <v>0</v>
      </c>
      <c r="E27" s="270">
        <v>0</v>
      </c>
      <c r="F27" s="270">
        <v>0</v>
      </c>
      <c r="G27" s="386">
        <v>0</v>
      </c>
      <c r="H27" s="270">
        <v>3</v>
      </c>
      <c r="I27" s="270">
        <v>23</v>
      </c>
      <c r="J27" s="271">
        <v>0</v>
      </c>
      <c r="K27" s="270">
        <v>3</v>
      </c>
      <c r="L27" s="270">
        <v>0</v>
      </c>
      <c r="M27" s="270">
        <v>0</v>
      </c>
      <c r="N27" s="270">
        <v>0</v>
      </c>
      <c r="O27" s="271">
        <v>0</v>
      </c>
      <c r="P27" s="272">
        <f t="shared" si="1"/>
        <v>31</v>
      </c>
      <c r="AA27" s="269"/>
      <c r="AB27" s="273">
        <v>0</v>
      </c>
      <c r="AC27" s="273">
        <v>0</v>
      </c>
      <c r="AD27" s="273">
        <v>0</v>
      </c>
      <c r="AE27" s="273">
        <v>0</v>
      </c>
      <c r="AF27" s="273">
        <v>0</v>
      </c>
      <c r="AG27" s="273">
        <v>0</v>
      </c>
      <c r="AH27" s="273">
        <v>0</v>
      </c>
      <c r="AI27" s="273">
        <v>3</v>
      </c>
      <c r="AJ27" s="273">
        <v>0</v>
      </c>
      <c r="AK27" s="273">
        <v>21</v>
      </c>
      <c r="AL27" s="273">
        <v>0</v>
      </c>
      <c r="AM27" s="273">
        <v>0</v>
      </c>
      <c r="AN27" s="273">
        <v>0</v>
      </c>
      <c r="AO27" s="273">
        <v>0</v>
      </c>
      <c r="AP27" s="252">
        <f t="shared" si="0"/>
        <v>24</v>
      </c>
    </row>
    <row r="28" spans="1:42" s="247" customFormat="1" x14ac:dyDescent="0.15">
      <c r="A28" s="274" t="s">
        <v>174</v>
      </c>
      <c r="B28" s="275">
        <v>0</v>
      </c>
      <c r="C28" s="275">
        <v>19</v>
      </c>
      <c r="D28" s="275">
        <v>1</v>
      </c>
      <c r="E28" s="275">
        <v>9</v>
      </c>
      <c r="F28" s="275">
        <v>2</v>
      </c>
      <c r="G28" s="387">
        <v>0</v>
      </c>
      <c r="H28" s="275">
        <v>3</v>
      </c>
      <c r="I28" s="275">
        <v>237</v>
      </c>
      <c r="J28" s="276">
        <v>1</v>
      </c>
      <c r="K28" s="275">
        <v>14</v>
      </c>
      <c r="L28" s="275">
        <v>0</v>
      </c>
      <c r="M28" s="275">
        <v>0</v>
      </c>
      <c r="N28" s="275">
        <v>0</v>
      </c>
      <c r="O28" s="276">
        <v>3</v>
      </c>
      <c r="P28" s="277">
        <f t="shared" si="1"/>
        <v>289</v>
      </c>
      <c r="AA28" s="274" t="s">
        <v>68</v>
      </c>
      <c r="AB28" s="273">
        <v>0</v>
      </c>
      <c r="AC28" s="273">
        <v>3</v>
      </c>
      <c r="AD28" s="273">
        <v>0</v>
      </c>
      <c r="AE28" s="273">
        <v>0</v>
      </c>
      <c r="AF28" s="273">
        <v>0</v>
      </c>
      <c r="AG28" s="273">
        <v>0</v>
      </c>
      <c r="AH28" s="273">
        <v>0</v>
      </c>
      <c r="AI28" s="273">
        <v>55</v>
      </c>
      <c r="AJ28" s="273">
        <v>0</v>
      </c>
      <c r="AK28" s="273">
        <v>38</v>
      </c>
      <c r="AL28" s="273">
        <v>0</v>
      </c>
      <c r="AM28" s="273">
        <v>0</v>
      </c>
      <c r="AN28" s="273">
        <v>0</v>
      </c>
      <c r="AO28" s="273">
        <v>1</v>
      </c>
      <c r="AP28" s="268">
        <f t="shared" si="0"/>
        <v>97</v>
      </c>
    </row>
    <row r="29" spans="1:42" s="247" customFormat="1" x14ac:dyDescent="0.15">
      <c r="A29" s="269"/>
      <c r="B29" s="270">
        <v>0</v>
      </c>
      <c r="C29" s="270">
        <v>4</v>
      </c>
      <c r="D29" s="270">
        <v>0</v>
      </c>
      <c r="E29" s="270">
        <v>0</v>
      </c>
      <c r="F29" s="270">
        <v>0</v>
      </c>
      <c r="G29" s="386">
        <v>0</v>
      </c>
      <c r="H29" s="270">
        <v>1</v>
      </c>
      <c r="I29" s="270">
        <v>25</v>
      </c>
      <c r="J29" s="271">
        <v>0</v>
      </c>
      <c r="K29" s="270">
        <v>5</v>
      </c>
      <c r="L29" s="270">
        <v>0</v>
      </c>
      <c r="M29" s="270">
        <v>0</v>
      </c>
      <c r="N29" s="270">
        <v>0</v>
      </c>
      <c r="O29" s="271">
        <v>0</v>
      </c>
      <c r="P29" s="272">
        <f t="shared" si="1"/>
        <v>35</v>
      </c>
      <c r="AA29" s="269"/>
      <c r="AB29" s="273">
        <v>0</v>
      </c>
      <c r="AC29" s="273">
        <v>0</v>
      </c>
      <c r="AD29" s="273">
        <v>0</v>
      </c>
      <c r="AE29" s="273">
        <v>0</v>
      </c>
      <c r="AF29" s="273">
        <v>0</v>
      </c>
      <c r="AG29" s="273">
        <v>0</v>
      </c>
      <c r="AH29" s="273">
        <v>0</v>
      </c>
      <c r="AI29" s="273">
        <v>9</v>
      </c>
      <c r="AJ29" s="273">
        <v>0</v>
      </c>
      <c r="AK29" s="273">
        <v>9</v>
      </c>
      <c r="AL29" s="273">
        <v>0</v>
      </c>
      <c r="AM29" s="273">
        <v>0</v>
      </c>
      <c r="AN29" s="273">
        <v>0</v>
      </c>
      <c r="AO29" s="273">
        <v>0</v>
      </c>
      <c r="AP29" s="252">
        <f t="shared" si="0"/>
        <v>18</v>
      </c>
    </row>
    <row r="30" spans="1:42" s="247" customFormat="1" x14ac:dyDescent="0.15">
      <c r="A30" s="274" t="s">
        <v>226</v>
      </c>
      <c r="B30" s="275">
        <v>2</v>
      </c>
      <c r="C30" s="275">
        <v>21</v>
      </c>
      <c r="D30" s="275">
        <v>1</v>
      </c>
      <c r="E30" s="275">
        <v>17</v>
      </c>
      <c r="F30" s="275">
        <v>2</v>
      </c>
      <c r="G30" s="387">
        <v>0</v>
      </c>
      <c r="H30" s="275">
        <v>1</v>
      </c>
      <c r="I30" s="275">
        <v>375</v>
      </c>
      <c r="J30" s="276">
        <v>0</v>
      </c>
      <c r="K30" s="275">
        <v>14</v>
      </c>
      <c r="L30" s="275">
        <v>0</v>
      </c>
      <c r="M30" s="275">
        <v>0</v>
      </c>
      <c r="N30" s="275">
        <v>0</v>
      </c>
      <c r="O30" s="276">
        <v>5</v>
      </c>
      <c r="P30" s="277">
        <f>SUM(B30:O30)</f>
        <v>438</v>
      </c>
      <c r="AA30" s="274" t="s">
        <v>69</v>
      </c>
      <c r="AB30" s="273">
        <v>0</v>
      </c>
      <c r="AC30" s="273">
        <v>8</v>
      </c>
      <c r="AD30" s="273">
        <v>1</v>
      </c>
      <c r="AE30" s="273">
        <v>2</v>
      </c>
      <c r="AF30" s="273">
        <v>1</v>
      </c>
      <c r="AG30" s="273">
        <v>0</v>
      </c>
      <c r="AH30" s="273">
        <v>0</v>
      </c>
      <c r="AI30" s="273">
        <v>68</v>
      </c>
      <c r="AJ30" s="273">
        <v>0</v>
      </c>
      <c r="AK30" s="273">
        <v>21</v>
      </c>
      <c r="AL30" s="273">
        <v>0</v>
      </c>
      <c r="AM30" s="273">
        <v>0</v>
      </c>
      <c r="AN30" s="273">
        <v>0</v>
      </c>
      <c r="AO30" s="273">
        <v>0</v>
      </c>
      <c r="AP30" s="268">
        <f t="shared" si="0"/>
        <v>101</v>
      </c>
    </row>
    <row r="31" spans="1:42" s="247" customFormat="1" x14ac:dyDescent="0.15">
      <c r="A31" s="269"/>
      <c r="B31" s="270">
        <v>0</v>
      </c>
      <c r="C31" s="270">
        <v>1</v>
      </c>
      <c r="D31" s="270">
        <v>0</v>
      </c>
      <c r="E31" s="270">
        <v>0</v>
      </c>
      <c r="F31" s="270">
        <v>0</v>
      </c>
      <c r="G31" s="386">
        <v>0</v>
      </c>
      <c r="H31" s="270">
        <v>2</v>
      </c>
      <c r="I31" s="270">
        <v>36</v>
      </c>
      <c r="J31" s="271">
        <v>0</v>
      </c>
      <c r="K31" s="270">
        <v>3</v>
      </c>
      <c r="L31" s="270">
        <v>0</v>
      </c>
      <c r="M31" s="270">
        <v>0</v>
      </c>
      <c r="N31" s="270">
        <v>0</v>
      </c>
      <c r="O31" s="271">
        <v>0</v>
      </c>
      <c r="P31" s="272">
        <f t="shared" si="1"/>
        <v>42</v>
      </c>
      <c r="AA31" s="269"/>
      <c r="AB31" s="273">
        <v>0</v>
      </c>
      <c r="AC31" s="273">
        <v>1</v>
      </c>
      <c r="AD31" s="273">
        <v>0</v>
      </c>
      <c r="AE31" s="273">
        <v>0</v>
      </c>
      <c r="AF31" s="273">
        <v>0</v>
      </c>
      <c r="AG31" s="273">
        <v>0</v>
      </c>
      <c r="AH31" s="273">
        <v>0</v>
      </c>
      <c r="AI31" s="273">
        <v>2</v>
      </c>
      <c r="AJ31" s="273">
        <v>0</v>
      </c>
      <c r="AK31" s="273">
        <v>8</v>
      </c>
      <c r="AL31" s="273">
        <v>0</v>
      </c>
      <c r="AM31" s="273">
        <v>0</v>
      </c>
      <c r="AN31" s="273">
        <v>0</v>
      </c>
      <c r="AO31" s="273">
        <v>0</v>
      </c>
      <c r="AP31" s="252">
        <f t="shared" si="0"/>
        <v>11</v>
      </c>
    </row>
    <row r="32" spans="1:42" s="247" customFormat="1" x14ac:dyDescent="0.15">
      <c r="A32" s="274" t="s">
        <v>227</v>
      </c>
      <c r="B32" s="275">
        <v>0</v>
      </c>
      <c r="C32" s="275">
        <v>9</v>
      </c>
      <c r="D32" s="275">
        <v>0</v>
      </c>
      <c r="E32" s="275">
        <v>8</v>
      </c>
      <c r="F32" s="275">
        <v>8</v>
      </c>
      <c r="G32" s="387">
        <v>0</v>
      </c>
      <c r="H32" s="275">
        <v>2</v>
      </c>
      <c r="I32" s="275">
        <v>409</v>
      </c>
      <c r="J32" s="276">
        <v>0</v>
      </c>
      <c r="K32" s="275">
        <v>25</v>
      </c>
      <c r="L32" s="275">
        <v>0</v>
      </c>
      <c r="M32" s="275">
        <v>0</v>
      </c>
      <c r="N32" s="275">
        <v>0</v>
      </c>
      <c r="O32" s="276">
        <v>9</v>
      </c>
      <c r="P32" s="277">
        <f t="shared" si="1"/>
        <v>470</v>
      </c>
      <c r="AA32" s="274" t="s">
        <v>70</v>
      </c>
      <c r="AB32" s="273">
        <v>0</v>
      </c>
      <c r="AC32" s="273">
        <v>7</v>
      </c>
      <c r="AD32" s="273">
        <v>2</v>
      </c>
      <c r="AE32" s="273">
        <v>3</v>
      </c>
      <c r="AF32" s="273">
        <v>1</v>
      </c>
      <c r="AG32" s="273">
        <v>0</v>
      </c>
      <c r="AH32" s="273">
        <v>0</v>
      </c>
      <c r="AI32" s="273">
        <v>72</v>
      </c>
      <c r="AJ32" s="273">
        <v>0</v>
      </c>
      <c r="AK32" s="273">
        <v>24</v>
      </c>
      <c r="AL32" s="273">
        <v>0</v>
      </c>
      <c r="AM32" s="273">
        <v>0</v>
      </c>
      <c r="AN32" s="273">
        <v>0</v>
      </c>
      <c r="AO32" s="273">
        <v>1</v>
      </c>
      <c r="AP32" s="268">
        <f t="shared" si="0"/>
        <v>110</v>
      </c>
    </row>
    <row r="33" spans="1:42" s="247" customFormat="1" x14ac:dyDescent="0.15">
      <c r="A33" s="269"/>
      <c r="B33" s="270">
        <v>0</v>
      </c>
      <c r="C33" s="270">
        <v>3</v>
      </c>
      <c r="D33" s="270">
        <v>0</v>
      </c>
      <c r="E33" s="270">
        <v>2</v>
      </c>
      <c r="F33" s="270">
        <v>0</v>
      </c>
      <c r="G33" s="386">
        <v>0</v>
      </c>
      <c r="H33" s="270">
        <v>0</v>
      </c>
      <c r="I33" s="270">
        <v>23</v>
      </c>
      <c r="J33" s="271">
        <v>0</v>
      </c>
      <c r="K33" s="270">
        <v>4</v>
      </c>
      <c r="L33" s="270">
        <v>0</v>
      </c>
      <c r="M33" s="270">
        <v>0</v>
      </c>
      <c r="N33" s="270">
        <v>0</v>
      </c>
      <c r="O33" s="271">
        <v>0</v>
      </c>
      <c r="P33" s="272">
        <f t="shared" si="1"/>
        <v>32</v>
      </c>
      <c r="AA33" s="269"/>
      <c r="AB33" s="273">
        <v>0</v>
      </c>
      <c r="AC33" s="273">
        <v>0</v>
      </c>
      <c r="AD33" s="273">
        <v>0</v>
      </c>
      <c r="AE33" s="273">
        <v>0</v>
      </c>
      <c r="AF33" s="273">
        <v>0</v>
      </c>
      <c r="AG33" s="273">
        <v>0</v>
      </c>
      <c r="AH33" s="273">
        <v>0</v>
      </c>
      <c r="AI33" s="273">
        <v>2</v>
      </c>
      <c r="AJ33" s="273">
        <v>0</v>
      </c>
      <c r="AK33" s="273">
        <v>6</v>
      </c>
      <c r="AL33" s="273">
        <v>0</v>
      </c>
      <c r="AM33" s="273">
        <v>0</v>
      </c>
      <c r="AN33" s="273">
        <v>0</v>
      </c>
      <c r="AO33" s="273">
        <v>0</v>
      </c>
      <c r="AP33" s="252">
        <f t="shared" si="0"/>
        <v>8</v>
      </c>
    </row>
    <row r="34" spans="1:42" s="247" customFormat="1" x14ac:dyDescent="0.15">
      <c r="A34" s="274" t="s">
        <v>175</v>
      </c>
      <c r="B34" s="275">
        <v>0</v>
      </c>
      <c r="C34" s="275">
        <v>17</v>
      </c>
      <c r="D34" s="275">
        <v>1</v>
      </c>
      <c r="E34" s="275">
        <v>13</v>
      </c>
      <c r="F34" s="275">
        <v>6</v>
      </c>
      <c r="G34" s="387">
        <v>0</v>
      </c>
      <c r="H34" s="275">
        <v>0</v>
      </c>
      <c r="I34" s="275">
        <v>363</v>
      </c>
      <c r="J34" s="276">
        <v>0</v>
      </c>
      <c r="K34" s="275">
        <v>19</v>
      </c>
      <c r="L34" s="275">
        <v>0</v>
      </c>
      <c r="M34" s="275">
        <v>0</v>
      </c>
      <c r="N34" s="275">
        <v>0</v>
      </c>
      <c r="O34" s="276">
        <v>1</v>
      </c>
      <c r="P34" s="277">
        <f t="shared" si="1"/>
        <v>420</v>
      </c>
      <c r="AA34" s="274" t="s">
        <v>71</v>
      </c>
      <c r="AB34" s="273">
        <v>0</v>
      </c>
      <c r="AC34" s="273">
        <v>5</v>
      </c>
      <c r="AD34" s="273">
        <v>1</v>
      </c>
      <c r="AE34" s="273">
        <v>0</v>
      </c>
      <c r="AF34" s="273">
        <v>1</v>
      </c>
      <c r="AG34" s="273">
        <v>0</v>
      </c>
      <c r="AH34" s="273">
        <v>0</v>
      </c>
      <c r="AI34" s="273">
        <v>68</v>
      </c>
      <c r="AJ34" s="273">
        <v>0</v>
      </c>
      <c r="AK34" s="273">
        <v>32</v>
      </c>
      <c r="AL34" s="273">
        <v>0</v>
      </c>
      <c r="AM34" s="273">
        <v>0</v>
      </c>
      <c r="AN34" s="273">
        <v>0</v>
      </c>
      <c r="AO34" s="273">
        <v>0</v>
      </c>
      <c r="AP34" s="268">
        <f t="shared" si="0"/>
        <v>107</v>
      </c>
    </row>
    <row r="35" spans="1:42" s="247" customFormat="1" x14ac:dyDescent="0.15">
      <c r="A35" s="269"/>
      <c r="B35" s="270">
        <v>0</v>
      </c>
      <c r="C35" s="270">
        <v>15</v>
      </c>
      <c r="D35" s="270">
        <v>0</v>
      </c>
      <c r="E35" s="270">
        <v>0</v>
      </c>
      <c r="F35" s="270">
        <v>0</v>
      </c>
      <c r="G35" s="386">
        <v>0</v>
      </c>
      <c r="H35" s="270">
        <v>0</v>
      </c>
      <c r="I35" s="270">
        <v>43</v>
      </c>
      <c r="J35" s="271">
        <v>0</v>
      </c>
      <c r="K35" s="270">
        <v>12</v>
      </c>
      <c r="L35" s="270">
        <v>0</v>
      </c>
      <c r="M35" s="270">
        <v>2</v>
      </c>
      <c r="N35" s="270">
        <v>0</v>
      </c>
      <c r="O35" s="271">
        <v>0</v>
      </c>
      <c r="P35" s="272">
        <f t="shared" si="1"/>
        <v>72</v>
      </c>
      <c r="AA35" s="269"/>
      <c r="AB35" s="273">
        <v>0</v>
      </c>
      <c r="AC35" s="273">
        <v>8</v>
      </c>
      <c r="AD35" s="273">
        <v>1</v>
      </c>
      <c r="AE35" s="273">
        <v>0</v>
      </c>
      <c r="AF35" s="273">
        <v>0</v>
      </c>
      <c r="AG35" s="273">
        <v>0</v>
      </c>
      <c r="AH35" s="273">
        <v>0</v>
      </c>
      <c r="AI35" s="273">
        <v>10</v>
      </c>
      <c r="AJ35" s="273">
        <v>0</v>
      </c>
      <c r="AK35" s="273">
        <v>10</v>
      </c>
      <c r="AL35" s="273">
        <v>0</v>
      </c>
      <c r="AM35" s="273">
        <v>0</v>
      </c>
      <c r="AN35" s="273">
        <v>0</v>
      </c>
      <c r="AO35" s="273">
        <v>0</v>
      </c>
      <c r="AP35" s="252">
        <f t="shared" si="0"/>
        <v>29</v>
      </c>
    </row>
    <row r="36" spans="1:42" s="247" customFormat="1" x14ac:dyDescent="0.15">
      <c r="A36" s="274" t="s">
        <v>228</v>
      </c>
      <c r="B36" s="275">
        <v>2</v>
      </c>
      <c r="C36" s="275">
        <v>28</v>
      </c>
      <c r="D36" s="275">
        <v>0</v>
      </c>
      <c r="E36" s="275">
        <v>11</v>
      </c>
      <c r="F36" s="275">
        <v>4</v>
      </c>
      <c r="G36" s="387">
        <v>0</v>
      </c>
      <c r="H36" s="275">
        <v>0</v>
      </c>
      <c r="I36" s="275">
        <v>344</v>
      </c>
      <c r="J36" s="276">
        <v>0</v>
      </c>
      <c r="K36" s="275">
        <v>27</v>
      </c>
      <c r="L36" s="275">
        <v>0</v>
      </c>
      <c r="M36" s="275">
        <v>2</v>
      </c>
      <c r="N36" s="275">
        <v>0</v>
      </c>
      <c r="O36" s="276">
        <v>4</v>
      </c>
      <c r="P36" s="277">
        <f t="shared" si="1"/>
        <v>422</v>
      </c>
      <c r="AA36" s="274" t="s">
        <v>72</v>
      </c>
      <c r="AB36" s="273">
        <v>0</v>
      </c>
      <c r="AC36" s="273">
        <v>12</v>
      </c>
      <c r="AD36" s="273">
        <v>1</v>
      </c>
      <c r="AE36" s="273">
        <v>0</v>
      </c>
      <c r="AF36" s="273">
        <v>3</v>
      </c>
      <c r="AG36" s="273">
        <v>0</v>
      </c>
      <c r="AH36" s="273">
        <v>0</v>
      </c>
      <c r="AI36" s="273">
        <v>41</v>
      </c>
      <c r="AJ36" s="273">
        <v>0</v>
      </c>
      <c r="AK36" s="273">
        <v>18</v>
      </c>
      <c r="AL36" s="273">
        <v>0</v>
      </c>
      <c r="AM36" s="273">
        <v>0</v>
      </c>
      <c r="AN36" s="273">
        <v>0</v>
      </c>
      <c r="AO36" s="273">
        <v>0</v>
      </c>
      <c r="AP36" s="268">
        <f t="shared" si="0"/>
        <v>75</v>
      </c>
    </row>
    <row r="37" spans="1:42" s="247" customFormat="1" x14ac:dyDescent="0.15">
      <c r="A37" s="269"/>
      <c r="B37" s="270">
        <v>0</v>
      </c>
      <c r="C37" s="270">
        <v>0</v>
      </c>
      <c r="D37" s="270">
        <v>0</v>
      </c>
      <c r="E37" s="270">
        <v>0</v>
      </c>
      <c r="F37" s="270">
        <v>0</v>
      </c>
      <c r="G37" s="386">
        <v>0</v>
      </c>
      <c r="H37" s="270">
        <v>0</v>
      </c>
      <c r="I37" s="270">
        <v>19</v>
      </c>
      <c r="J37" s="271">
        <v>0</v>
      </c>
      <c r="K37" s="270">
        <v>0</v>
      </c>
      <c r="L37" s="270">
        <v>0</v>
      </c>
      <c r="M37" s="270">
        <v>0</v>
      </c>
      <c r="N37" s="270">
        <v>0</v>
      </c>
      <c r="O37" s="271">
        <v>0</v>
      </c>
      <c r="P37" s="272">
        <f t="shared" si="1"/>
        <v>19</v>
      </c>
      <c r="AA37" s="269"/>
      <c r="AB37" s="273">
        <v>0</v>
      </c>
      <c r="AC37" s="273">
        <v>0</v>
      </c>
      <c r="AD37" s="273">
        <v>0</v>
      </c>
      <c r="AE37" s="273">
        <v>0</v>
      </c>
      <c r="AF37" s="273">
        <v>0</v>
      </c>
      <c r="AG37" s="273">
        <v>0</v>
      </c>
      <c r="AH37" s="273">
        <v>0</v>
      </c>
      <c r="AI37" s="273">
        <v>2</v>
      </c>
      <c r="AJ37" s="273">
        <v>0</v>
      </c>
      <c r="AK37" s="273">
        <v>4</v>
      </c>
      <c r="AL37" s="273">
        <v>0</v>
      </c>
      <c r="AM37" s="273">
        <v>0</v>
      </c>
      <c r="AN37" s="273">
        <v>0</v>
      </c>
      <c r="AO37" s="273">
        <v>0</v>
      </c>
      <c r="AP37" s="252">
        <f t="shared" si="0"/>
        <v>6</v>
      </c>
    </row>
    <row r="38" spans="1:42" s="247" customFormat="1" x14ac:dyDescent="0.15">
      <c r="A38" s="274" t="s">
        <v>229</v>
      </c>
      <c r="B38" s="275">
        <v>0</v>
      </c>
      <c r="C38" s="275">
        <v>1</v>
      </c>
      <c r="D38" s="275">
        <v>0</v>
      </c>
      <c r="E38" s="275">
        <v>5</v>
      </c>
      <c r="F38" s="275">
        <v>1</v>
      </c>
      <c r="G38" s="387">
        <v>0</v>
      </c>
      <c r="H38" s="275">
        <v>0</v>
      </c>
      <c r="I38" s="275">
        <v>225</v>
      </c>
      <c r="J38" s="276">
        <v>0</v>
      </c>
      <c r="K38" s="275">
        <v>8</v>
      </c>
      <c r="L38" s="275">
        <v>0</v>
      </c>
      <c r="M38" s="275">
        <v>0</v>
      </c>
      <c r="N38" s="275">
        <v>0</v>
      </c>
      <c r="O38" s="276">
        <v>5</v>
      </c>
      <c r="P38" s="277">
        <f t="shared" si="1"/>
        <v>245</v>
      </c>
      <c r="AA38" s="274" t="s">
        <v>73</v>
      </c>
      <c r="AB38" s="273">
        <v>0</v>
      </c>
      <c r="AC38" s="273">
        <v>2</v>
      </c>
      <c r="AD38" s="273">
        <v>2</v>
      </c>
      <c r="AE38" s="273">
        <v>1</v>
      </c>
      <c r="AF38" s="273">
        <v>0</v>
      </c>
      <c r="AG38" s="273">
        <v>0</v>
      </c>
      <c r="AH38" s="273">
        <v>0</v>
      </c>
      <c r="AI38" s="273">
        <v>40</v>
      </c>
      <c r="AJ38" s="273">
        <v>0</v>
      </c>
      <c r="AK38" s="273">
        <v>13</v>
      </c>
      <c r="AL38" s="273">
        <v>0</v>
      </c>
      <c r="AM38" s="273">
        <v>0</v>
      </c>
      <c r="AN38" s="273">
        <v>0</v>
      </c>
      <c r="AO38" s="273">
        <v>0</v>
      </c>
      <c r="AP38" s="268">
        <f t="shared" si="0"/>
        <v>58</v>
      </c>
    </row>
    <row r="39" spans="1:42" s="247" customFormat="1" x14ac:dyDescent="0.15">
      <c r="A39" s="269"/>
      <c r="B39" s="270">
        <v>0</v>
      </c>
      <c r="C39" s="270">
        <v>8</v>
      </c>
      <c r="D39" s="270">
        <v>0</v>
      </c>
      <c r="E39" s="270">
        <v>1</v>
      </c>
      <c r="F39" s="270">
        <v>0</v>
      </c>
      <c r="G39" s="386">
        <v>0</v>
      </c>
      <c r="H39" s="270">
        <v>4</v>
      </c>
      <c r="I39" s="270">
        <v>39</v>
      </c>
      <c r="J39" s="271">
        <v>0</v>
      </c>
      <c r="K39" s="270">
        <v>7</v>
      </c>
      <c r="L39" s="270">
        <v>0</v>
      </c>
      <c r="M39" s="270">
        <v>0</v>
      </c>
      <c r="N39" s="270">
        <v>0</v>
      </c>
      <c r="O39" s="271">
        <v>2</v>
      </c>
      <c r="P39" s="272">
        <f t="shared" si="1"/>
        <v>61</v>
      </c>
      <c r="AA39" s="269"/>
      <c r="AB39" s="273">
        <v>0</v>
      </c>
      <c r="AC39" s="273">
        <v>1</v>
      </c>
      <c r="AD39" s="273">
        <v>0</v>
      </c>
      <c r="AE39" s="273">
        <v>0</v>
      </c>
      <c r="AF39" s="273">
        <v>1</v>
      </c>
      <c r="AG39" s="273">
        <v>0</v>
      </c>
      <c r="AH39" s="273">
        <v>0</v>
      </c>
      <c r="AI39" s="273">
        <v>9</v>
      </c>
      <c r="AJ39" s="273">
        <v>0</v>
      </c>
      <c r="AK39" s="273">
        <v>9</v>
      </c>
      <c r="AL39" s="273">
        <v>0</v>
      </c>
      <c r="AM39" s="273">
        <v>0</v>
      </c>
      <c r="AN39" s="273">
        <v>0</v>
      </c>
      <c r="AO39" s="273">
        <v>0</v>
      </c>
      <c r="AP39" s="252">
        <f t="shared" si="0"/>
        <v>20</v>
      </c>
    </row>
    <row r="40" spans="1:42" s="247" customFormat="1" x14ac:dyDescent="0.15">
      <c r="A40" s="274" t="s">
        <v>230</v>
      </c>
      <c r="B40" s="275">
        <v>0</v>
      </c>
      <c r="C40" s="275">
        <v>41</v>
      </c>
      <c r="D40" s="275">
        <v>1</v>
      </c>
      <c r="E40" s="275">
        <v>27</v>
      </c>
      <c r="F40" s="275">
        <v>8</v>
      </c>
      <c r="G40" s="387">
        <v>0</v>
      </c>
      <c r="H40" s="275">
        <v>4</v>
      </c>
      <c r="I40" s="275">
        <v>635</v>
      </c>
      <c r="J40" s="276">
        <v>0</v>
      </c>
      <c r="K40" s="275">
        <v>33</v>
      </c>
      <c r="L40" s="275">
        <v>0</v>
      </c>
      <c r="M40" s="275">
        <v>0</v>
      </c>
      <c r="N40" s="275">
        <v>0</v>
      </c>
      <c r="O40" s="276">
        <v>7</v>
      </c>
      <c r="P40" s="277">
        <f>SUM(B40:O40)</f>
        <v>756</v>
      </c>
      <c r="AA40" s="274" t="s">
        <v>231</v>
      </c>
      <c r="AB40" s="273">
        <v>0</v>
      </c>
      <c r="AC40" s="273">
        <v>11</v>
      </c>
      <c r="AD40" s="273">
        <v>0</v>
      </c>
      <c r="AE40" s="273">
        <v>2</v>
      </c>
      <c r="AF40" s="273">
        <v>1</v>
      </c>
      <c r="AG40" s="273">
        <v>0</v>
      </c>
      <c r="AH40" s="273">
        <v>0</v>
      </c>
      <c r="AI40" s="273">
        <v>99</v>
      </c>
      <c r="AJ40" s="273">
        <v>0</v>
      </c>
      <c r="AK40" s="273">
        <v>36</v>
      </c>
      <c r="AL40" s="273">
        <v>0</v>
      </c>
      <c r="AM40" s="273">
        <v>0</v>
      </c>
      <c r="AN40" s="273">
        <v>0</v>
      </c>
      <c r="AO40" s="273">
        <v>2</v>
      </c>
      <c r="AP40" s="268">
        <f t="shared" si="0"/>
        <v>151</v>
      </c>
    </row>
    <row r="41" spans="1:42" s="247" customFormat="1" x14ac:dyDescent="0.15">
      <c r="A41" s="269"/>
      <c r="B41" s="270">
        <v>1</v>
      </c>
      <c r="C41" s="270">
        <v>2</v>
      </c>
      <c r="D41" s="270">
        <v>0</v>
      </c>
      <c r="E41" s="270">
        <v>0</v>
      </c>
      <c r="F41" s="270">
        <v>0</v>
      </c>
      <c r="G41" s="386">
        <v>0</v>
      </c>
      <c r="H41" s="270">
        <v>0</v>
      </c>
      <c r="I41" s="270">
        <v>35</v>
      </c>
      <c r="J41" s="271">
        <v>0</v>
      </c>
      <c r="K41" s="270">
        <v>4</v>
      </c>
      <c r="L41" s="270">
        <v>0</v>
      </c>
      <c r="M41" s="270">
        <v>0</v>
      </c>
      <c r="N41" s="270">
        <v>0</v>
      </c>
      <c r="O41" s="271">
        <v>0</v>
      </c>
      <c r="P41" s="272">
        <f>SUM(B41:O41)</f>
        <v>42</v>
      </c>
      <c r="AA41" s="269"/>
      <c r="AB41" s="273">
        <v>0</v>
      </c>
      <c r="AC41" s="273">
        <v>0</v>
      </c>
      <c r="AD41" s="273">
        <v>0</v>
      </c>
      <c r="AE41" s="273">
        <v>0</v>
      </c>
      <c r="AF41" s="273">
        <v>0</v>
      </c>
      <c r="AG41" s="273">
        <v>0</v>
      </c>
      <c r="AH41" s="273">
        <v>0</v>
      </c>
      <c r="AI41" s="273">
        <v>12</v>
      </c>
      <c r="AJ41" s="273">
        <v>0</v>
      </c>
      <c r="AK41" s="273">
        <v>9</v>
      </c>
      <c r="AL41" s="273">
        <v>0</v>
      </c>
      <c r="AM41" s="273">
        <v>0</v>
      </c>
      <c r="AN41" s="273">
        <v>0</v>
      </c>
      <c r="AO41" s="273">
        <v>0</v>
      </c>
      <c r="AP41" s="252">
        <f t="shared" si="0"/>
        <v>21</v>
      </c>
    </row>
    <row r="42" spans="1:42" s="247" customFormat="1" x14ac:dyDescent="0.15">
      <c r="A42" s="274" t="s">
        <v>232</v>
      </c>
      <c r="B42" s="275">
        <v>1</v>
      </c>
      <c r="C42" s="275">
        <v>16</v>
      </c>
      <c r="D42" s="275">
        <v>1</v>
      </c>
      <c r="E42" s="275">
        <v>10</v>
      </c>
      <c r="F42" s="275">
        <v>5</v>
      </c>
      <c r="G42" s="387">
        <v>0</v>
      </c>
      <c r="H42" s="275">
        <v>0</v>
      </c>
      <c r="I42" s="275">
        <v>300</v>
      </c>
      <c r="J42" s="276">
        <v>1</v>
      </c>
      <c r="K42" s="275">
        <v>17</v>
      </c>
      <c r="L42" s="275">
        <v>0</v>
      </c>
      <c r="M42" s="275">
        <v>0</v>
      </c>
      <c r="N42" s="275">
        <v>0</v>
      </c>
      <c r="O42" s="276">
        <v>7</v>
      </c>
      <c r="P42" s="277">
        <f>SUM(B42:O42)</f>
        <v>358</v>
      </c>
      <c r="AA42" s="274" t="s">
        <v>74</v>
      </c>
      <c r="AB42" s="273">
        <v>0</v>
      </c>
      <c r="AC42" s="273">
        <v>4</v>
      </c>
      <c r="AD42" s="273">
        <v>0</v>
      </c>
      <c r="AE42" s="273">
        <v>0</v>
      </c>
      <c r="AF42" s="273">
        <v>0</v>
      </c>
      <c r="AG42" s="273">
        <v>0</v>
      </c>
      <c r="AH42" s="273">
        <v>0</v>
      </c>
      <c r="AI42" s="273">
        <v>50</v>
      </c>
      <c r="AJ42" s="273">
        <v>1</v>
      </c>
      <c r="AK42" s="273">
        <v>23</v>
      </c>
      <c r="AL42" s="273">
        <v>0</v>
      </c>
      <c r="AM42" s="273">
        <v>0</v>
      </c>
      <c r="AN42" s="273">
        <v>0</v>
      </c>
      <c r="AO42" s="273">
        <v>0</v>
      </c>
      <c r="AP42" s="268">
        <f t="shared" si="0"/>
        <v>78</v>
      </c>
    </row>
    <row r="43" spans="1:42" s="247" customFormat="1" x14ac:dyDescent="0.15">
      <c r="A43" s="269"/>
      <c r="B43" s="270">
        <v>0</v>
      </c>
      <c r="C43" s="270">
        <v>24</v>
      </c>
      <c r="D43" s="270">
        <v>0</v>
      </c>
      <c r="E43" s="270">
        <v>3</v>
      </c>
      <c r="F43" s="270">
        <v>0</v>
      </c>
      <c r="G43" s="386">
        <v>0</v>
      </c>
      <c r="H43" s="270">
        <v>0</v>
      </c>
      <c r="I43" s="270">
        <v>68</v>
      </c>
      <c r="J43" s="271">
        <v>0</v>
      </c>
      <c r="K43" s="270">
        <v>28</v>
      </c>
      <c r="L43" s="270">
        <v>0</v>
      </c>
      <c r="M43" s="270">
        <v>1</v>
      </c>
      <c r="N43" s="270">
        <v>0</v>
      </c>
      <c r="O43" s="271">
        <v>0</v>
      </c>
      <c r="P43" s="272">
        <f>SUM(B43:O43)</f>
        <v>124</v>
      </c>
      <c r="AA43" s="269"/>
      <c r="AB43" s="273">
        <v>0</v>
      </c>
      <c r="AC43" s="273">
        <v>0</v>
      </c>
      <c r="AD43" s="273">
        <v>0</v>
      </c>
      <c r="AE43" s="273">
        <v>0</v>
      </c>
      <c r="AF43" s="273">
        <v>0</v>
      </c>
      <c r="AG43" s="273">
        <v>0</v>
      </c>
      <c r="AH43" s="273">
        <v>0</v>
      </c>
      <c r="AI43" s="273">
        <v>15</v>
      </c>
      <c r="AJ43" s="273">
        <v>0</v>
      </c>
      <c r="AK43" s="273">
        <v>21</v>
      </c>
      <c r="AL43" s="273">
        <v>0</v>
      </c>
      <c r="AM43" s="273">
        <v>0</v>
      </c>
      <c r="AN43" s="273">
        <v>0</v>
      </c>
      <c r="AO43" s="273">
        <v>0</v>
      </c>
      <c r="AP43" s="252">
        <f t="shared" si="0"/>
        <v>36</v>
      </c>
    </row>
    <row r="44" spans="1:42" s="247" customFormat="1" x14ac:dyDescent="0.15">
      <c r="A44" s="274" t="s">
        <v>176</v>
      </c>
      <c r="B44" s="275">
        <v>0</v>
      </c>
      <c r="C44" s="275">
        <v>45</v>
      </c>
      <c r="D44" s="275">
        <v>3</v>
      </c>
      <c r="E44" s="275">
        <v>14</v>
      </c>
      <c r="F44" s="275">
        <v>3</v>
      </c>
      <c r="G44" s="387">
        <v>0</v>
      </c>
      <c r="H44" s="275">
        <v>0</v>
      </c>
      <c r="I44" s="275">
        <v>532</v>
      </c>
      <c r="J44" s="276">
        <v>0</v>
      </c>
      <c r="K44" s="275">
        <v>56</v>
      </c>
      <c r="L44" s="275">
        <v>0</v>
      </c>
      <c r="M44" s="275">
        <v>1</v>
      </c>
      <c r="N44" s="275">
        <v>0</v>
      </c>
      <c r="O44" s="276">
        <v>3</v>
      </c>
      <c r="P44" s="277">
        <f t="shared" si="1"/>
        <v>657</v>
      </c>
      <c r="AA44" s="274" t="s">
        <v>75</v>
      </c>
      <c r="AB44" s="273">
        <v>0</v>
      </c>
      <c r="AC44" s="273">
        <v>8</v>
      </c>
      <c r="AD44" s="273">
        <v>1</v>
      </c>
      <c r="AE44" s="273">
        <v>2</v>
      </c>
      <c r="AF44" s="273">
        <v>1</v>
      </c>
      <c r="AG44" s="273">
        <v>0</v>
      </c>
      <c r="AH44" s="273">
        <v>0</v>
      </c>
      <c r="AI44" s="273">
        <v>85</v>
      </c>
      <c r="AJ44" s="273">
        <v>1</v>
      </c>
      <c r="AK44" s="273">
        <v>47</v>
      </c>
      <c r="AL44" s="273">
        <v>0</v>
      </c>
      <c r="AM44" s="273">
        <v>0</v>
      </c>
      <c r="AN44" s="273">
        <v>0</v>
      </c>
      <c r="AO44" s="273">
        <v>0</v>
      </c>
      <c r="AP44" s="268">
        <f t="shared" si="0"/>
        <v>145</v>
      </c>
    </row>
    <row r="45" spans="1:42" s="247" customFormat="1" x14ac:dyDescent="0.15">
      <c r="A45" s="269"/>
      <c r="B45" s="270">
        <v>0</v>
      </c>
      <c r="C45" s="270">
        <v>0</v>
      </c>
      <c r="D45" s="270">
        <v>0</v>
      </c>
      <c r="E45" s="270">
        <v>0</v>
      </c>
      <c r="F45" s="270">
        <v>0</v>
      </c>
      <c r="G45" s="386">
        <v>0</v>
      </c>
      <c r="H45" s="270">
        <v>0</v>
      </c>
      <c r="I45" s="270">
        <v>27</v>
      </c>
      <c r="J45" s="271">
        <v>0</v>
      </c>
      <c r="K45" s="270">
        <v>1</v>
      </c>
      <c r="L45" s="270">
        <v>0</v>
      </c>
      <c r="M45" s="270">
        <v>0</v>
      </c>
      <c r="N45" s="270">
        <v>0</v>
      </c>
      <c r="O45" s="271">
        <v>0</v>
      </c>
      <c r="P45" s="272">
        <f t="shared" si="1"/>
        <v>28</v>
      </c>
      <c r="AA45" s="269"/>
      <c r="AB45" s="273">
        <v>0</v>
      </c>
      <c r="AC45" s="273">
        <v>0</v>
      </c>
      <c r="AD45" s="273">
        <v>0</v>
      </c>
      <c r="AE45" s="273">
        <v>0</v>
      </c>
      <c r="AF45" s="273">
        <v>0</v>
      </c>
      <c r="AG45" s="273">
        <v>0</v>
      </c>
      <c r="AH45" s="273">
        <v>0</v>
      </c>
      <c r="AI45" s="273">
        <v>5</v>
      </c>
      <c r="AJ45" s="273">
        <v>0</v>
      </c>
      <c r="AK45" s="273">
        <v>3</v>
      </c>
      <c r="AL45" s="273">
        <v>0</v>
      </c>
      <c r="AM45" s="273">
        <v>0</v>
      </c>
      <c r="AN45" s="273">
        <v>0</v>
      </c>
      <c r="AO45" s="273">
        <v>0</v>
      </c>
      <c r="AP45" s="252">
        <f t="shared" si="0"/>
        <v>8</v>
      </c>
    </row>
    <row r="46" spans="1:42" s="247" customFormat="1" x14ac:dyDescent="0.15">
      <c r="A46" s="274" t="s">
        <v>233</v>
      </c>
      <c r="B46" s="275">
        <v>1</v>
      </c>
      <c r="C46" s="275">
        <v>19</v>
      </c>
      <c r="D46" s="275">
        <v>2</v>
      </c>
      <c r="E46" s="275">
        <v>12</v>
      </c>
      <c r="F46" s="275">
        <v>3</v>
      </c>
      <c r="G46" s="387">
        <v>0</v>
      </c>
      <c r="H46" s="275">
        <v>0</v>
      </c>
      <c r="I46" s="275">
        <v>488</v>
      </c>
      <c r="J46" s="276">
        <v>0</v>
      </c>
      <c r="K46" s="275">
        <v>19</v>
      </c>
      <c r="L46" s="275">
        <v>0</v>
      </c>
      <c r="M46" s="275">
        <v>0</v>
      </c>
      <c r="N46" s="275">
        <v>0</v>
      </c>
      <c r="O46" s="276">
        <v>2</v>
      </c>
      <c r="P46" s="277">
        <f t="shared" si="1"/>
        <v>546</v>
      </c>
      <c r="AA46" s="274" t="s">
        <v>76</v>
      </c>
      <c r="AB46" s="273">
        <v>0</v>
      </c>
      <c r="AC46" s="273">
        <v>5</v>
      </c>
      <c r="AD46" s="273">
        <v>0</v>
      </c>
      <c r="AE46" s="273">
        <v>1</v>
      </c>
      <c r="AF46" s="273">
        <v>2</v>
      </c>
      <c r="AG46" s="273">
        <v>0</v>
      </c>
      <c r="AH46" s="273">
        <v>0</v>
      </c>
      <c r="AI46" s="273">
        <v>66</v>
      </c>
      <c r="AJ46" s="273">
        <v>1</v>
      </c>
      <c r="AK46" s="273">
        <v>19</v>
      </c>
      <c r="AL46" s="273">
        <v>0</v>
      </c>
      <c r="AM46" s="273">
        <v>0</v>
      </c>
      <c r="AN46" s="273">
        <v>0</v>
      </c>
      <c r="AO46" s="273">
        <v>0</v>
      </c>
      <c r="AP46" s="268">
        <f t="shared" si="0"/>
        <v>94</v>
      </c>
    </row>
    <row r="47" spans="1:42" s="247" customFormat="1" x14ac:dyDescent="0.15">
      <c r="A47" s="269"/>
      <c r="B47" s="270">
        <f t="shared" ref="B47:O47" si="2">SUM(B11+B13+B15+B17+B19+B21+B23+B25+B27+B29+B31+B33+B35+B37+B39+B41+B43+B45)</f>
        <v>1</v>
      </c>
      <c r="C47" s="270">
        <f t="shared" si="2"/>
        <v>139</v>
      </c>
      <c r="D47" s="270">
        <f t="shared" si="2"/>
        <v>0</v>
      </c>
      <c r="E47" s="270">
        <f t="shared" si="2"/>
        <v>12</v>
      </c>
      <c r="F47" s="270">
        <f t="shared" si="2"/>
        <v>1</v>
      </c>
      <c r="G47" s="270">
        <f t="shared" si="2"/>
        <v>0</v>
      </c>
      <c r="H47" s="270">
        <f>SUM(H11+H13+H15+H17+H19+H21+H23+H25+H27+H29+H31+H33+H35+H37+H39+H41+H43+H45)</f>
        <v>12</v>
      </c>
      <c r="I47" s="270">
        <f t="shared" si="2"/>
        <v>557</v>
      </c>
      <c r="J47" s="395">
        <f t="shared" si="2"/>
        <v>1</v>
      </c>
      <c r="K47" s="270">
        <f t="shared" si="2"/>
        <v>119</v>
      </c>
      <c r="L47" s="270">
        <f t="shared" si="2"/>
        <v>0</v>
      </c>
      <c r="M47" s="270">
        <f t="shared" si="2"/>
        <v>3</v>
      </c>
      <c r="N47" s="270">
        <f t="shared" si="2"/>
        <v>0</v>
      </c>
      <c r="O47" s="270">
        <f t="shared" si="2"/>
        <v>3</v>
      </c>
      <c r="P47" s="272">
        <f>SUM(B47:O47)</f>
        <v>848</v>
      </c>
      <c r="AA47" s="269"/>
      <c r="AB47" s="250">
        <f t="shared" ref="AB47:AO48" si="3">AB11+AB13+AB15+AB17+AB19+AB21+AB23+AB25+AB27+AB29+AB31+AB33+AB35+AB37+AB39+AB41+AB43+AB45</f>
        <v>0</v>
      </c>
      <c r="AC47" s="250">
        <f t="shared" si="3"/>
        <v>32</v>
      </c>
      <c r="AD47" s="250">
        <f t="shared" si="3"/>
        <v>1</v>
      </c>
      <c r="AE47" s="250">
        <f t="shared" si="3"/>
        <v>1</v>
      </c>
      <c r="AF47" s="250">
        <f t="shared" si="3"/>
        <v>1</v>
      </c>
      <c r="AG47" s="250">
        <f t="shared" si="3"/>
        <v>0</v>
      </c>
      <c r="AH47" s="250">
        <f t="shared" si="3"/>
        <v>1</v>
      </c>
      <c r="AI47" s="250">
        <f t="shared" si="3"/>
        <v>167</v>
      </c>
      <c r="AJ47" s="250">
        <f t="shared" si="3"/>
        <v>0</v>
      </c>
      <c r="AK47" s="250">
        <f t="shared" si="3"/>
        <v>270</v>
      </c>
      <c r="AL47" s="250">
        <f t="shared" si="3"/>
        <v>0</v>
      </c>
      <c r="AM47" s="250">
        <f t="shared" si="3"/>
        <v>0</v>
      </c>
      <c r="AN47" s="250">
        <f t="shared" si="3"/>
        <v>0</v>
      </c>
      <c r="AO47" s="251">
        <f t="shared" si="3"/>
        <v>0</v>
      </c>
      <c r="AP47" s="252">
        <f t="shared" si="0"/>
        <v>473</v>
      </c>
    </row>
    <row r="48" spans="1:42" s="247" customFormat="1" ht="15" thickBot="1" x14ac:dyDescent="0.2">
      <c r="A48" s="274" t="s">
        <v>150</v>
      </c>
      <c r="B48" s="276">
        <f t="shared" ref="B48:O48" si="4">SUM(B12+B14+B16+B18+B20+B22+B24+B26+B28+B30+B32+B34+B36+B38+B40+B42+B44+B46)</f>
        <v>9</v>
      </c>
      <c r="C48" s="275">
        <f t="shared" si="4"/>
        <v>423</v>
      </c>
      <c r="D48" s="275">
        <f t="shared" si="4"/>
        <v>16</v>
      </c>
      <c r="E48" s="275">
        <f t="shared" si="4"/>
        <v>261</v>
      </c>
      <c r="F48" s="275">
        <f t="shared" si="4"/>
        <v>97</v>
      </c>
      <c r="G48" s="275">
        <f t="shared" si="4"/>
        <v>0</v>
      </c>
      <c r="H48" s="275">
        <f t="shared" si="4"/>
        <v>12</v>
      </c>
      <c r="I48" s="275">
        <f t="shared" si="4"/>
        <v>6546</v>
      </c>
      <c r="J48" s="276">
        <f t="shared" si="4"/>
        <v>8</v>
      </c>
      <c r="K48" s="275">
        <f t="shared" si="4"/>
        <v>445</v>
      </c>
      <c r="L48" s="275">
        <f t="shared" si="4"/>
        <v>0</v>
      </c>
      <c r="M48" s="275">
        <f t="shared" si="4"/>
        <v>3</v>
      </c>
      <c r="N48" s="275">
        <f t="shared" si="4"/>
        <v>0</v>
      </c>
      <c r="O48" s="275">
        <f t="shared" si="4"/>
        <v>87</v>
      </c>
      <c r="P48" s="277">
        <f>SUM(B48:O48)</f>
        <v>7907</v>
      </c>
      <c r="AA48" s="278" t="s">
        <v>45</v>
      </c>
      <c r="AB48" s="279">
        <f t="shared" si="3"/>
        <v>0</v>
      </c>
      <c r="AC48" s="279">
        <f t="shared" si="3"/>
        <v>133</v>
      </c>
      <c r="AD48" s="279">
        <f t="shared" si="3"/>
        <v>12</v>
      </c>
      <c r="AE48" s="279">
        <f t="shared" si="3"/>
        <v>21</v>
      </c>
      <c r="AF48" s="279">
        <f t="shared" si="3"/>
        <v>21</v>
      </c>
      <c r="AG48" s="279">
        <f t="shared" si="3"/>
        <v>0</v>
      </c>
      <c r="AH48" s="279">
        <f t="shared" si="3"/>
        <v>1</v>
      </c>
      <c r="AI48" s="279">
        <f t="shared" si="3"/>
        <v>1217</v>
      </c>
      <c r="AJ48" s="279">
        <f t="shared" si="3"/>
        <v>6</v>
      </c>
      <c r="AK48" s="279">
        <f t="shared" si="3"/>
        <v>599</v>
      </c>
      <c r="AL48" s="279">
        <f t="shared" si="3"/>
        <v>0</v>
      </c>
      <c r="AM48" s="279">
        <f t="shared" si="3"/>
        <v>0</v>
      </c>
      <c r="AN48" s="279">
        <f t="shared" si="3"/>
        <v>0</v>
      </c>
      <c r="AO48" s="280">
        <f t="shared" si="3"/>
        <v>13</v>
      </c>
      <c r="AP48" s="281">
        <f t="shared" si="0"/>
        <v>2023</v>
      </c>
    </row>
    <row r="49" spans="1:27" s="247" customFormat="1" x14ac:dyDescent="0.15">
      <c r="A49" s="269"/>
      <c r="B49" s="282">
        <v>1</v>
      </c>
      <c r="C49" s="282">
        <v>136</v>
      </c>
      <c r="D49" s="282">
        <v>0</v>
      </c>
      <c r="E49" s="282">
        <v>12</v>
      </c>
      <c r="F49" s="282">
        <v>1</v>
      </c>
      <c r="G49" s="282"/>
      <c r="H49" s="282">
        <v>15</v>
      </c>
      <c r="I49" s="282">
        <v>565</v>
      </c>
      <c r="J49" s="283">
        <v>2</v>
      </c>
      <c r="K49" s="282">
        <v>130</v>
      </c>
      <c r="L49" s="282">
        <v>0</v>
      </c>
      <c r="M49" s="282">
        <v>3</v>
      </c>
      <c r="N49" s="282">
        <v>0</v>
      </c>
      <c r="O49" s="283">
        <v>3</v>
      </c>
      <c r="P49" s="284">
        <v>868</v>
      </c>
      <c r="AA49" s="249"/>
    </row>
    <row r="50" spans="1:27" s="247" customFormat="1" ht="14.45" customHeight="1" thickBot="1" x14ac:dyDescent="0.2">
      <c r="A50" s="278" t="s">
        <v>243</v>
      </c>
      <c r="B50" s="285">
        <v>8</v>
      </c>
      <c r="C50" s="285">
        <v>406</v>
      </c>
      <c r="D50" s="285">
        <v>18</v>
      </c>
      <c r="E50" s="285">
        <v>223</v>
      </c>
      <c r="F50" s="285">
        <v>89</v>
      </c>
      <c r="G50" s="285">
        <v>0</v>
      </c>
      <c r="H50" s="285">
        <v>15</v>
      </c>
      <c r="I50" s="285">
        <v>6439</v>
      </c>
      <c r="J50" s="286">
        <v>12</v>
      </c>
      <c r="K50" s="285">
        <v>462</v>
      </c>
      <c r="L50" s="285">
        <v>0</v>
      </c>
      <c r="M50" s="285">
        <v>3</v>
      </c>
      <c r="N50" s="285">
        <v>0</v>
      </c>
      <c r="O50" s="286">
        <v>89</v>
      </c>
      <c r="P50" s="287">
        <v>7764</v>
      </c>
      <c r="AA50" s="249"/>
    </row>
    <row r="51" spans="1:27" s="247" customFormat="1" x14ac:dyDescent="0.15"/>
    <row r="52" spans="1:27" s="247" customFormat="1" x14ac:dyDescent="0.15"/>
    <row r="53" spans="1:27" s="247" customFormat="1" x14ac:dyDescent="0.15"/>
    <row r="54" spans="1:27" s="247" customFormat="1" x14ac:dyDescent="0.15"/>
    <row r="55" spans="1:27" s="288" customFormat="1" x14ac:dyDescent="0.15">
      <c r="A55" s="434"/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434"/>
      <c r="M55" s="434"/>
      <c r="N55" s="434"/>
      <c r="O55" s="434"/>
      <c r="P55" s="434"/>
      <c r="Q55" s="434"/>
      <c r="R55" s="434"/>
    </row>
  </sheetData>
  <mergeCells count="2">
    <mergeCell ref="A55:I55"/>
    <mergeCell ref="J55:R55"/>
  </mergeCells>
  <phoneticPr fontId="2"/>
  <conditionalFormatting sqref="B11:P50">
    <cfRule type="expression" dxfId="1" priority="1">
      <formula>B11&lt;&gt;#REF!</formula>
    </cfRule>
  </conditionalFormatting>
  <printOptions horizontalCentered="1"/>
  <pageMargins left="0" right="0" top="1.1811023622047245" bottom="0" header="0.51181102362204722" footer="0.51181102362204722"/>
  <pageSetup paperSize="9" fitToWidth="0" orientation="portrait" r:id="rId1"/>
  <headerFooter alignWithMargins="0"/>
  <colBreaks count="1" manualBreakCount="1">
    <brk id="9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5"/>
  <sheetViews>
    <sheetView tabSelected="1" view="pageBreakPreview" zoomScale="70" zoomScaleNormal="70" zoomScaleSheetLayoutView="70" workbookViewId="0">
      <selection activeCell="J48" sqref="J48"/>
    </sheetView>
  </sheetViews>
  <sheetFormatPr defaultRowHeight="14.25" x14ac:dyDescent="0.15"/>
  <cols>
    <col min="1" max="1" width="12.625" style="290" customWidth="1"/>
    <col min="2" max="17" width="9.375" style="290" customWidth="1"/>
    <col min="18" max="20" width="9" style="290"/>
    <col min="21" max="26" width="0" style="290" hidden="1" customWidth="1"/>
    <col min="27" max="27" width="11" style="290" hidden="1" customWidth="1"/>
    <col min="28" max="43" width="0" style="290" hidden="1" customWidth="1"/>
    <col min="44" max="16384" width="9" style="290"/>
  </cols>
  <sheetData>
    <row r="1" spans="1:43" ht="18" thickBot="1" x14ac:dyDescent="0.2">
      <c r="A1" s="289" t="s">
        <v>32</v>
      </c>
      <c r="AA1" s="290" t="s">
        <v>34</v>
      </c>
    </row>
    <row r="2" spans="1:43" x14ac:dyDescent="0.15">
      <c r="A2" s="291"/>
      <c r="B2" s="292"/>
      <c r="C2" s="292"/>
      <c r="D2" s="292"/>
      <c r="E2" s="293"/>
      <c r="F2" s="292"/>
      <c r="G2" s="292"/>
      <c r="H2" s="292"/>
      <c r="I2" s="292"/>
      <c r="J2" s="292"/>
      <c r="K2" s="292"/>
      <c r="L2" s="293"/>
      <c r="M2" s="292"/>
      <c r="N2" s="293"/>
      <c r="O2" s="294"/>
      <c r="P2" s="292"/>
      <c r="Q2" s="295"/>
      <c r="R2" s="296"/>
      <c r="S2" s="296"/>
      <c r="T2" s="296"/>
      <c r="AA2" s="297"/>
      <c r="AB2" s="298"/>
      <c r="AC2" s="298"/>
      <c r="AD2" s="298"/>
      <c r="AE2" s="299"/>
      <c r="AF2" s="298"/>
      <c r="AG2" s="298"/>
      <c r="AH2" s="298"/>
      <c r="AI2" s="298"/>
      <c r="AJ2" s="298"/>
      <c r="AK2" s="298"/>
      <c r="AL2" s="299"/>
      <c r="AM2" s="298"/>
      <c r="AN2" s="299"/>
      <c r="AO2" s="299"/>
      <c r="AP2" s="300"/>
      <c r="AQ2" s="301"/>
    </row>
    <row r="3" spans="1:43" x14ac:dyDescent="0.15">
      <c r="A3" s="302"/>
      <c r="B3" s="303" t="s">
        <v>130</v>
      </c>
      <c r="C3" s="303"/>
      <c r="D3" s="303"/>
      <c r="E3" s="304"/>
      <c r="F3" s="303" t="s">
        <v>110</v>
      </c>
      <c r="G3" s="303"/>
      <c r="H3" s="303"/>
      <c r="I3" s="303"/>
      <c r="J3" s="303"/>
      <c r="K3" s="303"/>
      <c r="L3" s="304"/>
      <c r="M3" s="303" t="s">
        <v>131</v>
      </c>
      <c r="N3" s="304"/>
      <c r="O3" s="305" t="s">
        <v>125</v>
      </c>
      <c r="P3" s="303" t="s">
        <v>115</v>
      </c>
      <c r="Q3" s="306"/>
      <c r="R3" s="296"/>
      <c r="S3" s="296"/>
      <c r="T3" s="296"/>
      <c r="AA3" s="307"/>
      <c r="AB3" s="308" t="s">
        <v>77</v>
      </c>
      <c r="AC3" s="308"/>
      <c r="AD3" s="308"/>
      <c r="AE3" s="309"/>
      <c r="AF3" s="308" t="s">
        <v>35</v>
      </c>
      <c r="AG3" s="308"/>
      <c r="AH3" s="308"/>
      <c r="AI3" s="308"/>
      <c r="AJ3" s="308"/>
      <c r="AK3" s="308"/>
      <c r="AL3" s="309"/>
      <c r="AM3" s="308" t="s">
        <v>39</v>
      </c>
      <c r="AN3" s="309"/>
      <c r="AO3" s="309" t="s">
        <v>24</v>
      </c>
      <c r="AP3" s="310" t="s">
        <v>45</v>
      </c>
      <c r="AQ3" s="311"/>
    </row>
    <row r="4" spans="1:43" x14ac:dyDescent="0.15">
      <c r="A4" s="302"/>
      <c r="B4" s="312"/>
      <c r="C4" s="313"/>
      <c r="D4" s="313"/>
      <c r="E4" s="314"/>
      <c r="F4" s="313"/>
      <c r="G4" s="313"/>
      <c r="H4" s="313"/>
      <c r="I4" s="313"/>
      <c r="J4" s="313"/>
      <c r="K4" s="313"/>
      <c r="L4" s="314"/>
      <c r="M4" s="313"/>
      <c r="N4" s="314"/>
      <c r="O4" s="305" t="s">
        <v>132</v>
      </c>
      <c r="P4" s="312"/>
      <c r="Q4" s="315"/>
      <c r="R4" s="296"/>
      <c r="S4" s="296"/>
      <c r="T4" s="296"/>
      <c r="AA4" s="307"/>
      <c r="AB4" s="316"/>
      <c r="AC4" s="317"/>
      <c r="AD4" s="317"/>
      <c r="AE4" s="318"/>
      <c r="AF4" s="317"/>
      <c r="AG4" s="317"/>
      <c r="AH4" s="317"/>
      <c r="AI4" s="317"/>
      <c r="AJ4" s="317"/>
      <c r="AK4" s="317"/>
      <c r="AL4" s="318"/>
      <c r="AM4" s="317"/>
      <c r="AN4" s="318"/>
      <c r="AO4" s="309" t="s">
        <v>25</v>
      </c>
      <c r="AP4" s="316"/>
      <c r="AQ4" s="319"/>
    </row>
    <row r="5" spans="1:43" x14ac:dyDescent="0.15">
      <c r="A5" s="320" t="s">
        <v>133</v>
      </c>
      <c r="B5" s="304"/>
      <c r="C5" s="304"/>
      <c r="D5" s="304"/>
      <c r="E5" s="304"/>
      <c r="F5" s="304"/>
      <c r="G5" s="304"/>
      <c r="H5" s="321" t="s">
        <v>111</v>
      </c>
      <c r="I5" s="322"/>
      <c r="J5" s="321" t="s">
        <v>112</v>
      </c>
      <c r="K5" s="322"/>
      <c r="L5" s="304"/>
      <c r="M5" s="304"/>
      <c r="N5" s="304"/>
      <c r="O5" s="305" t="s">
        <v>126</v>
      </c>
      <c r="P5" s="323"/>
      <c r="Q5" s="306"/>
      <c r="R5" s="296"/>
      <c r="S5" s="296"/>
      <c r="T5" s="296"/>
      <c r="AA5" s="324" t="s">
        <v>79</v>
      </c>
      <c r="AB5" s="309"/>
      <c r="AC5" s="309"/>
      <c r="AD5" s="309"/>
      <c r="AE5" s="309"/>
      <c r="AF5" s="309"/>
      <c r="AG5" s="309"/>
      <c r="AH5" s="325" t="s">
        <v>36</v>
      </c>
      <c r="AI5" s="326"/>
      <c r="AJ5" s="327" t="s">
        <v>37</v>
      </c>
      <c r="AK5" s="326"/>
      <c r="AL5" s="309"/>
      <c r="AM5" s="309"/>
      <c r="AN5" s="309"/>
      <c r="AO5" s="309" t="s">
        <v>84</v>
      </c>
      <c r="AP5" s="328"/>
      <c r="AQ5" s="311"/>
    </row>
    <row r="6" spans="1:43" s="333" customFormat="1" ht="14.25" customHeight="1" x14ac:dyDescent="0.15">
      <c r="A6" s="329"/>
      <c r="B6" s="330" t="s">
        <v>3</v>
      </c>
      <c r="C6" s="330" t="s">
        <v>134</v>
      </c>
      <c r="D6" s="330" t="s">
        <v>135</v>
      </c>
      <c r="E6" s="330" t="s">
        <v>127</v>
      </c>
      <c r="F6" s="330" t="s">
        <v>125</v>
      </c>
      <c r="G6" s="330" t="s">
        <v>128</v>
      </c>
      <c r="H6" s="330"/>
      <c r="I6" s="330"/>
      <c r="J6" s="331"/>
      <c r="K6" s="330"/>
      <c r="L6" s="330" t="s">
        <v>82</v>
      </c>
      <c r="M6" s="330" t="s">
        <v>129</v>
      </c>
      <c r="N6" s="330" t="s">
        <v>116</v>
      </c>
      <c r="O6" s="331"/>
      <c r="P6" s="305" t="s">
        <v>136</v>
      </c>
      <c r="Q6" s="306" t="s">
        <v>136</v>
      </c>
      <c r="R6" s="332"/>
      <c r="S6" s="332"/>
      <c r="T6" s="332"/>
      <c r="AA6" s="334"/>
      <c r="AB6" s="328" t="s">
        <v>85</v>
      </c>
      <c r="AC6" s="335" t="s">
        <v>80</v>
      </c>
      <c r="AD6" s="335" t="s">
        <v>80</v>
      </c>
      <c r="AE6" s="335" t="s">
        <v>80</v>
      </c>
      <c r="AF6" s="335" t="s">
        <v>40</v>
      </c>
      <c r="AG6" s="335" t="s">
        <v>81</v>
      </c>
      <c r="AH6" s="335"/>
      <c r="AI6" s="335"/>
      <c r="AJ6" s="335"/>
      <c r="AK6" s="335"/>
      <c r="AL6" s="335" t="s">
        <v>82</v>
      </c>
      <c r="AM6" s="335" t="s">
        <v>83</v>
      </c>
      <c r="AN6" s="335" t="s">
        <v>55</v>
      </c>
      <c r="AO6" s="335"/>
      <c r="AP6" s="336" t="s">
        <v>86</v>
      </c>
      <c r="AQ6" s="337" t="s">
        <v>86</v>
      </c>
    </row>
    <row r="7" spans="1:43" s="333" customFormat="1" ht="14.25" customHeight="1" x14ac:dyDescent="0.15">
      <c r="A7" s="329"/>
      <c r="B7" s="330"/>
      <c r="C7" s="330" t="s">
        <v>26</v>
      </c>
      <c r="D7" s="330" t="s">
        <v>27</v>
      </c>
      <c r="E7" s="330" t="s">
        <v>28</v>
      </c>
      <c r="F7" s="330" t="s">
        <v>29</v>
      </c>
      <c r="G7" s="330" t="s">
        <v>29</v>
      </c>
      <c r="H7" s="330" t="s">
        <v>20</v>
      </c>
      <c r="I7" s="330" t="s">
        <v>21</v>
      </c>
      <c r="J7" s="331" t="s">
        <v>20</v>
      </c>
      <c r="K7" s="330" t="s">
        <v>21</v>
      </c>
      <c r="L7" s="330"/>
      <c r="M7" s="330" t="s">
        <v>241</v>
      </c>
      <c r="N7" s="330"/>
      <c r="O7" s="331"/>
      <c r="P7" s="338" t="s">
        <v>137</v>
      </c>
      <c r="Q7" s="339" t="s">
        <v>138</v>
      </c>
      <c r="R7" s="332"/>
      <c r="S7" s="332"/>
      <c r="T7" s="332"/>
      <c r="AA7" s="340"/>
      <c r="AB7" s="328"/>
      <c r="AC7" s="335" t="s">
        <v>87</v>
      </c>
      <c r="AD7" s="335" t="s">
        <v>88</v>
      </c>
      <c r="AE7" s="335" t="s">
        <v>89</v>
      </c>
      <c r="AF7" s="335" t="s">
        <v>29</v>
      </c>
      <c r="AG7" s="335" t="s">
        <v>29</v>
      </c>
      <c r="AH7" s="335" t="s">
        <v>43</v>
      </c>
      <c r="AI7" s="335" t="s">
        <v>44</v>
      </c>
      <c r="AJ7" s="335" t="s">
        <v>43</v>
      </c>
      <c r="AK7" s="335" t="s">
        <v>44</v>
      </c>
      <c r="AL7" s="335"/>
      <c r="AM7" s="335" t="s">
        <v>30</v>
      </c>
      <c r="AN7" s="336"/>
      <c r="AO7" s="335"/>
      <c r="AP7" s="335" t="s">
        <v>90</v>
      </c>
      <c r="AQ7" s="341" t="s">
        <v>6</v>
      </c>
    </row>
    <row r="8" spans="1:43" s="333" customFormat="1" ht="14.25" customHeight="1" x14ac:dyDescent="0.15">
      <c r="A8" s="329"/>
      <c r="B8" s="330"/>
      <c r="C8" s="330" t="s">
        <v>31</v>
      </c>
      <c r="D8" s="330" t="s">
        <v>31</v>
      </c>
      <c r="E8" s="330" t="s">
        <v>31</v>
      </c>
      <c r="F8" s="330"/>
      <c r="G8" s="330"/>
      <c r="H8" s="330"/>
      <c r="I8" s="330"/>
      <c r="J8" s="331"/>
      <c r="K8" s="330"/>
      <c r="L8" s="330"/>
      <c r="M8" s="330"/>
      <c r="N8" s="330"/>
      <c r="O8" s="331"/>
      <c r="P8" s="338"/>
      <c r="Q8" s="339"/>
      <c r="R8" s="332"/>
      <c r="S8" s="332"/>
      <c r="T8" s="332"/>
      <c r="AA8" s="340"/>
      <c r="AB8" s="328"/>
      <c r="AC8" s="335" t="s">
        <v>31</v>
      </c>
      <c r="AD8" s="335" t="s">
        <v>31</v>
      </c>
      <c r="AE8" s="335" t="s">
        <v>31</v>
      </c>
      <c r="AF8" s="335"/>
      <c r="AG8" s="335"/>
      <c r="AH8" s="335"/>
      <c r="AI8" s="335"/>
      <c r="AJ8" s="335"/>
      <c r="AK8" s="335"/>
      <c r="AL8" s="335"/>
      <c r="AM8" s="335"/>
      <c r="AN8" s="336"/>
      <c r="AO8" s="335"/>
      <c r="AP8" s="335"/>
      <c r="AQ8" s="341"/>
    </row>
    <row r="9" spans="1:43" s="333" customFormat="1" ht="14.25" customHeight="1" x14ac:dyDescent="0.15">
      <c r="A9" s="329"/>
      <c r="B9" s="330"/>
      <c r="C9" s="330"/>
      <c r="D9" s="330"/>
      <c r="E9" s="330"/>
      <c r="F9" s="330"/>
      <c r="G9" s="330"/>
      <c r="H9" s="330"/>
      <c r="I9" s="330"/>
      <c r="J9" s="331"/>
      <c r="K9" s="330"/>
      <c r="L9" s="330"/>
      <c r="M9" s="330"/>
      <c r="N9" s="330"/>
      <c r="O9" s="331"/>
      <c r="P9" s="338"/>
      <c r="Q9" s="339"/>
      <c r="R9" s="332"/>
      <c r="S9" s="332"/>
      <c r="T9" s="332"/>
      <c r="AA9" s="340"/>
      <c r="AB9" s="328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6"/>
      <c r="AO9" s="335"/>
      <c r="AP9" s="335"/>
      <c r="AQ9" s="341"/>
    </row>
    <row r="10" spans="1:43" x14ac:dyDescent="0.15">
      <c r="A10" s="342"/>
      <c r="B10" s="343" t="s">
        <v>139</v>
      </c>
      <c r="C10" s="343" t="s">
        <v>139</v>
      </c>
      <c r="D10" s="343" t="s">
        <v>139</v>
      </c>
      <c r="E10" s="343" t="s">
        <v>139</v>
      </c>
      <c r="F10" s="343" t="s">
        <v>139</v>
      </c>
      <c r="G10" s="343" t="s">
        <v>139</v>
      </c>
      <c r="H10" s="343" t="s">
        <v>139</v>
      </c>
      <c r="I10" s="343" t="s">
        <v>139</v>
      </c>
      <c r="J10" s="344" t="s">
        <v>139</v>
      </c>
      <c r="K10" s="343" t="s">
        <v>139</v>
      </c>
      <c r="L10" s="343"/>
      <c r="M10" s="343" t="s">
        <v>139</v>
      </c>
      <c r="N10" s="343" t="s">
        <v>139</v>
      </c>
      <c r="O10" s="344" t="s">
        <v>139</v>
      </c>
      <c r="P10" s="344" t="s">
        <v>139</v>
      </c>
      <c r="Q10" s="345" t="s">
        <v>140</v>
      </c>
      <c r="R10" s="296"/>
      <c r="S10" s="296"/>
      <c r="T10" s="296"/>
      <c r="AA10" s="346"/>
      <c r="AB10" s="318" t="s">
        <v>59</v>
      </c>
      <c r="AC10" s="318" t="s">
        <v>59</v>
      </c>
      <c r="AD10" s="318" t="s">
        <v>59</v>
      </c>
      <c r="AE10" s="318" t="s">
        <v>59</v>
      </c>
      <c r="AF10" s="318" t="s">
        <v>59</v>
      </c>
      <c r="AG10" s="318" t="s">
        <v>59</v>
      </c>
      <c r="AH10" s="318" t="s">
        <v>59</v>
      </c>
      <c r="AI10" s="318" t="s">
        <v>59</v>
      </c>
      <c r="AJ10" s="318" t="s">
        <v>59</v>
      </c>
      <c r="AK10" s="318" t="s">
        <v>59</v>
      </c>
      <c r="AL10" s="318" t="s">
        <v>59</v>
      </c>
      <c r="AM10" s="318" t="s">
        <v>59</v>
      </c>
      <c r="AN10" s="318" t="s">
        <v>59</v>
      </c>
      <c r="AO10" s="318" t="s">
        <v>59</v>
      </c>
      <c r="AP10" s="347" t="s">
        <v>59</v>
      </c>
      <c r="AQ10" s="319" t="s">
        <v>59</v>
      </c>
    </row>
    <row r="11" spans="1:43" ht="14.25" customHeight="1" x14ac:dyDescent="0.15">
      <c r="A11" s="348"/>
      <c r="B11" s="349">
        <v>0</v>
      </c>
      <c r="C11" s="349">
        <v>0</v>
      </c>
      <c r="D11" s="349">
        <v>0</v>
      </c>
      <c r="E11" s="349">
        <v>0</v>
      </c>
      <c r="F11" s="349">
        <v>0</v>
      </c>
      <c r="G11" s="349">
        <v>0</v>
      </c>
      <c r="H11" s="349">
        <v>0</v>
      </c>
      <c r="I11" s="349">
        <v>0</v>
      </c>
      <c r="J11" s="350">
        <v>0</v>
      </c>
      <c r="K11" s="349">
        <v>0</v>
      </c>
      <c r="L11" s="349">
        <v>0</v>
      </c>
      <c r="M11" s="349">
        <v>0</v>
      </c>
      <c r="N11" s="349">
        <v>0</v>
      </c>
      <c r="O11" s="350">
        <v>0</v>
      </c>
      <c r="P11" s="351"/>
      <c r="Q11" s="352">
        <v>0</v>
      </c>
      <c r="R11" s="296"/>
      <c r="S11" s="296"/>
      <c r="T11" s="296"/>
      <c r="AA11" s="307"/>
      <c r="AB11" s="353">
        <v>0</v>
      </c>
      <c r="AC11" s="353">
        <v>0</v>
      </c>
      <c r="AD11" s="353">
        <v>0</v>
      </c>
      <c r="AE11" s="353">
        <v>0</v>
      </c>
      <c r="AF11" s="353">
        <v>0</v>
      </c>
      <c r="AG11" s="353">
        <v>0</v>
      </c>
      <c r="AH11" s="353">
        <v>0</v>
      </c>
      <c r="AI11" s="353">
        <v>0</v>
      </c>
      <c r="AJ11" s="353">
        <v>0</v>
      </c>
      <c r="AK11" s="353">
        <v>0</v>
      </c>
      <c r="AL11" s="353">
        <v>0</v>
      </c>
      <c r="AM11" s="353">
        <v>0</v>
      </c>
      <c r="AN11" s="353">
        <v>0</v>
      </c>
      <c r="AO11" s="353">
        <v>0</v>
      </c>
      <c r="AP11" s="353">
        <v>0</v>
      </c>
      <c r="AQ11" s="311">
        <f t="shared" ref="AQ11:AQ48" si="0">SUM(AB11:AO11)</f>
        <v>0</v>
      </c>
    </row>
    <row r="12" spans="1:43" x14ac:dyDescent="0.15">
      <c r="A12" s="354" t="s">
        <v>104</v>
      </c>
      <c r="B12" s="355">
        <v>0</v>
      </c>
      <c r="C12" s="355">
        <v>13</v>
      </c>
      <c r="D12" s="355">
        <v>0</v>
      </c>
      <c r="E12" s="355">
        <v>40</v>
      </c>
      <c r="F12" s="355">
        <v>1</v>
      </c>
      <c r="G12" s="355">
        <v>0</v>
      </c>
      <c r="H12" s="355">
        <v>0</v>
      </c>
      <c r="I12" s="355">
        <v>5</v>
      </c>
      <c r="J12" s="356">
        <v>0</v>
      </c>
      <c r="K12" s="355">
        <v>33</v>
      </c>
      <c r="L12" s="355">
        <v>0</v>
      </c>
      <c r="M12" s="355">
        <v>0</v>
      </c>
      <c r="N12" s="355">
        <v>0</v>
      </c>
      <c r="O12" s="356">
        <v>4</v>
      </c>
      <c r="P12" s="356">
        <f>SUM(B12:O12)</f>
        <v>96</v>
      </c>
      <c r="Q12" s="357">
        <v>11</v>
      </c>
      <c r="R12" s="296"/>
      <c r="S12" s="296"/>
      <c r="T12" s="296"/>
      <c r="AA12" s="358" t="s">
        <v>60</v>
      </c>
      <c r="AB12" s="353">
        <v>0</v>
      </c>
      <c r="AC12" s="353">
        <v>36</v>
      </c>
      <c r="AD12" s="353">
        <v>41</v>
      </c>
      <c r="AE12" s="353">
        <v>2</v>
      </c>
      <c r="AF12" s="353">
        <v>0</v>
      </c>
      <c r="AG12" s="353">
        <v>0</v>
      </c>
      <c r="AH12" s="353">
        <v>0</v>
      </c>
      <c r="AI12" s="353">
        <v>3</v>
      </c>
      <c r="AJ12" s="353">
        <v>0</v>
      </c>
      <c r="AK12" s="353">
        <v>19</v>
      </c>
      <c r="AL12" s="353">
        <v>0</v>
      </c>
      <c r="AM12" s="353">
        <v>0</v>
      </c>
      <c r="AN12" s="353">
        <v>0</v>
      </c>
      <c r="AO12" s="353">
        <v>1</v>
      </c>
      <c r="AP12" s="353">
        <v>29</v>
      </c>
      <c r="AQ12" s="319">
        <f t="shared" si="0"/>
        <v>102</v>
      </c>
    </row>
    <row r="13" spans="1:43" x14ac:dyDescent="0.15">
      <c r="A13" s="348"/>
      <c r="B13" s="349">
        <v>0</v>
      </c>
      <c r="C13" s="349">
        <v>0</v>
      </c>
      <c r="D13" s="349">
        <v>0</v>
      </c>
      <c r="E13" s="349">
        <v>0</v>
      </c>
      <c r="F13" s="349">
        <v>0</v>
      </c>
      <c r="G13" s="349">
        <v>0</v>
      </c>
      <c r="H13" s="349">
        <v>0</v>
      </c>
      <c r="I13" s="349">
        <v>0</v>
      </c>
      <c r="J13" s="350">
        <v>0</v>
      </c>
      <c r="K13" s="349">
        <v>0</v>
      </c>
      <c r="L13" s="349">
        <v>0</v>
      </c>
      <c r="M13" s="349">
        <v>0</v>
      </c>
      <c r="N13" s="349">
        <v>0</v>
      </c>
      <c r="O13" s="350">
        <v>0</v>
      </c>
      <c r="P13" s="351">
        <f t="shared" ref="P13:P47" si="1">SUM(B13:O13)</f>
        <v>0</v>
      </c>
      <c r="Q13" s="352">
        <v>0</v>
      </c>
      <c r="R13" s="296"/>
      <c r="S13" s="296"/>
      <c r="T13" s="296"/>
      <c r="AA13" s="359"/>
      <c r="AB13" s="353">
        <v>0</v>
      </c>
      <c r="AC13" s="353">
        <v>0</v>
      </c>
      <c r="AD13" s="353">
        <v>0</v>
      </c>
      <c r="AE13" s="353">
        <v>0</v>
      </c>
      <c r="AF13" s="353">
        <v>0</v>
      </c>
      <c r="AG13" s="353">
        <v>0</v>
      </c>
      <c r="AH13" s="353">
        <v>0</v>
      </c>
      <c r="AI13" s="353">
        <v>0</v>
      </c>
      <c r="AJ13" s="353">
        <v>0</v>
      </c>
      <c r="AK13" s="353">
        <v>0</v>
      </c>
      <c r="AL13" s="353">
        <v>0</v>
      </c>
      <c r="AM13" s="353">
        <v>0</v>
      </c>
      <c r="AN13" s="353">
        <v>0</v>
      </c>
      <c r="AO13" s="353">
        <v>0</v>
      </c>
      <c r="AP13" s="353">
        <v>0</v>
      </c>
      <c r="AQ13" s="311">
        <f t="shared" si="0"/>
        <v>0</v>
      </c>
    </row>
    <row r="14" spans="1:43" x14ac:dyDescent="0.15">
      <c r="A14" s="354" t="s">
        <v>105</v>
      </c>
      <c r="B14" s="355">
        <v>0</v>
      </c>
      <c r="C14" s="355">
        <v>21</v>
      </c>
      <c r="D14" s="355">
        <v>2</v>
      </c>
      <c r="E14" s="355">
        <v>38</v>
      </c>
      <c r="F14" s="355">
        <v>1</v>
      </c>
      <c r="G14" s="355">
        <v>0</v>
      </c>
      <c r="H14" s="355">
        <v>0</v>
      </c>
      <c r="I14" s="355">
        <v>15</v>
      </c>
      <c r="J14" s="356">
        <v>0</v>
      </c>
      <c r="K14" s="355">
        <v>24</v>
      </c>
      <c r="L14" s="355">
        <v>0</v>
      </c>
      <c r="M14" s="355">
        <v>1</v>
      </c>
      <c r="N14" s="355">
        <v>2</v>
      </c>
      <c r="O14" s="356">
        <v>2</v>
      </c>
      <c r="P14" s="356">
        <f t="shared" si="1"/>
        <v>106</v>
      </c>
      <c r="Q14" s="357">
        <v>15</v>
      </c>
      <c r="R14" s="296"/>
      <c r="S14" s="296"/>
      <c r="T14" s="296"/>
      <c r="AA14" s="358" t="s">
        <v>61</v>
      </c>
      <c r="AB14" s="353">
        <v>0</v>
      </c>
      <c r="AC14" s="353">
        <v>27</v>
      </c>
      <c r="AD14" s="353">
        <v>40</v>
      </c>
      <c r="AE14" s="353">
        <v>0</v>
      </c>
      <c r="AF14" s="353">
        <v>1</v>
      </c>
      <c r="AG14" s="353">
        <v>0</v>
      </c>
      <c r="AH14" s="353">
        <v>0</v>
      </c>
      <c r="AI14" s="353">
        <v>6</v>
      </c>
      <c r="AJ14" s="353">
        <v>0</v>
      </c>
      <c r="AK14" s="353">
        <v>13</v>
      </c>
      <c r="AL14" s="353">
        <v>0</v>
      </c>
      <c r="AM14" s="353">
        <v>5</v>
      </c>
      <c r="AN14" s="353">
        <v>2</v>
      </c>
      <c r="AO14" s="353">
        <v>0</v>
      </c>
      <c r="AP14" s="353">
        <v>25</v>
      </c>
      <c r="AQ14" s="319">
        <f t="shared" si="0"/>
        <v>94</v>
      </c>
    </row>
    <row r="15" spans="1:43" x14ac:dyDescent="0.15">
      <c r="A15" s="348"/>
      <c r="B15" s="349">
        <v>0</v>
      </c>
      <c r="C15" s="349">
        <v>0</v>
      </c>
      <c r="D15" s="349">
        <v>0</v>
      </c>
      <c r="E15" s="349">
        <v>0</v>
      </c>
      <c r="F15" s="349">
        <v>0</v>
      </c>
      <c r="G15" s="349">
        <v>0</v>
      </c>
      <c r="H15" s="349">
        <v>0</v>
      </c>
      <c r="I15" s="349">
        <v>0</v>
      </c>
      <c r="J15" s="350">
        <v>0</v>
      </c>
      <c r="K15" s="349">
        <v>0</v>
      </c>
      <c r="L15" s="349">
        <v>0</v>
      </c>
      <c r="M15" s="349">
        <v>0</v>
      </c>
      <c r="N15" s="349">
        <v>0</v>
      </c>
      <c r="O15" s="351">
        <v>0</v>
      </c>
      <c r="P15" s="351">
        <f t="shared" si="1"/>
        <v>0</v>
      </c>
      <c r="Q15" s="352">
        <v>0</v>
      </c>
      <c r="R15" s="296"/>
      <c r="S15" s="296"/>
      <c r="T15" s="296"/>
      <c r="AA15" s="359"/>
      <c r="AB15" s="353">
        <v>0</v>
      </c>
      <c r="AC15" s="353">
        <v>0</v>
      </c>
      <c r="AD15" s="353">
        <v>0</v>
      </c>
      <c r="AE15" s="353">
        <v>0</v>
      </c>
      <c r="AF15" s="353">
        <v>0</v>
      </c>
      <c r="AG15" s="353">
        <v>0</v>
      </c>
      <c r="AH15" s="353">
        <v>0</v>
      </c>
      <c r="AI15" s="353">
        <v>0</v>
      </c>
      <c r="AJ15" s="353">
        <v>0</v>
      </c>
      <c r="AK15" s="353">
        <v>0</v>
      </c>
      <c r="AL15" s="353">
        <v>0</v>
      </c>
      <c r="AM15" s="353">
        <v>0</v>
      </c>
      <c r="AN15" s="353">
        <v>0</v>
      </c>
      <c r="AO15" s="353">
        <v>0</v>
      </c>
      <c r="AP15" s="353">
        <v>0</v>
      </c>
      <c r="AQ15" s="311">
        <f t="shared" si="0"/>
        <v>0</v>
      </c>
    </row>
    <row r="16" spans="1:43" x14ac:dyDescent="0.15">
      <c r="A16" s="354" t="s">
        <v>99</v>
      </c>
      <c r="B16" s="355">
        <v>0</v>
      </c>
      <c r="C16" s="355">
        <v>7</v>
      </c>
      <c r="D16" s="355">
        <v>0</v>
      </c>
      <c r="E16" s="355">
        <v>15</v>
      </c>
      <c r="F16" s="355">
        <v>2</v>
      </c>
      <c r="G16" s="355">
        <v>0</v>
      </c>
      <c r="H16" s="355">
        <v>0</v>
      </c>
      <c r="I16" s="355">
        <v>3</v>
      </c>
      <c r="J16" s="356">
        <v>0</v>
      </c>
      <c r="K16" s="355">
        <v>15</v>
      </c>
      <c r="L16" s="355">
        <v>0</v>
      </c>
      <c r="M16" s="355">
        <v>0</v>
      </c>
      <c r="N16" s="355">
        <v>0</v>
      </c>
      <c r="O16" s="356">
        <v>2</v>
      </c>
      <c r="P16" s="356">
        <f t="shared" si="1"/>
        <v>44</v>
      </c>
      <c r="Q16" s="357">
        <v>9</v>
      </c>
      <c r="R16" s="296"/>
      <c r="S16" s="296"/>
      <c r="T16" s="296"/>
      <c r="AA16" s="358" t="s">
        <v>62</v>
      </c>
      <c r="AB16" s="353">
        <v>0</v>
      </c>
      <c r="AC16" s="353">
        <v>7</v>
      </c>
      <c r="AD16" s="353">
        <v>18</v>
      </c>
      <c r="AE16" s="353">
        <v>0</v>
      </c>
      <c r="AF16" s="353">
        <v>1</v>
      </c>
      <c r="AG16" s="353">
        <v>0</v>
      </c>
      <c r="AH16" s="353">
        <v>0</v>
      </c>
      <c r="AI16" s="353">
        <v>2</v>
      </c>
      <c r="AJ16" s="353">
        <v>0</v>
      </c>
      <c r="AK16" s="353">
        <v>12</v>
      </c>
      <c r="AL16" s="353">
        <v>0</v>
      </c>
      <c r="AM16" s="353">
        <v>0</v>
      </c>
      <c r="AN16" s="353">
        <v>0</v>
      </c>
      <c r="AO16" s="353">
        <v>0</v>
      </c>
      <c r="AP16" s="353">
        <v>9</v>
      </c>
      <c r="AQ16" s="319">
        <f t="shared" si="0"/>
        <v>40</v>
      </c>
    </row>
    <row r="17" spans="1:43" x14ac:dyDescent="0.15">
      <c r="A17" s="348"/>
      <c r="B17" s="349">
        <v>0</v>
      </c>
      <c r="C17" s="349">
        <v>0</v>
      </c>
      <c r="D17" s="349">
        <v>0</v>
      </c>
      <c r="E17" s="349">
        <v>0</v>
      </c>
      <c r="F17" s="349">
        <v>0</v>
      </c>
      <c r="G17" s="349">
        <v>0</v>
      </c>
      <c r="H17" s="349">
        <v>0</v>
      </c>
      <c r="I17" s="349">
        <v>0</v>
      </c>
      <c r="J17" s="350">
        <v>0</v>
      </c>
      <c r="K17" s="349">
        <v>0</v>
      </c>
      <c r="L17" s="349">
        <v>0</v>
      </c>
      <c r="M17" s="349">
        <v>0</v>
      </c>
      <c r="N17" s="349">
        <v>0</v>
      </c>
      <c r="O17" s="351">
        <v>0</v>
      </c>
      <c r="P17" s="351">
        <f t="shared" si="1"/>
        <v>0</v>
      </c>
      <c r="Q17" s="352">
        <v>0</v>
      </c>
      <c r="R17" s="296"/>
      <c r="S17" s="296"/>
      <c r="T17" s="296"/>
      <c r="AA17" s="359"/>
      <c r="AB17" s="353">
        <v>0</v>
      </c>
      <c r="AC17" s="353">
        <v>0</v>
      </c>
      <c r="AD17" s="353">
        <v>0</v>
      </c>
      <c r="AE17" s="353">
        <v>0</v>
      </c>
      <c r="AF17" s="353">
        <v>0</v>
      </c>
      <c r="AG17" s="353">
        <v>0</v>
      </c>
      <c r="AH17" s="353">
        <v>0</v>
      </c>
      <c r="AI17" s="353">
        <v>0</v>
      </c>
      <c r="AJ17" s="353">
        <v>0</v>
      </c>
      <c r="AK17" s="353">
        <v>0</v>
      </c>
      <c r="AL17" s="353">
        <v>0</v>
      </c>
      <c r="AM17" s="353">
        <v>0</v>
      </c>
      <c r="AN17" s="353">
        <v>0</v>
      </c>
      <c r="AO17" s="353">
        <v>0</v>
      </c>
      <c r="AP17" s="353">
        <v>0</v>
      </c>
      <c r="AQ17" s="311">
        <f t="shared" si="0"/>
        <v>0</v>
      </c>
    </row>
    <row r="18" spans="1:43" x14ac:dyDescent="0.15">
      <c r="A18" s="354" t="s">
        <v>92</v>
      </c>
      <c r="B18" s="355">
        <v>0</v>
      </c>
      <c r="C18" s="355">
        <v>39</v>
      </c>
      <c r="D18" s="355">
        <v>5</v>
      </c>
      <c r="E18" s="355">
        <v>26</v>
      </c>
      <c r="F18" s="355">
        <v>42</v>
      </c>
      <c r="G18" s="355">
        <v>0</v>
      </c>
      <c r="H18" s="355">
        <v>0</v>
      </c>
      <c r="I18" s="355">
        <v>30</v>
      </c>
      <c r="J18" s="356">
        <v>0</v>
      </c>
      <c r="K18" s="355">
        <v>17</v>
      </c>
      <c r="L18" s="355">
        <v>0</v>
      </c>
      <c r="M18" s="355">
        <v>7</v>
      </c>
      <c r="N18" s="355">
        <v>1</v>
      </c>
      <c r="O18" s="356">
        <v>7</v>
      </c>
      <c r="P18" s="356">
        <f t="shared" si="1"/>
        <v>174</v>
      </c>
      <c r="Q18" s="357">
        <v>21</v>
      </c>
      <c r="R18" s="296"/>
      <c r="S18" s="296"/>
      <c r="T18" s="296"/>
      <c r="AA18" s="358" t="s">
        <v>63</v>
      </c>
      <c r="AB18" s="353">
        <v>0</v>
      </c>
      <c r="AC18" s="353">
        <v>375</v>
      </c>
      <c r="AD18" s="353">
        <v>29</v>
      </c>
      <c r="AE18" s="353">
        <v>0</v>
      </c>
      <c r="AF18" s="353">
        <v>75</v>
      </c>
      <c r="AG18" s="353">
        <v>0</v>
      </c>
      <c r="AH18" s="353">
        <v>0</v>
      </c>
      <c r="AI18" s="353">
        <v>22</v>
      </c>
      <c r="AJ18" s="353">
        <v>0</v>
      </c>
      <c r="AK18" s="353">
        <v>127</v>
      </c>
      <c r="AL18" s="353">
        <v>0</v>
      </c>
      <c r="AM18" s="353">
        <v>7</v>
      </c>
      <c r="AN18" s="353">
        <v>2</v>
      </c>
      <c r="AO18" s="353">
        <v>30</v>
      </c>
      <c r="AP18" s="353">
        <v>29</v>
      </c>
      <c r="AQ18" s="319">
        <f t="shared" si="0"/>
        <v>667</v>
      </c>
    </row>
    <row r="19" spans="1:43" x14ac:dyDescent="0.15">
      <c r="A19" s="348"/>
      <c r="B19" s="349">
        <v>0</v>
      </c>
      <c r="C19" s="349">
        <v>0</v>
      </c>
      <c r="D19" s="349">
        <v>0</v>
      </c>
      <c r="E19" s="349">
        <v>0</v>
      </c>
      <c r="F19" s="349">
        <v>0</v>
      </c>
      <c r="G19" s="349">
        <v>0</v>
      </c>
      <c r="H19" s="349">
        <v>0</v>
      </c>
      <c r="I19" s="349">
        <v>0</v>
      </c>
      <c r="J19" s="350">
        <v>0</v>
      </c>
      <c r="K19" s="349">
        <v>0</v>
      </c>
      <c r="L19" s="349">
        <v>0</v>
      </c>
      <c r="M19" s="349">
        <v>0</v>
      </c>
      <c r="N19" s="349">
        <v>0</v>
      </c>
      <c r="O19" s="350">
        <v>0</v>
      </c>
      <c r="P19" s="351">
        <f t="shared" si="1"/>
        <v>0</v>
      </c>
      <c r="Q19" s="352">
        <v>0</v>
      </c>
      <c r="R19" s="296"/>
      <c r="S19" s="296"/>
      <c r="T19" s="296"/>
      <c r="AA19" s="359"/>
      <c r="AB19" s="353">
        <v>0</v>
      </c>
      <c r="AC19" s="353">
        <v>0</v>
      </c>
      <c r="AD19" s="353">
        <v>0</v>
      </c>
      <c r="AE19" s="353">
        <v>0</v>
      </c>
      <c r="AF19" s="353">
        <v>0</v>
      </c>
      <c r="AG19" s="353">
        <v>0</v>
      </c>
      <c r="AH19" s="353">
        <v>0</v>
      </c>
      <c r="AI19" s="353">
        <v>0</v>
      </c>
      <c r="AJ19" s="353">
        <v>0</v>
      </c>
      <c r="AK19" s="353">
        <v>0</v>
      </c>
      <c r="AL19" s="353">
        <v>0</v>
      </c>
      <c r="AM19" s="353">
        <v>0</v>
      </c>
      <c r="AN19" s="353">
        <v>0</v>
      </c>
      <c r="AO19" s="353">
        <v>0</v>
      </c>
      <c r="AP19" s="353">
        <v>0</v>
      </c>
      <c r="AQ19" s="311">
        <f t="shared" si="0"/>
        <v>0</v>
      </c>
    </row>
    <row r="20" spans="1:43" x14ac:dyDescent="0.15">
      <c r="A20" s="354" t="s">
        <v>93</v>
      </c>
      <c r="B20" s="355">
        <v>0</v>
      </c>
      <c r="C20" s="355">
        <v>12</v>
      </c>
      <c r="D20" s="355">
        <v>1</v>
      </c>
      <c r="E20" s="355">
        <v>33</v>
      </c>
      <c r="F20" s="355">
        <v>16</v>
      </c>
      <c r="G20" s="355">
        <v>0</v>
      </c>
      <c r="H20" s="355">
        <v>0</v>
      </c>
      <c r="I20" s="355">
        <v>6</v>
      </c>
      <c r="J20" s="356">
        <v>0</v>
      </c>
      <c r="K20" s="355">
        <v>51</v>
      </c>
      <c r="L20" s="355">
        <v>0</v>
      </c>
      <c r="M20" s="355">
        <v>0</v>
      </c>
      <c r="N20" s="355">
        <v>0</v>
      </c>
      <c r="O20" s="356">
        <v>35</v>
      </c>
      <c r="P20" s="356">
        <f t="shared" si="1"/>
        <v>154</v>
      </c>
      <c r="Q20" s="357">
        <v>10</v>
      </c>
      <c r="R20" s="296"/>
      <c r="S20" s="296"/>
      <c r="T20" s="296"/>
      <c r="AA20" s="358" t="s">
        <v>64</v>
      </c>
      <c r="AB20" s="353">
        <v>0</v>
      </c>
      <c r="AC20" s="353">
        <v>22</v>
      </c>
      <c r="AD20" s="353">
        <v>38</v>
      </c>
      <c r="AE20" s="353">
        <v>0</v>
      </c>
      <c r="AF20" s="353">
        <v>24</v>
      </c>
      <c r="AG20" s="353">
        <v>0</v>
      </c>
      <c r="AH20" s="353">
        <v>0</v>
      </c>
      <c r="AI20" s="353">
        <v>9</v>
      </c>
      <c r="AJ20" s="353">
        <v>0</v>
      </c>
      <c r="AK20" s="353">
        <v>25</v>
      </c>
      <c r="AL20" s="353">
        <v>0</v>
      </c>
      <c r="AM20" s="353">
        <v>0</v>
      </c>
      <c r="AN20" s="353">
        <v>1</v>
      </c>
      <c r="AO20" s="353">
        <v>51</v>
      </c>
      <c r="AP20" s="353">
        <v>20</v>
      </c>
      <c r="AQ20" s="319">
        <f t="shared" si="0"/>
        <v>170</v>
      </c>
    </row>
    <row r="21" spans="1:43" x14ac:dyDescent="0.15">
      <c r="A21" s="348"/>
      <c r="B21" s="349">
        <v>0</v>
      </c>
      <c r="C21" s="349">
        <v>0</v>
      </c>
      <c r="D21" s="349">
        <v>0</v>
      </c>
      <c r="E21" s="349">
        <v>0</v>
      </c>
      <c r="F21" s="349">
        <v>0</v>
      </c>
      <c r="G21" s="349">
        <v>0</v>
      </c>
      <c r="H21" s="349">
        <v>0</v>
      </c>
      <c r="I21" s="349">
        <v>0</v>
      </c>
      <c r="J21" s="350">
        <v>0</v>
      </c>
      <c r="K21" s="349">
        <v>0</v>
      </c>
      <c r="L21" s="349">
        <v>0</v>
      </c>
      <c r="M21" s="349">
        <v>0</v>
      </c>
      <c r="N21" s="349">
        <v>0</v>
      </c>
      <c r="O21" s="350">
        <v>0</v>
      </c>
      <c r="P21" s="351">
        <f t="shared" si="1"/>
        <v>0</v>
      </c>
      <c r="Q21" s="352">
        <v>0</v>
      </c>
      <c r="R21" s="296"/>
      <c r="S21" s="296"/>
      <c r="T21" s="296"/>
      <c r="AA21" s="359"/>
      <c r="AB21" s="353">
        <v>0</v>
      </c>
      <c r="AC21" s="353">
        <v>0</v>
      </c>
      <c r="AD21" s="353">
        <v>0</v>
      </c>
      <c r="AE21" s="353">
        <v>0</v>
      </c>
      <c r="AF21" s="353">
        <v>0</v>
      </c>
      <c r="AG21" s="353">
        <v>0</v>
      </c>
      <c r="AH21" s="353">
        <v>0</v>
      </c>
      <c r="AI21" s="353">
        <v>0</v>
      </c>
      <c r="AJ21" s="353">
        <v>0</v>
      </c>
      <c r="AK21" s="353">
        <v>0</v>
      </c>
      <c r="AL21" s="353">
        <v>0</v>
      </c>
      <c r="AM21" s="353">
        <v>0</v>
      </c>
      <c r="AN21" s="353">
        <v>0</v>
      </c>
      <c r="AO21" s="353">
        <v>0</v>
      </c>
      <c r="AP21" s="353">
        <v>0</v>
      </c>
      <c r="AQ21" s="311">
        <f t="shared" si="0"/>
        <v>0</v>
      </c>
    </row>
    <row r="22" spans="1:43" x14ac:dyDescent="0.15">
      <c r="A22" s="354" t="s">
        <v>106</v>
      </c>
      <c r="B22" s="355">
        <v>0</v>
      </c>
      <c r="C22" s="355">
        <v>13</v>
      </c>
      <c r="D22" s="355">
        <v>1</v>
      </c>
      <c r="E22" s="355">
        <v>30</v>
      </c>
      <c r="F22" s="355">
        <v>1</v>
      </c>
      <c r="G22" s="355">
        <v>0</v>
      </c>
      <c r="H22" s="355">
        <v>0</v>
      </c>
      <c r="I22" s="355">
        <v>16</v>
      </c>
      <c r="J22" s="356">
        <v>0</v>
      </c>
      <c r="K22" s="355">
        <v>6</v>
      </c>
      <c r="L22" s="355">
        <v>0</v>
      </c>
      <c r="M22" s="355">
        <v>0</v>
      </c>
      <c r="N22" s="355">
        <v>1</v>
      </c>
      <c r="O22" s="356">
        <v>1</v>
      </c>
      <c r="P22" s="356">
        <f t="shared" si="1"/>
        <v>69</v>
      </c>
      <c r="Q22" s="357">
        <v>10</v>
      </c>
      <c r="R22" s="296"/>
      <c r="S22" s="296"/>
      <c r="T22" s="296"/>
      <c r="AA22" s="358" t="s">
        <v>65</v>
      </c>
      <c r="AB22" s="353">
        <v>0</v>
      </c>
      <c r="AC22" s="353">
        <v>24</v>
      </c>
      <c r="AD22" s="353">
        <v>30</v>
      </c>
      <c r="AE22" s="353">
        <v>0</v>
      </c>
      <c r="AF22" s="353">
        <v>0</v>
      </c>
      <c r="AG22" s="353">
        <v>0</v>
      </c>
      <c r="AH22" s="353">
        <v>0</v>
      </c>
      <c r="AI22" s="353">
        <v>2</v>
      </c>
      <c r="AJ22" s="353">
        <v>0</v>
      </c>
      <c r="AK22" s="353">
        <v>9</v>
      </c>
      <c r="AL22" s="353">
        <v>0</v>
      </c>
      <c r="AM22" s="353">
        <v>1</v>
      </c>
      <c r="AN22" s="353">
        <v>0</v>
      </c>
      <c r="AO22" s="353">
        <v>0</v>
      </c>
      <c r="AP22" s="353">
        <v>14</v>
      </c>
      <c r="AQ22" s="319">
        <f t="shared" si="0"/>
        <v>66</v>
      </c>
    </row>
    <row r="23" spans="1:43" x14ac:dyDescent="0.15">
      <c r="A23" s="348"/>
      <c r="B23" s="349">
        <v>0</v>
      </c>
      <c r="C23" s="349">
        <v>0</v>
      </c>
      <c r="D23" s="349">
        <v>0</v>
      </c>
      <c r="E23" s="349">
        <v>0</v>
      </c>
      <c r="F23" s="349">
        <v>0</v>
      </c>
      <c r="G23" s="349">
        <v>0</v>
      </c>
      <c r="H23" s="349">
        <v>0</v>
      </c>
      <c r="I23" s="349">
        <v>0</v>
      </c>
      <c r="J23" s="350">
        <v>0</v>
      </c>
      <c r="K23" s="349">
        <v>0</v>
      </c>
      <c r="L23" s="349">
        <v>0</v>
      </c>
      <c r="M23" s="349">
        <v>0</v>
      </c>
      <c r="N23" s="349">
        <v>0</v>
      </c>
      <c r="O23" s="350">
        <v>0</v>
      </c>
      <c r="P23" s="351">
        <f t="shared" si="1"/>
        <v>0</v>
      </c>
      <c r="Q23" s="352">
        <v>0</v>
      </c>
      <c r="R23" s="296"/>
      <c r="S23" s="296"/>
      <c r="T23" s="296"/>
      <c r="AA23" s="359"/>
      <c r="AB23" s="353">
        <v>0</v>
      </c>
      <c r="AC23" s="353">
        <v>0</v>
      </c>
      <c r="AD23" s="353">
        <v>0</v>
      </c>
      <c r="AE23" s="353">
        <v>0</v>
      </c>
      <c r="AF23" s="353">
        <v>0</v>
      </c>
      <c r="AG23" s="353">
        <v>0</v>
      </c>
      <c r="AH23" s="353">
        <v>0</v>
      </c>
      <c r="AI23" s="353">
        <v>0</v>
      </c>
      <c r="AJ23" s="353">
        <v>0</v>
      </c>
      <c r="AK23" s="353">
        <v>0</v>
      </c>
      <c r="AL23" s="353">
        <v>0</v>
      </c>
      <c r="AM23" s="353">
        <v>0</v>
      </c>
      <c r="AN23" s="353">
        <v>0</v>
      </c>
      <c r="AO23" s="353">
        <v>0</v>
      </c>
      <c r="AP23" s="353">
        <v>0</v>
      </c>
      <c r="AQ23" s="311">
        <f t="shared" si="0"/>
        <v>0</v>
      </c>
    </row>
    <row r="24" spans="1:43" ht="14.45" customHeight="1" x14ac:dyDescent="0.15">
      <c r="A24" s="354" t="s">
        <v>178</v>
      </c>
      <c r="B24" s="355">
        <v>0</v>
      </c>
      <c r="C24" s="355">
        <v>19</v>
      </c>
      <c r="D24" s="355">
        <v>0</v>
      </c>
      <c r="E24" s="355">
        <v>24</v>
      </c>
      <c r="F24" s="355">
        <v>3</v>
      </c>
      <c r="G24" s="355">
        <v>0</v>
      </c>
      <c r="H24" s="355">
        <v>0</v>
      </c>
      <c r="I24" s="355">
        <v>14</v>
      </c>
      <c r="J24" s="356">
        <v>0</v>
      </c>
      <c r="K24" s="355">
        <v>34</v>
      </c>
      <c r="L24" s="355">
        <v>0</v>
      </c>
      <c r="M24" s="355">
        <v>1</v>
      </c>
      <c r="N24" s="355">
        <v>1</v>
      </c>
      <c r="O24" s="356">
        <v>2</v>
      </c>
      <c r="P24" s="356">
        <f t="shared" si="1"/>
        <v>98</v>
      </c>
      <c r="Q24" s="357">
        <v>17</v>
      </c>
      <c r="R24" s="296"/>
      <c r="S24" s="296"/>
      <c r="T24" s="296"/>
      <c r="AA24" s="358" t="s">
        <v>66</v>
      </c>
      <c r="AB24" s="353">
        <v>0</v>
      </c>
      <c r="AC24" s="353">
        <v>53</v>
      </c>
      <c r="AD24" s="353">
        <v>27</v>
      </c>
      <c r="AE24" s="353">
        <v>1</v>
      </c>
      <c r="AF24" s="353">
        <v>47</v>
      </c>
      <c r="AG24" s="353">
        <v>0</v>
      </c>
      <c r="AH24" s="353">
        <v>0</v>
      </c>
      <c r="AI24" s="353">
        <v>7</v>
      </c>
      <c r="AJ24" s="353">
        <v>0</v>
      </c>
      <c r="AK24" s="353">
        <v>31</v>
      </c>
      <c r="AL24" s="353">
        <v>0</v>
      </c>
      <c r="AM24" s="353">
        <v>1</v>
      </c>
      <c r="AN24" s="353">
        <v>1</v>
      </c>
      <c r="AO24" s="353">
        <v>0</v>
      </c>
      <c r="AP24" s="353">
        <v>18</v>
      </c>
      <c r="AQ24" s="319">
        <f t="shared" si="0"/>
        <v>168</v>
      </c>
    </row>
    <row r="25" spans="1:43" x14ac:dyDescent="0.15">
      <c r="A25" s="348"/>
      <c r="B25" s="349">
        <v>0</v>
      </c>
      <c r="C25" s="349">
        <v>0</v>
      </c>
      <c r="D25" s="349">
        <v>0</v>
      </c>
      <c r="E25" s="349">
        <v>0</v>
      </c>
      <c r="F25" s="349">
        <v>0</v>
      </c>
      <c r="G25" s="349">
        <v>0</v>
      </c>
      <c r="H25" s="349">
        <v>0</v>
      </c>
      <c r="I25" s="349">
        <v>0</v>
      </c>
      <c r="J25" s="350">
        <v>0</v>
      </c>
      <c r="K25" s="349">
        <v>0</v>
      </c>
      <c r="L25" s="349">
        <v>0</v>
      </c>
      <c r="M25" s="349">
        <v>0</v>
      </c>
      <c r="N25" s="349">
        <v>0</v>
      </c>
      <c r="O25" s="350">
        <v>0</v>
      </c>
      <c r="P25" s="351">
        <f t="shared" si="1"/>
        <v>0</v>
      </c>
      <c r="Q25" s="352">
        <v>0</v>
      </c>
      <c r="R25" s="296"/>
      <c r="S25" s="296"/>
      <c r="T25" s="296"/>
      <c r="AA25" s="359"/>
      <c r="AB25" s="353">
        <v>0</v>
      </c>
      <c r="AC25" s="353">
        <v>0</v>
      </c>
      <c r="AD25" s="353">
        <v>0</v>
      </c>
      <c r="AE25" s="353">
        <v>0</v>
      </c>
      <c r="AF25" s="353">
        <v>0</v>
      </c>
      <c r="AG25" s="353">
        <v>0</v>
      </c>
      <c r="AH25" s="353">
        <v>0</v>
      </c>
      <c r="AI25" s="353">
        <v>0</v>
      </c>
      <c r="AJ25" s="353">
        <v>0</v>
      </c>
      <c r="AK25" s="353">
        <v>0</v>
      </c>
      <c r="AL25" s="353">
        <v>0</v>
      </c>
      <c r="AM25" s="353">
        <v>0</v>
      </c>
      <c r="AN25" s="353">
        <v>0</v>
      </c>
      <c r="AO25" s="353">
        <v>0</v>
      </c>
      <c r="AP25" s="353">
        <v>0</v>
      </c>
      <c r="AQ25" s="311">
        <f t="shared" si="0"/>
        <v>0</v>
      </c>
    </row>
    <row r="26" spans="1:43" x14ac:dyDescent="0.15">
      <c r="A26" s="354" t="s">
        <v>94</v>
      </c>
      <c r="B26" s="355">
        <v>0</v>
      </c>
      <c r="C26" s="355">
        <v>30</v>
      </c>
      <c r="D26" s="355">
        <v>1</v>
      </c>
      <c r="E26" s="355">
        <v>32</v>
      </c>
      <c r="F26" s="355">
        <v>2</v>
      </c>
      <c r="G26" s="355">
        <v>0</v>
      </c>
      <c r="H26" s="355">
        <v>0</v>
      </c>
      <c r="I26" s="355">
        <v>17</v>
      </c>
      <c r="J26" s="356">
        <v>0</v>
      </c>
      <c r="K26" s="355">
        <v>12</v>
      </c>
      <c r="L26" s="355">
        <v>0</v>
      </c>
      <c r="M26" s="355">
        <v>1</v>
      </c>
      <c r="N26" s="355">
        <v>0</v>
      </c>
      <c r="O26" s="356">
        <v>11</v>
      </c>
      <c r="P26" s="356">
        <f t="shared" si="1"/>
        <v>106</v>
      </c>
      <c r="Q26" s="357">
        <v>10</v>
      </c>
      <c r="R26" s="296"/>
      <c r="S26" s="296"/>
      <c r="T26" s="296"/>
      <c r="AA26" s="358" t="s">
        <v>67</v>
      </c>
      <c r="AB26" s="353">
        <v>0</v>
      </c>
      <c r="AC26" s="353">
        <v>23</v>
      </c>
      <c r="AD26" s="353">
        <v>29</v>
      </c>
      <c r="AE26" s="353">
        <v>0</v>
      </c>
      <c r="AF26" s="353">
        <v>1</v>
      </c>
      <c r="AG26" s="353">
        <v>0</v>
      </c>
      <c r="AH26" s="353">
        <v>0</v>
      </c>
      <c r="AI26" s="353">
        <v>3</v>
      </c>
      <c r="AJ26" s="353">
        <v>0</v>
      </c>
      <c r="AK26" s="353">
        <v>19</v>
      </c>
      <c r="AL26" s="353">
        <v>0</v>
      </c>
      <c r="AM26" s="353">
        <v>2</v>
      </c>
      <c r="AN26" s="353">
        <v>0</v>
      </c>
      <c r="AO26" s="353">
        <v>0</v>
      </c>
      <c r="AP26" s="353">
        <v>14</v>
      </c>
      <c r="AQ26" s="319">
        <f t="shared" si="0"/>
        <v>77</v>
      </c>
    </row>
    <row r="27" spans="1:43" x14ac:dyDescent="0.15">
      <c r="A27" s="348"/>
      <c r="B27" s="349">
        <v>0</v>
      </c>
      <c r="C27" s="349">
        <v>0</v>
      </c>
      <c r="D27" s="349">
        <v>0</v>
      </c>
      <c r="E27" s="349">
        <v>0</v>
      </c>
      <c r="F27" s="349">
        <v>0</v>
      </c>
      <c r="G27" s="349">
        <v>0</v>
      </c>
      <c r="H27" s="349">
        <v>0</v>
      </c>
      <c r="I27" s="349">
        <v>0</v>
      </c>
      <c r="J27" s="350">
        <v>0</v>
      </c>
      <c r="K27" s="349">
        <v>0</v>
      </c>
      <c r="L27" s="349">
        <v>0</v>
      </c>
      <c r="M27" s="349">
        <v>0</v>
      </c>
      <c r="N27" s="349">
        <v>0</v>
      </c>
      <c r="O27" s="350">
        <v>0</v>
      </c>
      <c r="P27" s="351">
        <f t="shared" si="1"/>
        <v>0</v>
      </c>
      <c r="Q27" s="352">
        <v>0</v>
      </c>
      <c r="R27" s="296"/>
      <c r="S27" s="296"/>
      <c r="T27" s="296"/>
      <c r="AA27" s="359"/>
      <c r="AB27" s="353">
        <v>0</v>
      </c>
      <c r="AC27" s="353">
        <v>0</v>
      </c>
      <c r="AD27" s="353">
        <v>0</v>
      </c>
      <c r="AE27" s="353">
        <v>0</v>
      </c>
      <c r="AF27" s="353">
        <v>0</v>
      </c>
      <c r="AG27" s="353">
        <v>0</v>
      </c>
      <c r="AH27" s="353">
        <v>0</v>
      </c>
      <c r="AI27" s="353">
        <v>0</v>
      </c>
      <c r="AJ27" s="353">
        <v>0</v>
      </c>
      <c r="AK27" s="353">
        <v>0</v>
      </c>
      <c r="AL27" s="353">
        <v>0</v>
      </c>
      <c r="AM27" s="353">
        <v>0</v>
      </c>
      <c r="AN27" s="353">
        <v>0</v>
      </c>
      <c r="AO27" s="353">
        <v>0</v>
      </c>
      <c r="AP27" s="353">
        <v>0</v>
      </c>
      <c r="AQ27" s="311">
        <f t="shared" si="0"/>
        <v>0</v>
      </c>
    </row>
    <row r="28" spans="1:43" x14ac:dyDescent="0.15">
      <c r="A28" s="354" t="s">
        <v>95</v>
      </c>
      <c r="B28" s="355">
        <v>0</v>
      </c>
      <c r="C28" s="355">
        <v>10</v>
      </c>
      <c r="D28" s="355">
        <v>5</v>
      </c>
      <c r="E28" s="355">
        <v>21</v>
      </c>
      <c r="F28" s="355">
        <v>1</v>
      </c>
      <c r="G28" s="355">
        <v>0</v>
      </c>
      <c r="H28" s="355">
        <v>0</v>
      </c>
      <c r="I28" s="355">
        <v>1</v>
      </c>
      <c r="J28" s="356">
        <v>0</v>
      </c>
      <c r="K28" s="355">
        <v>36</v>
      </c>
      <c r="L28" s="355">
        <v>0</v>
      </c>
      <c r="M28" s="355">
        <v>1</v>
      </c>
      <c r="N28" s="355">
        <v>1</v>
      </c>
      <c r="O28" s="356">
        <v>1</v>
      </c>
      <c r="P28" s="356">
        <f t="shared" si="1"/>
        <v>77</v>
      </c>
      <c r="Q28" s="357">
        <v>13</v>
      </c>
      <c r="R28" s="296"/>
      <c r="S28" s="296"/>
      <c r="T28" s="296"/>
      <c r="AA28" s="358" t="s">
        <v>68</v>
      </c>
      <c r="AB28" s="353">
        <v>0</v>
      </c>
      <c r="AC28" s="353">
        <v>12</v>
      </c>
      <c r="AD28" s="353">
        <v>30</v>
      </c>
      <c r="AE28" s="353">
        <v>5</v>
      </c>
      <c r="AF28" s="353">
        <v>0</v>
      </c>
      <c r="AG28" s="353">
        <v>0</v>
      </c>
      <c r="AH28" s="353">
        <v>0</v>
      </c>
      <c r="AI28" s="353">
        <v>4</v>
      </c>
      <c r="AJ28" s="353">
        <v>0</v>
      </c>
      <c r="AK28" s="353">
        <v>15</v>
      </c>
      <c r="AL28" s="353">
        <v>0</v>
      </c>
      <c r="AM28" s="353">
        <v>1</v>
      </c>
      <c r="AN28" s="353">
        <v>1</v>
      </c>
      <c r="AO28" s="353">
        <v>1</v>
      </c>
      <c r="AP28" s="353">
        <v>24</v>
      </c>
      <c r="AQ28" s="319">
        <f t="shared" si="0"/>
        <v>69</v>
      </c>
    </row>
    <row r="29" spans="1:43" x14ac:dyDescent="0.15">
      <c r="A29" s="348"/>
      <c r="B29" s="349">
        <v>0</v>
      </c>
      <c r="C29" s="349">
        <v>0</v>
      </c>
      <c r="D29" s="349">
        <v>0</v>
      </c>
      <c r="E29" s="349">
        <v>0</v>
      </c>
      <c r="F29" s="349">
        <v>0</v>
      </c>
      <c r="G29" s="349">
        <v>0</v>
      </c>
      <c r="H29" s="349">
        <v>0</v>
      </c>
      <c r="I29" s="349">
        <v>0</v>
      </c>
      <c r="J29" s="350">
        <v>0</v>
      </c>
      <c r="K29" s="349">
        <v>0</v>
      </c>
      <c r="L29" s="349">
        <v>0</v>
      </c>
      <c r="M29" s="349">
        <v>0</v>
      </c>
      <c r="N29" s="349">
        <v>0</v>
      </c>
      <c r="O29" s="350">
        <v>0</v>
      </c>
      <c r="P29" s="351">
        <f t="shared" si="1"/>
        <v>0</v>
      </c>
      <c r="Q29" s="352">
        <v>0</v>
      </c>
      <c r="R29" s="296"/>
      <c r="S29" s="296"/>
      <c r="T29" s="296"/>
      <c r="AA29" s="359"/>
      <c r="AB29" s="353">
        <v>0</v>
      </c>
      <c r="AC29" s="353">
        <v>0</v>
      </c>
      <c r="AD29" s="353">
        <v>0</v>
      </c>
      <c r="AE29" s="353">
        <v>0</v>
      </c>
      <c r="AF29" s="353">
        <v>0</v>
      </c>
      <c r="AG29" s="353">
        <v>0</v>
      </c>
      <c r="AH29" s="353">
        <v>0</v>
      </c>
      <c r="AI29" s="353">
        <v>0</v>
      </c>
      <c r="AJ29" s="353">
        <v>0</v>
      </c>
      <c r="AK29" s="353">
        <v>0</v>
      </c>
      <c r="AL29" s="353">
        <v>0</v>
      </c>
      <c r="AM29" s="353">
        <v>0</v>
      </c>
      <c r="AN29" s="353">
        <v>0</v>
      </c>
      <c r="AO29" s="353">
        <v>0</v>
      </c>
      <c r="AP29" s="353">
        <v>0</v>
      </c>
      <c r="AQ29" s="311">
        <f t="shared" si="0"/>
        <v>0</v>
      </c>
    </row>
    <row r="30" spans="1:43" x14ac:dyDescent="0.15">
      <c r="A30" s="354" t="s">
        <v>107</v>
      </c>
      <c r="B30" s="355">
        <v>0</v>
      </c>
      <c r="C30" s="355">
        <v>40</v>
      </c>
      <c r="D30" s="355">
        <v>0</v>
      </c>
      <c r="E30" s="355">
        <v>28</v>
      </c>
      <c r="F30" s="355">
        <v>3</v>
      </c>
      <c r="G30" s="355">
        <v>0</v>
      </c>
      <c r="H30" s="355">
        <v>0</v>
      </c>
      <c r="I30" s="355">
        <v>9</v>
      </c>
      <c r="J30" s="356">
        <v>0</v>
      </c>
      <c r="K30" s="355">
        <v>14</v>
      </c>
      <c r="L30" s="355">
        <v>0</v>
      </c>
      <c r="M30" s="355">
        <v>1</v>
      </c>
      <c r="N30" s="355">
        <v>4</v>
      </c>
      <c r="O30" s="356">
        <v>2</v>
      </c>
      <c r="P30" s="356">
        <f t="shared" si="1"/>
        <v>101</v>
      </c>
      <c r="Q30" s="357">
        <v>13</v>
      </c>
      <c r="R30" s="296"/>
      <c r="S30" s="296"/>
      <c r="T30" s="296"/>
      <c r="AA30" s="358" t="s">
        <v>69</v>
      </c>
      <c r="AB30" s="353">
        <v>0</v>
      </c>
      <c r="AC30" s="353">
        <v>37</v>
      </c>
      <c r="AD30" s="353">
        <v>29</v>
      </c>
      <c r="AE30" s="353">
        <v>0</v>
      </c>
      <c r="AF30" s="353">
        <v>4</v>
      </c>
      <c r="AG30" s="353">
        <v>0</v>
      </c>
      <c r="AH30" s="353">
        <v>0</v>
      </c>
      <c r="AI30" s="353">
        <v>3</v>
      </c>
      <c r="AJ30" s="353">
        <v>0</v>
      </c>
      <c r="AK30" s="353">
        <v>20</v>
      </c>
      <c r="AL30" s="353">
        <v>0</v>
      </c>
      <c r="AM30" s="353">
        <v>3</v>
      </c>
      <c r="AN30" s="353">
        <v>3</v>
      </c>
      <c r="AO30" s="353">
        <v>1</v>
      </c>
      <c r="AP30" s="353">
        <v>26</v>
      </c>
      <c r="AQ30" s="319">
        <f t="shared" si="0"/>
        <v>100</v>
      </c>
    </row>
    <row r="31" spans="1:43" x14ac:dyDescent="0.15">
      <c r="A31" s="348"/>
      <c r="B31" s="349">
        <v>0</v>
      </c>
      <c r="C31" s="349">
        <v>0</v>
      </c>
      <c r="D31" s="349">
        <v>0</v>
      </c>
      <c r="E31" s="349">
        <v>0</v>
      </c>
      <c r="F31" s="349">
        <v>0</v>
      </c>
      <c r="G31" s="349">
        <v>0</v>
      </c>
      <c r="H31" s="349">
        <v>0</v>
      </c>
      <c r="I31" s="349">
        <v>0</v>
      </c>
      <c r="J31" s="350">
        <v>0</v>
      </c>
      <c r="K31" s="349">
        <v>0</v>
      </c>
      <c r="L31" s="349">
        <v>0</v>
      </c>
      <c r="M31" s="349">
        <v>0</v>
      </c>
      <c r="N31" s="349">
        <v>0</v>
      </c>
      <c r="O31" s="350">
        <v>0</v>
      </c>
      <c r="P31" s="351">
        <f t="shared" si="1"/>
        <v>0</v>
      </c>
      <c r="Q31" s="352">
        <v>0</v>
      </c>
      <c r="R31" s="296"/>
      <c r="S31" s="296"/>
      <c r="T31" s="296"/>
      <c r="AA31" s="359"/>
      <c r="AB31" s="353">
        <v>0</v>
      </c>
      <c r="AC31" s="353">
        <v>0</v>
      </c>
      <c r="AD31" s="353">
        <v>0</v>
      </c>
      <c r="AE31" s="353">
        <v>0</v>
      </c>
      <c r="AF31" s="353">
        <v>0</v>
      </c>
      <c r="AG31" s="353">
        <v>0</v>
      </c>
      <c r="AH31" s="353">
        <v>0</v>
      </c>
      <c r="AI31" s="353">
        <v>0</v>
      </c>
      <c r="AJ31" s="353">
        <v>0</v>
      </c>
      <c r="AK31" s="353">
        <v>0</v>
      </c>
      <c r="AL31" s="353">
        <v>0</v>
      </c>
      <c r="AM31" s="353">
        <v>0</v>
      </c>
      <c r="AN31" s="353">
        <v>0</v>
      </c>
      <c r="AO31" s="353">
        <v>0</v>
      </c>
      <c r="AP31" s="353">
        <v>0</v>
      </c>
      <c r="AQ31" s="311">
        <f t="shared" si="0"/>
        <v>0</v>
      </c>
    </row>
    <row r="32" spans="1:43" x14ac:dyDescent="0.15">
      <c r="A32" s="354" t="s">
        <v>108</v>
      </c>
      <c r="B32" s="355">
        <v>0</v>
      </c>
      <c r="C32" s="355">
        <v>20</v>
      </c>
      <c r="D32" s="355">
        <v>0</v>
      </c>
      <c r="E32" s="355">
        <v>44</v>
      </c>
      <c r="F32" s="355">
        <v>2</v>
      </c>
      <c r="G32" s="355">
        <v>0</v>
      </c>
      <c r="H32" s="355">
        <v>0</v>
      </c>
      <c r="I32" s="355">
        <v>6</v>
      </c>
      <c r="J32" s="356">
        <v>0</v>
      </c>
      <c r="K32" s="355">
        <v>29</v>
      </c>
      <c r="L32" s="355">
        <v>0</v>
      </c>
      <c r="M32" s="355">
        <v>0</v>
      </c>
      <c r="N32" s="355">
        <v>0</v>
      </c>
      <c r="O32" s="356">
        <v>2</v>
      </c>
      <c r="P32" s="356">
        <f t="shared" si="1"/>
        <v>103</v>
      </c>
      <c r="Q32" s="357">
        <v>15</v>
      </c>
      <c r="R32" s="296"/>
      <c r="S32" s="296"/>
      <c r="T32" s="296"/>
      <c r="AA32" s="358" t="s">
        <v>70</v>
      </c>
      <c r="AB32" s="353">
        <v>0</v>
      </c>
      <c r="AC32" s="353">
        <v>14</v>
      </c>
      <c r="AD32" s="353">
        <v>40</v>
      </c>
      <c r="AE32" s="353">
        <v>0</v>
      </c>
      <c r="AF32" s="353">
        <v>1</v>
      </c>
      <c r="AG32" s="353">
        <v>0</v>
      </c>
      <c r="AH32" s="353">
        <v>0</v>
      </c>
      <c r="AI32" s="353">
        <v>6</v>
      </c>
      <c r="AJ32" s="353">
        <v>0</v>
      </c>
      <c r="AK32" s="353">
        <v>20</v>
      </c>
      <c r="AL32" s="353">
        <v>0</v>
      </c>
      <c r="AM32" s="353">
        <v>1</v>
      </c>
      <c r="AN32" s="353">
        <v>0</v>
      </c>
      <c r="AO32" s="353">
        <v>2</v>
      </c>
      <c r="AP32" s="353">
        <v>16</v>
      </c>
      <c r="AQ32" s="319">
        <f t="shared" si="0"/>
        <v>84</v>
      </c>
    </row>
    <row r="33" spans="1:43" x14ac:dyDescent="0.15">
      <c r="A33" s="348"/>
      <c r="B33" s="349">
        <v>0</v>
      </c>
      <c r="C33" s="349">
        <v>0</v>
      </c>
      <c r="D33" s="349">
        <v>0</v>
      </c>
      <c r="E33" s="349">
        <v>0</v>
      </c>
      <c r="F33" s="349">
        <v>0</v>
      </c>
      <c r="G33" s="349">
        <v>0</v>
      </c>
      <c r="H33" s="349">
        <v>0</v>
      </c>
      <c r="I33" s="349">
        <v>0</v>
      </c>
      <c r="J33" s="350">
        <v>0</v>
      </c>
      <c r="K33" s="349">
        <v>0</v>
      </c>
      <c r="L33" s="349">
        <v>0</v>
      </c>
      <c r="M33" s="349">
        <v>0</v>
      </c>
      <c r="N33" s="349">
        <v>0</v>
      </c>
      <c r="O33" s="350">
        <v>0</v>
      </c>
      <c r="P33" s="351">
        <f t="shared" si="1"/>
        <v>0</v>
      </c>
      <c r="Q33" s="352">
        <v>0</v>
      </c>
      <c r="R33" s="296"/>
      <c r="S33" s="296"/>
      <c r="T33" s="296"/>
      <c r="AA33" s="359"/>
      <c r="AB33" s="353">
        <v>0</v>
      </c>
      <c r="AC33" s="353">
        <v>0</v>
      </c>
      <c r="AD33" s="353">
        <v>0</v>
      </c>
      <c r="AE33" s="353">
        <v>0</v>
      </c>
      <c r="AF33" s="353">
        <v>0</v>
      </c>
      <c r="AG33" s="353">
        <v>0</v>
      </c>
      <c r="AH33" s="353">
        <v>0</v>
      </c>
      <c r="AI33" s="353">
        <v>0</v>
      </c>
      <c r="AJ33" s="353">
        <v>0</v>
      </c>
      <c r="AK33" s="353">
        <v>0</v>
      </c>
      <c r="AL33" s="353">
        <v>0</v>
      </c>
      <c r="AM33" s="353">
        <v>0</v>
      </c>
      <c r="AN33" s="353">
        <v>0</v>
      </c>
      <c r="AO33" s="353">
        <v>0</v>
      </c>
      <c r="AP33" s="353">
        <v>0</v>
      </c>
      <c r="AQ33" s="311">
        <f t="shared" si="0"/>
        <v>0</v>
      </c>
    </row>
    <row r="34" spans="1:43" x14ac:dyDescent="0.15">
      <c r="A34" s="354" t="s">
        <v>96</v>
      </c>
      <c r="B34" s="355">
        <v>0</v>
      </c>
      <c r="C34" s="355">
        <v>9</v>
      </c>
      <c r="D34" s="355">
        <v>0</v>
      </c>
      <c r="E34" s="355">
        <v>20</v>
      </c>
      <c r="F34" s="355">
        <v>1</v>
      </c>
      <c r="G34" s="355">
        <v>0</v>
      </c>
      <c r="H34" s="355">
        <v>0</v>
      </c>
      <c r="I34" s="355">
        <v>1</v>
      </c>
      <c r="J34" s="356">
        <v>0</v>
      </c>
      <c r="K34" s="355">
        <v>8</v>
      </c>
      <c r="L34" s="355">
        <v>0</v>
      </c>
      <c r="M34" s="355">
        <v>0</v>
      </c>
      <c r="N34" s="355">
        <v>0</v>
      </c>
      <c r="O34" s="356">
        <v>1</v>
      </c>
      <c r="P34" s="356">
        <f t="shared" si="1"/>
        <v>40</v>
      </c>
      <c r="Q34" s="357">
        <v>9</v>
      </c>
      <c r="R34" s="296"/>
      <c r="S34" s="296"/>
      <c r="T34" s="296"/>
      <c r="AA34" s="358" t="s">
        <v>71</v>
      </c>
      <c r="AB34" s="353">
        <v>0</v>
      </c>
      <c r="AC34" s="353">
        <v>13</v>
      </c>
      <c r="AD34" s="353">
        <v>17</v>
      </c>
      <c r="AE34" s="353">
        <v>0</v>
      </c>
      <c r="AF34" s="353">
        <v>0</v>
      </c>
      <c r="AG34" s="353">
        <v>0</v>
      </c>
      <c r="AH34" s="353">
        <v>0</v>
      </c>
      <c r="AI34" s="353">
        <v>2</v>
      </c>
      <c r="AJ34" s="353">
        <v>0</v>
      </c>
      <c r="AK34" s="353">
        <v>13</v>
      </c>
      <c r="AL34" s="353">
        <v>0</v>
      </c>
      <c r="AM34" s="353">
        <v>0</v>
      </c>
      <c r="AN34" s="353">
        <v>0</v>
      </c>
      <c r="AO34" s="353">
        <v>0</v>
      </c>
      <c r="AP34" s="353">
        <v>13</v>
      </c>
      <c r="AQ34" s="319">
        <f t="shared" si="0"/>
        <v>45</v>
      </c>
    </row>
    <row r="35" spans="1:43" x14ac:dyDescent="0.15">
      <c r="A35" s="348"/>
      <c r="B35" s="349">
        <v>0</v>
      </c>
      <c r="C35" s="349">
        <v>0</v>
      </c>
      <c r="D35" s="349">
        <v>0</v>
      </c>
      <c r="E35" s="349">
        <v>0</v>
      </c>
      <c r="F35" s="349">
        <v>0</v>
      </c>
      <c r="G35" s="349">
        <v>0</v>
      </c>
      <c r="H35" s="349">
        <v>0</v>
      </c>
      <c r="I35" s="349">
        <v>0</v>
      </c>
      <c r="J35" s="350">
        <v>0</v>
      </c>
      <c r="K35" s="349">
        <v>0</v>
      </c>
      <c r="L35" s="349">
        <v>0</v>
      </c>
      <c r="M35" s="349">
        <v>0</v>
      </c>
      <c r="N35" s="349">
        <v>0</v>
      </c>
      <c r="O35" s="350">
        <v>0</v>
      </c>
      <c r="P35" s="351">
        <f t="shared" si="1"/>
        <v>0</v>
      </c>
      <c r="Q35" s="352">
        <v>0</v>
      </c>
      <c r="R35" s="296"/>
      <c r="S35" s="296"/>
      <c r="T35" s="296"/>
      <c r="AA35" s="359"/>
      <c r="AB35" s="353">
        <v>0</v>
      </c>
      <c r="AC35" s="353">
        <v>0</v>
      </c>
      <c r="AD35" s="353">
        <v>0</v>
      </c>
      <c r="AE35" s="353">
        <v>0</v>
      </c>
      <c r="AF35" s="353">
        <v>0</v>
      </c>
      <c r="AG35" s="353">
        <v>0</v>
      </c>
      <c r="AH35" s="353">
        <v>0</v>
      </c>
      <c r="AI35" s="353">
        <v>0</v>
      </c>
      <c r="AJ35" s="353">
        <v>0</v>
      </c>
      <c r="AK35" s="353">
        <v>0</v>
      </c>
      <c r="AL35" s="353">
        <v>0</v>
      </c>
      <c r="AM35" s="353">
        <v>0</v>
      </c>
      <c r="AN35" s="353">
        <v>0</v>
      </c>
      <c r="AO35" s="353">
        <v>0</v>
      </c>
      <c r="AP35" s="353">
        <v>0</v>
      </c>
      <c r="AQ35" s="311">
        <f t="shared" si="0"/>
        <v>0</v>
      </c>
    </row>
    <row r="36" spans="1:43" x14ac:dyDescent="0.15">
      <c r="A36" s="354" t="s">
        <v>100</v>
      </c>
      <c r="B36" s="355">
        <v>0</v>
      </c>
      <c r="C36" s="355">
        <v>13</v>
      </c>
      <c r="D36" s="355">
        <v>0</v>
      </c>
      <c r="E36" s="355">
        <v>33</v>
      </c>
      <c r="F36" s="355">
        <v>1</v>
      </c>
      <c r="G36" s="355">
        <v>0</v>
      </c>
      <c r="H36" s="355">
        <v>0</v>
      </c>
      <c r="I36" s="355">
        <v>5</v>
      </c>
      <c r="J36" s="356">
        <v>0</v>
      </c>
      <c r="K36" s="355">
        <v>16</v>
      </c>
      <c r="L36" s="355">
        <v>0</v>
      </c>
      <c r="M36" s="355">
        <v>2</v>
      </c>
      <c r="N36" s="355">
        <v>0</v>
      </c>
      <c r="O36" s="356">
        <v>2</v>
      </c>
      <c r="P36" s="356">
        <f t="shared" si="1"/>
        <v>72</v>
      </c>
      <c r="Q36" s="357">
        <v>12</v>
      </c>
      <c r="R36" s="296"/>
      <c r="S36" s="296"/>
      <c r="T36" s="296"/>
      <c r="AA36" s="358" t="s">
        <v>72</v>
      </c>
      <c r="AB36" s="353">
        <v>0</v>
      </c>
      <c r="AC36" s="353">
        <v>18</v>
      </c>
      <c r="AD36" s="353">
        <v>30</v>
      </c>
      <c r="AE36" s="353">
        <v>0</v>
      </c>
      <c r="AF36" s="353">
        <v>0</v>
      </c>
      <c r="AG36" s="353">
        <v>0</v>
      </c>
      <c r="AH36" s="353">
        <v>0</v>
      </c>
      <c r="AI36" s="353">
        <v>4</v>
      </c>
      <c r="AJ36" s="353">
        <v>0</v>
      </c>
      <c r="AK36" s="353">
        <v>12</v>
      </c>
      <c r="AL36" s="353">
        <v>0</v>
      </c>
      <c r="AM36" s="353">
        <v>2</v>
      </c>
      <c r="AN36" s="353">
        <v>0</v>
      </c>
      <c r="AO36" s="353">
        <v>2</v>
      </c>
      <c r="AP36" s="353">
        <v>16</v>
      </c>
      <c r="AQ36" s="319">
        <f t="shared" si="0"/>
        <v>68</v>
      </c>
    </row>
    <row r="37" spans="1:43" x14ac:dyDescent="0.15">
      <c r="A37" s="348"/>
      <c r="B37" s="349">
        <v>0</v>
      </c>
      <c r="C37" s="349">
        <v>0</v>
      </c>
      <c r="D37" s="349">
        <v>0</v>
      </c>
      <c r="E37" s="349">
        <v>0</v>
      </c>
      <c r="F37" s="349">
        <v>0</v>
      </c>
      <c r="G37" s="349">
        <v>0</v>
      </c>
      <c r="H37" s="349">
        <v>0</v>
      </c>
      <c r="I37" s="349">
        <v>0</v>
      </c>
      <c r="J37" s="350">
        <v>0</v>
      </c>
      <c r="K37" s="349">
        <v>0</v>
      </c>
      <c r="L37" s="349">
        <v>0</v>
      </c>
      <c r="M37" s="349">
        <v>0</v>
      </c>
      <c r="N37" s="349">
        <v>0</v>
      </c>
      <c r="O37" s="350">
        <v>0</v>
      </c>
      <c r="P37" s="351">
        <f t="shared" si="1"/>
        <v>0</v>
      </c>
      <c r="Q37" s="352">
        <v>0</v>
      </c>
      <c r="R37" s="296"/>
      <c r="S37" s="296"/>
      <c r="T37" s="296"/>
      <c r="AA37" s="359"/>
      <c r="AB37" s="353">
        <v>0</v>
      </c>
      <c r="AC37" s="353">
        <v>0</v>
      </c>
      <c r="AD37" s="353">
        <v>0</v>
      </c>
      <c r="AE37" s="353">
        <v>0</v>
      </c>
      <c r="AF37" s="353">
        <v>0</v>
      </c>
      <c r="AG37" s="353">
        <v>0</v>
      </c>
      <c r="AH37" s="353">
        <v>0</v>
      </c>
      <c r="AI37" s="353">
        <v>0</v>
      </c>
      <c r="AJ37" s="353">
        <v>0</v>
      </c>
      <c r="AK37" s="353">
        <v>0</v>
      </c>
      <c r="AL37" s="353">
        <v>0</v>
      </c>
      <c r="AM37" s="353">
        <v>0</v>
      </c>
      <c r="AN37" s="353">
        <v>0</v>
      </c>
      <c r="AO37" s="353">
        <v>0</v>
      </c>
      <c r="AP37" s="353">
        <v>0</v>
      </c>
      <c r="AQ37" s="311">
        <f t="shared" si="0"/>
        <v>0</v>
      </c>
    </row>
    <row r="38" spans="1:43" x14ac:dyDescent="0.15">
      <c r="A38" s="354" t="s">
        <v>101</v>
      </c>
      <c r="B38" s="355">
        <v>0</v>
      </c>
      <c r="C38" s="355">
        <v>13</v>
      </c>
      <c r="D38" s="355">
        <v>0</v>
      </c>
      <c r="E38" s="355">
        <v>21</v>
      </c>
      <c r="F38" s="355">
        <v>1</v>
      </c>
      <c r="G38" s="355">
        <v>0</v>
      </c>
      <c r="H38" s="355">
        <v>0</v>
      </c>
      <c r="I38" s="355">
        <v>1</v>
      </c>
      <c r="J38" s="356">
        <v>0</v>
      </c>
      <c r="K38" s="355">
        <v>7</v>
      </c>
      <c r="L38" s="355">
        <v>0</v>
      </c>
      <c r="M38" s="355">
        <v>0</v>
      </c>
      <c r="N38" s="355">
        <v>0</v>
      </c>
      <c r="O38" s="356">
        <v>3</v>
      </c>
      <c r="P38" s="356">
        <f t="shared" si="1"/>
        <v>46</v>
      </c>
      <c r="Q38" s="357">
        <v>8</v>
      </c>
      <c r="R38" s="296"/>
      <c r="S38" s="296"/>
      <c r="T38" s="296"/>
      <c r="AA38" s="358" t="s">
        <v>73</v>
      </c>
      <c r="AB38" s="353">
        <v>0</v>
      </c>
      <c r="AC38" s="353">
        <v>10</v>
      </c>
      <c r="AD38" s="353">
        <v>18</v>
      </c>
      <c r="AE38" s="353">
        <v>0</v>
      </c>
      <c r="AF38" s="353">
        <v>0</v>
      </c>
      <c r="AG38" s="353">
        <v>0</v>
      </c>
      <c r="AH38" s="353">
        <v>0</v>
      </c>
      <c r="AI38" s="353">
        <v>2</v>
      </c>
      <c r="AJ38" s="353">
        <v>0</v>
      </c>
      <c r="AK38" s="353">
        <v>10</v>
      </c>
      <c r="AL38" s="353">
        <v>0</v>
      </c>
      <c r="AM38" s="353">
        <v>0</v>
      </c>
      <c r="AN38" s="353">
        <v>1</v>
      </c>
      <c r="AO38" s="353">
        <v>0</v>
      </c>
      <c r="AP38" s="353">
        <v>10</v>
      </c>
      <c r="AQ38" s="319">
        <f t="shared" si="0"/>
        <v>41</v>
      </c>
    </row>
    <row r="39" spans="1:43" x14ac:dyDescent="0.15">
      <c r="A39" s="348"/>
      <c r="B39" s="349">
        <v>0</v>
      </c>
      <c r="C39" s="349">
        <v>0</v>
      </c>
      <c r="D39" s="349">
        <v>0</v>
      </c>
      <c r="E39" s="349">
        <v>0</v>
      </c>
      <c r="F39" s="349">
        <v>0</v>
      </c>
      <c r="G39" s="349">
        <v>0</v>
      </c>
      <c r="H39" s="349">
        <v>0</v>
      </c>
      <c r="I39" s="349">
        <v>0</v>
      </c>
      <c r="J39" s="350">
        <v>0</v>
      </c>
      <c r="K39" s="349">
        <v>0</v>
      </c>
      <c r="L39" s="349">
        <v>0</v>
      </c>
      <c r="M39" s="349">
        <v>0</v>
      </c>
      <c r="N39" s="349">
        <v>0</v>
      </c>
      <c r="O39" s="350">
        <v>0</v>
      </c>
      <c r="P39" s="351">
        <f t="shared" si="1"/>
        <v>0</v>
      </c>
      <c r="Q39" s="352">
        <v>0</v>
      </c>
      <c r="R39" s="296"/>
      <c r="S39" s="296"/>
      <c r="T39" s="296"/>
      <c r="AA39" s="359"/>
      <c r="AB39" s="353">
        <v>0</v>
      </c>
      <c r="AC39" s="353">
        <v>0</v>
      </c>
      <c r="AD39" s="353">
        <v>0</v>
      </c>
      <c r="AE39" s="353">
        <v>0</v>
      </c>
      <c r="AF39" s="353">
        <v>0</v>
      </c>
      <c r="AG39" s="353">
        <v>0</v>
      </c>
      <c r="AH39" s="353">
        <v>0</v>
      </c>
      <c r="AI39" s="353">
        <v>0</v>
      </c>
      <c r="AJ39" s="353">
        <v>0</v>
      </c>
      <c r="AK39" s="353">
        <v>0</v>
      </c>
      <c r="AL39" s="353">
        <v>0</v>
      </c>
      <c r="AM39" s="353">
        <v>0</v>
      </c>
      <c r="AN39" s="353">
        <v>0</v>
      </c>
      <c r="AO39" s="353">
        <v>0</v>
      </c>
      <c r="AP39" s="353">
        <v>0</v>
      </c>
      <c r="AQ39" s="311">
        <f t="shared" si="0"/>
        <v>0</v>
      </c>
    </row>
    <row r="40" spans="1:43" x14ac:dyDescent="0.15">
      <c r="A40" s="354" t="s">
        <v>183</v>
      </c>
      <c r="B40" s="355">
        <v>0</v>
      </c>
      <c r="C40" s="355">
        <v>15</v>
      </c>
      <c r="D40" s="355">
        <v>0</v>
      </c>
      <c r="E40" s="355">
        <v>34</v>
      </c>
      <c r="F40" s="355">
        <v>1</v>
      </c>
      <c r="G40" s="355">
        <v>0</v>
      </c>
      <c r="H40" s="355">
        <v>0</v>
      </c>
      <c r="I40" s="355">
        <v>10</v>
      </c>
      <c r="J40" s="356">
        <v>0</v>
      </c>
      <c r="K40" s="355">
        <v>27</v>
      </c>
      <c r="L40" s="355">
        <v>0</v>
      </c>
      <c r="M40" s="355">
        <v>1</v>
      </c>
      <c r="N40" s="355">
        <v>0</v>
      </c>
      <c r="O40" s="356">
        <v>2</v>
      </c>
      <c r="P40" s="356">
        <f t="shared" si="1"/>
        <v>90</v>
      </c>
      <c r="Q40" s="357">
        <v>12</v>
      </c>
      <c r="R40" s="296"/>
      <c r="S40" s="296"/>
      <c r="T40" s="296"/>
      <c r="AA40" s="358" t="s">
        <v>182</v>
      </c>
      <c r="AB40" s="353">
        <v>0</v>
      </c>
      <c r="AC40" s="353">
        <v>15</v>
      </c>
      <c r="AD40" s="353">
        <v>35</v>
      </c>
      <c r="AE40" s="353">
        <v>0</v>
      </c>
      <c r="AF40" s="353">
        <v>0</v>
      </c>
      <c r="AG40" s="353">
        <v>0</v>
      </c>
      <c r="AH40" s="353">
        <v>0</v>
      </c>
      <c r="AI40" s="353">
        <v>6</v>
      </c>
      <c r="AJ40" s="353">
        <v>0</v>
      </c>
      <c r="AK40" s="353">
        <v>15</v>
      </c>
      <c r="AL40" s="353">
        <v>0</v>
      </c>
      <c r="AM40" s="353">
        <v>0</v>
      </c>
      <c r="AN40" s="353">
        <v>0</v>
      </c>
      <c r="AO40" s="353">
        <v>1</v>
      </c>
      <c r="AP40" s="353">
        <v>13</v>
      </c>
      <c r="AQ40" s="319">
        <f t="shared" si="0"/>
        <v>72</v>
      </c>
    </row>
    <row r="41" spans="1:43" x14ac:dyDescent="0.15">
      <c r="A41" s="348"/>
      <c r="B41" s="349">
        <v>0</v>
      </c>
      <c r="C41" s="349">
        <v>0</v>
      </c>
      <c r="D41" s="349">
        <v>0</v>
      </c>
      <c r="E41" s="349">
        <v>0</v>
      </c>
      <c r="F41" s="349">
        <v>0</v>
      </c>
      <c r="G41" s="349">
        <v>0</v>
      </c>
      <c r="H41" s="349">
        <v>0</v>
      </c>
      <c r="I41" s="349">
        <v>0</v>
      </c>
      <c r="J41" s="350">
        <v>0</v>
      </c>
      <c r="K41" s="349">
        <v>0</v>
      </c>
      <c r="L41" s="349">
        <v>0</v>
      </c>
      <c r="M41" s="349">
        <v>0</v>
      </c>
      <c r="N41" s="349">
        <v>0</v>
      </c>
      <c r="O41" s="350">
        <v>0</v>
      </c>
      <c r="P41" s="351">
        <f t="shared" si="1"/>
        <v>0</v>
      </c>
      <c r="Q41" s="352">
        <v>0</v>
      </c>
      <c r="R41" s="296"/>
      <c r="S41" s="296"/>
      <c r="T41" s="296"/>
      <c r="AA41" s="359"/>
      <c r="AB41" s="353">
        <v>0</v>
      </c>
      <c r="AC41" s="353">
        <v>0</v>
      </c>
      <c r="AD41" s="353">
        <v>0</v>
      </c>
      <c r="AE41" s="353">
        <v>0</v>
      </c>
      <c r="AF41" s="353">
        <v>0</v>
      </c>
      <c r="AG41" s="353">
        <v>0</v>
      </c>
      <c r="AH41" s="353">
        <v>0</v>
      </c>
      <c r="AI41" s="353">
        <v>0</v>
      </c>
      <c r="AJ41" s="353">
        <v>0</v>
      </c>
      <c r="AK41" s="353">
        <v>0</v>
      </c>
      <c r="AL41" s="353">
        <v>0</v>
      </c>
      <c r="AM41" s="353">
        <v>0</v>
      </c>
      <c r="AN41" s="353">
        <v>0</v>
      </c>
      <c r="AO41" s="353">
        <v>0</v>
      </c>
      <c r="AP41" s="353">
        <v>0</v>
      </c>
      <c r="AQ41" s="311">
        <f t="shared" si="0"/>
        <v>0</v>
      </c>
    </row>
    <row r="42" spans="1:43" x14ac:dyDescent="0.15">
      <c r="A42" s="354" t="s">
        <v>102</v>
      </c>
      <c r="B42" s="355">
        <v>0</v>
      </c>
      <c r="C42" s="355">
        <v>10</v>
      </c>
      <c r="D42" s="355">
        <v>0</v>
      </c>
      <c r="E42" s="355">
        <v>13</v>
      </c>
      <c r="F42" s="355">
        <v>0</v>
      </c>
      <c r="G42" s="355">
        <v>0</v>
      </c>
      <c r="H42" s="355">
        <v>0</v>
      </c>
      <c r="I42" s="355">
        <v>1</v>
      </c>
      <c r="J42" s="356">
        <v>0</v>
      </c>
      <c r="K42" s="355">
        <v>6</v>
      </c>
      <c r="L42" s="355">
        <v>0</v>
      </c>
      <c r="M42" s="355">
        <v>0</v>
      </c>
      <c r="N42" s="355">
        <v>0</v>
      </c>
      <c r="O42" s="356">
        <v>1</v>
      </c>
      <c r="P42" s="356">
        <f t="shared" si="1"/>
        <v>31</v>
      </c>
      <c r="Q42" s="357">
        <v>6</v>
      </c>
      <c r="R42" s="296"/>
      <c r="S42" s="296"/>
      <c r="T42" s="296"/>
      <c r="AA42" s="358" t="s">
        <v>74</v>
      </c>
      <c r="AB42" s="353">
        <v>0</v>
      </c>
      <c r="AC42" s="353">
        <v>10</v>
      </c>
      <c r="AD42" s="353">
        <v>16</v>
      </c>
      <c r="AE42" s="353">
        <v>0</v>
      </c>
      <c r="AF42" s="353">
        <v>0</v>
      </c>
      <c r="AG42" s="353">
        <v>0</v>
      </c>
      <c r="AH42" s="353">
        <v>0</v>
      </c>
      <c r="AI42" s="353">
        <v>4</v>
      </c>
      <c r="AJ42" s="353">
        <v>0</v>
      </c>
      <c r="AK42" s="353">
        <v>9</v>
      </c>
      <c r="AL42" s="353">
        <v>0</v>
      </c>
      <c r="AM42" s="353">
        <v>0</v>
      </c>
      <c r="AN42" s="353">
        <v>0</v>
      </c>
      <c r="AO42" s="353">
        <v>0</v>
      </c>
      <c r="AP42" s="353">
        <v>10</v>
      </c>
      <c r="AQ42" s="319">
        <f t="shared" si="0"/>
        <v>39</v>
      </c>
    </row>
    <row r="43" spans="1:43" x14ac:dyDescent="0.15">
      <c r="A43" s="348"/>
      <c r="B43" s="349">
        <v>0</v>
      </c>
      <c r="C43" s="349">
        <v>0</v>
      </c>
      <c r="D43" s="349">
        <v>0</v>
      </c>
      <c r="E43" s="349">
        <v>0</v>
      </c>
      <c r="F43" s="349">
        <v>0</v>
      </c>
      <c r="G43" s="349">
        <v>0</v>
      </c>
      <c r="H43" s="349">
        <v>0</v>
      </c>
      <c r="I43" s="349">
        <v>0</v>
      </c>
      <c r="J43" s="350">
        <v>0</v>
      </c>
      <c r="K43" s="349">
        <v>0</v>
      </c>
      <c r="L43" s="349">
        <v>0</v>
      </c>
      <c r="M43" s="349">
        <v>0</v>
      </c>
      <c r="N43" s="349">
        <v>0</v>
      </c>
      <c r="O43" s="350">
        <v>0</v>
      </c>
      <c r="P43" s="351">
        <f t="shared" si="1"/>
        <v>0</v>
      </c>
      <c r="Q43" s="352">
        <v>0</v>
      </c>
      <c r="R43" s="296"/>
      <c r="S43" s="296"/>
      <c r="T43" s="296"/>
      <c r="AA43" s="359"/>
      <c r="AB43" s="353">
        <v>0</v>
      </c>
      <c r="AC43" s="353">
        <v>0</v>
      </c>
      <c r="AD43" s="353">
        <v>0</v>
      </c>
      <c r="AE43" s="353">
        <v>0</v>
      </c>
      <c r="AF43" s="353">
        <v>0</v>
      </c>
      <c r="AG43" s="353">
        <v>0</v>
      </c>
      <c r="AH43" s="353">
        <v>0</v>
      </c>
      <c r="AI43" s="353">
        <v>0</v>
      </c>
      <c r="AJ43" s="353">
        <v>0</v>
      </c>
      <c r="AK43" s="353">
        <v>0</v>
      </c>
      <c r="AL43" s="353">
        <v>0</v>
      </c>
      <c r="AM43" s="353">
        <v>0</v>
      </c>
      <c r="AN43" s="353">
        <v>0</v>
      </c>
      <c r="AO43" s="353">
        <v>0</v>
      </c>
      <c r="AP43" s="353">
        <v>0</v>
      </c>
      <c r="AQ43" s="311">
        <f t="shared" si="0"/>
        <v>0</v>
      </c>
    </row>
    <row r="44" spans="1:43" x14ac:dyDescent="0.15">
      <c r="A44" s="354" t="s">
        <v>97</v>
      </c>
      <c r="B44" s="355">
        <v>0</v>
      </c>
      <c r="C44" s="355">
        <v>9</v>
      </c>
      <c r="D44" s="355">
        <v>1</v>
      </c>
      <c r="E44" s="355">
        <v>21</v>
      </c>
      <c r="F44" s="355">
        <v>1</v>
      </c>
      <c r="G44" s="355">
        <v>0</v>
      </c>
      <c r="H44" s="355">
        <v>0</v>
      </c>
      <c r="I44" s="355">
        <v>2</v>
      </c>
      <c r="J44" s="356">
        <v>0</v>
      </c>
      <c r="K44" s="355">
        <v>8</v>
      </c>
      <c r="L44" s="355">
        <v>0</v>
      </c>
      <c r="M44" s="355">
        <v>0</v>
      </c>
      <c r="N44" s="355">
        <v>0</v>
      </c>
      <c r="O44" s="356">
        <v>1</v>
      </c>
      <c r="P44" s="356">
        <f t="shared" si="1"/>
        <v>43</v>
      </c>
      <c r="Q44" s="357">
        <v>6</v>
      </c>
      <c r="R44" s="296"/>
      <c r="S44" s="296"/>
      <c r="T44" s="296"/>
      <c r="AA44" s="358" t="s">
        <v>75</v>
      </c>
      <c r="AB44" s="353">
        <v>0</v>
      </c>
      <c r="AC44" s="353">
        <v>10</v>
      </c>
      <c r="AD44" s="353">
        <v>20</v>
      </c>
      <c r="AE44" s="353">
        <v>0</v>
      </c>
      <c r="AF44" s="353">
        <v>0</v>
      </c>
      <c r="AG44" s="353">
        <v>0</v>
      </c>
      <c r="AH44" s="353">
        <v>0</v>
      </c>
      <c r="AI44" s="353">
        <v>3</v>
      </c>
      <c r="AJ44" s="353">
        <v>0</v>
      </c>
      <c r="AK44" s="353">
        <v>12</v>
      </c>
      <c r="AL44" s="353">
        <v>0</v>
      </c>
      <c r="AM44" s="353">
        <v>0</v>
      </c>
      <c r="AN44" s="353">
        <v>0</v>
      </c>
      <c r="AO44" s="353">
        <v>0</v>
      </c>
      <c r="AP44" s="353">
        <v>14</v>
      </c>
      <c r="AQ44" s="319">
        <f t="shared" si="0"/>
        <v>45</v>
      </c>
    </row>
    <row r="45" spans="1:43" x14ac:dyDescent="0.15">
      <c r="A45" s="348"/>
      <c r="B45" s="349">
        <v>0</v>
      </c>
      <c r="C45" s="349">
        <v>0</v>
      </c>
      <c r="D45" s="349">
        <v>0</v>
      </c>
      <c r="E45" s="349">
        <v>0</v>
      </c>
      <c r="F45" s="349">
        <v>0</v>
      </c>
      <c r="G45" s="349">
        <v>0</v>
      </c>
      <c r="H45" s="349">
        <v>0</v>
      </c>
      <c r="I45" s="349">
        <v>0</v>
      </c>
      <c r="J45" s="350">
        <v>0</v>
      </c>
      <c r="K45" s="349">
        <v>0</v>
      </c>
      <c r="L45" s="349">
        <v>0</v>
      </c>
      <c r="M45" s="349">
        <v>0</v>
      </c>
      <c r="N45" s="349">
        <v>0</v>
      </c>
      <c r="O45" s="350">
        <v>0</v>
      </c>
      <c r="P45" s="351">
        <f t="shared" si="1"/>
        <v>0</v>
      </c>
      <c r="Q45" s="352">
        <v>0</v>
      </c>
      <c r="R45" s="296"/>
      <c r="S45" s="296"/>
      <c r="T45" s="296"/>
      <c r="AA45" s="359"/>
      <c r="AB45" s="353">
        <v>0</v>
      </c>
      <c r="AC45" s="353">
        <v>0</v>
      </c>
      <c r="AD45" s="353">
        <v>0</v>
      </c>
      <c r="AE45" s="353">
        <v>0</v>
      </c>
      <c r="AF45" s="353">
        <v>0</v>
      </c>
      <c r="AG45" s="353">
        <v>0</v>
      </c>
      <c r="AH45" s="353">
        <v>0</v>
      </c>
      <c r="AI45" s="353">
        <v>0</v>
      </c>
      <c r="AJ45" s="353">
        <v>0</v>
      </c>
      <c r="AK45" s="353">
        <v>0</v>
      </c>
      <c r="AL45" s="353">
        <v>0</v>
      </c>
      <c r="AM45" s="353">
        <v>0</v>
      </c>
      <c r="AN45" s="353">
        <v>0</v>
      </c>
      <c r="AO45" s="353">
        <v>0</v>
      </c>
      <c r="AP45" s="353">
        <v>0</v>
      </c>
      <c r="AQ45" s="311">
        <f t="shared" si="0"/>
        <v>0</v>
      </c>
    </row>
    <row r="46" spans="1:43" x14ac:dyDescent="0.15">
      <c r="A46" s="354" t="s">
        <v>103</v>
      </c>
      <c r="B46" s="355">
        <v>0</v>
      </c>
      <c r="C46" s="355">
        <v>6</v>
      </c>
      <c r="D46" s="355">
        <v>0</v>
      </c>
      <c r="E46" s="355">
        <v>17</v>
      </c>
      <c r="F46" s="355">
        <v>0</v>
      </c>
      <c r="G46" s="355">
        <v>0</v>
      </c>
      <c r="H46" s="355">
        <v>0</v>
      </c>
      <c r="I46" s="355">
        <v>1</v>
      </c>
      <c r="J46" s="356">
        <v>0</v>
      </c>
      <c r="K46" s="355">
        <v>14</v>
      </c>
      <c r="L46" s="355">
        <v>0</v>
      </c>
      <c r="M46" s="355">
        <v>0</v>
      </c>
      <c r="N46" s="355">
        <v>0</v>
      </c>
      <c r="O46" s="356">
        <v>1</v>
      </c>
      <c r="P46" s="356">
        <f t="shared" si="1"/>
        <v>39</v>
      </c>
      <c r="Q46" s="357">
        <v>6</v>
      </c>
      <c r="R46" s="296"/>
      <c r="S46" s="296"/>
      <c r="T46" s="296"/>
      <c r="AA46" s="358" t="s">
        <v>76</v>
      </c>
      <c r="AB46" s="353">
        <v>0</v>
      </c>
      <c r="AC46" s="353">
        <v>8</v>
      </c>
      <c r="AD46" s="353">
        <v>15</v>
      </c>
      <c r="AE46" s="353">
        <v>0</v>
      </c>
      <c r="AF46" s="353">
        <v>0</v>
      </c>
      <c r="AG46" s="353">
        <v>0</v>
      </c>
      <c r="AH46" s="353">
        <v>0</v>
      </c>
      <c r="AI46" s="353">
        <v>3</v>
      </c>
      <c r="AJ46" s="353">
        <v>0</v>
      </c>
      <c r="AK46" s="353">
        <v>6</v>
      </c>
      <c r="AL46" s="353">
        <v>0</v>
      </c>
      <c r="AM46" s="353">
        <v>0</v>
      </c>
      <c r="AN46" s="353">
        <v>0</v>
      </c>
      <c r="AO46" s="353">
        <v>0</v>
      </c>
      <c r="AP46" s="353">
        <v>7</v>
      </c>
      <c r="AQ46" s="319">
        <f t="shared" si="0"/>
        <v>32</v>
      </c>
    </row>
    <row r="47" spans="1:43" x14ac:dyDescent="0.15">
      <c r="A47" s="348"/>
      <c r="B47" s="349">
        <f>SUM(B11+B13+B15+B17+B19+B21+B23+B25+B27+B29+B31+B33+B35+B37+B39+B41+B43+B45)</f>
        <v>0</v>
      </c>
      <c r="C47" s="349">
        <f t="shared" ref="C47:O47" si="2">SUM(C11+C13+C15+C17+C19+C21+C23+C25+C27+C29+C31+C33+C35+C37+C39+C41+C43+C45)</f>
        <v>0</v>
      </c>
      <c r="D47" s="349">
        <f>SUM(D11+D13+D15+D17+D19+D21+D23+D25+D27+D29+D31+D33+D35+D37+D39+D41+D43+D45)</f>
        <v>0</v>
      </c>
      <c r="E47" s="349">
        <f>SUM(E11+E13+E15+E17+E19+E21+E23+E25+E27+E29+E31+E33+E35+E37+E39+E41+E43+E45)</f>
        <v>0</v>
      </c>
      <c r="F47" s="349">
        <f>SUM(F11+F13+F15+F17+F19+F21+F23+F25+F27+F29+F31+F33+F35+F37+F39+F41+F43+F45)</f>
        <v>0</v>
      </c>
      <c r="G47" s="349">
        <f t="shared" si="2"/>
        <v>0</v>
      </c>
      <c r="H47" s="349">
        <f t="shared" si="2"/>
        <v>0</v>
      </c>
      <c r="I47" s="349">
        <f t="shared" si="2"/>
        <v>0</v>
      </c>
      <c r="J47" s="351">
        <f t="shared" si="2"/>
        <v>0</v>
      </c>
      <c r="K47" s="351">
        <f t="shared" si="2"/>
        <v>0</v>
      </c>
      <c r="L47" s="349">
        <f t="shared" si="2"/>
        <v>0</v>
      </c>
      <c r="M47" s="349">
        <f t="shared" si="2"/>
        <v>0</v>
      </c>
      <c r="N47" s="349">
        <f t="shared" si="2"/>
        <v>0</v>
      </c>
      <c r="O47" s="349">
        <f t="shared" si="2"/>
        <v>0</v>
      </c>
      <c r="P47" s="351">
        <f t="shared" si="1"/>
        <v>0</v>
      </c>
      <c r="Q47" s="352"/>
      <c r="R47" s="296"/>
      <c r="S47" s="296"/>
      <c r="T47" s="296"/>
      <c r="AA47" s="359"/>
      <c r="AB47" s="309">
        <f t="shared" ref="AB47:AP47" si="3">AB11+AB13+AB15+AB17+AB19+AB21+AB23+AB25+AB27+AB29+AB31+AB33+AB35+AB37+AB39+AB41+AB43+AB45</f>
        <v>0</v>
      </c>
      <c r="AC47" s="309">
        <f t="shared" si="3"/>
        <v>0</v>
      </c>
      <c r="AD47" s="309">
        <f t="shared" si="3"/>
        <v>0</v>
      </c>
      <c r="AE47" s="309">
        <f t="shared" si="3"/>
        <v>0</v>
      </c>
      <c r="AF47" s="309">
        <f t="shared" si="3"/>
        <v>0</v>
      </c>
      <c r="AG47" s="309">
        <f t="shared" si="3"/>
        <v>0</v>
      </c>
      <c r="AH47" s="309">
        <f t="shared" si="3"/>
        <v>0</v>
      </c>
      <c r="AI47" s="309">
        <f t="shared" si="3"/>
        <v>0</v>
      </c>
      <c r="AJ47" s="309">
        <f t="shared" si="3"/>
        <v>0</v>
      </c>
      <c r="AK47" s="309">
        <f t="shared" si="3"/>
        <v>0</v>
      </c>
      <c r="AL47" s="309">
        <f t="shared" si="3"/>
        <v>0</v>
      </c>
      <c r="AM47" s="309">
        <f t="shared" si="3"/>
        <v>0</v>
      </c>
      <c r="AN47" s="309">
        <f t="shared" si="3"/>
        <v>0</v>
      </c>
      <c r="AO47" s="309">
        <f t="shared" si="3"/>
        <v>0</v>
      </c>
      <c r="AP47" s="328">
        <f t="shared" si="3"/>
        <v>0</v>
      </c>
      <c r="AQ47" s="311">
        <f t="shared" si="0"/>
        <v>0</v>
      </c>
    </row>
    <row r="48" spans="1:43" ht="15" thickBot="1" x14ac:dyDescent="0.2">
      <c r="A48" s="354" t="s">
        <v>98</v>
      </c>
      <c r="B48" s="349">
        <f t="shared" ref="B48:G48" si="4">SUM(B11:B46)</f>
        <v>0</v>
      </c>
      <c r="C48" s="349">
        <f t="shared" si="4"/>
        <v>299</v>
      </c>
      <c r="D48" s="349">
        <f t="shared" si="4"/>
        <v>16</v>
      </c>
      <c r="E48" s="349">
        <f t="shared" si="4"/>
        <v>490</v>
      </c>
      <c r="F48" s="349">
        <f t="shared" si="4"/>
        <v>79</v>
      </c>
      <c r="G48" s="349">
        <f t="shared" si="4"/>
        <v>0</v>
      </c>
      <c r="H48" s="349">
        <f>SUM(H11:H46)</f>
        <v>0</v>
      </c>
      <c r="I48" s="349">
        <f>SUM(I11:I46)</f>
        <v>143</v>
      </c>
      <c r="J48" s="356">
        <f t="shared" ref="J48:L48" si="5">SUM(J11:J46)</f>
        <v>0</v>
      </c>
      <c r="K48" s="356">
        <f>SUM(K11:K46)</f>
        <v>357</v>
      </c>
      <c r="L48" s="349">
        <f t="shared" si="5"/>
        <v>0</v>
      </c>
      <c r="M48" s="349">
        <f>SUM(M11:M46)</f>
        <v>15</v>
      </c>
      <c r="N48" s="349">
        <f>SUM(N11:N46)</f>
        <v>10</v>
      </c>
      <c r="O48" s="349">
        <f>SUM(O11:O46)</f>
        <v>80</v>
      </c>
      <c r="P48" s="356">
        <f>SUM(B48:O48)</f>
        <v>1489</v>
      </c>
      <c r="Q48" s="357">
        <f>SUM(Q11:Q46)</f>
        <v>203</v>
      </c>
      <c r="R48" s="296"/>
      <c r="S48" s="296"/>
      <c r="T48" s="296"/>
      <c r="AA48" s="360" t="s">
        <v>45</v>
      </c>
      <c r="AB48" s="361">
        <f t="shared" ref="AB48:AP48" si="6">AB12+AB14+AB16+AB18+AB20+AB22+AB24+AB26+AB28+AB30+AB32+AB34+AB36+AB38+AB40+AB42+AB44+AB46</f>
        <v>0</v>
      </c>
      <c r="AC48" s="361">
        <f t="shared" si="6"/>
        <v>714</v>
      </c>
      <c r="AD48" s="361">
        <f t="shared" si="6"/>
        <v>502</v>
      </c>
      <c r="AE48" s="361">
        <f t="shared" si="6"/>
        <v>8</v>
      </c>
      <c r="AF48" s="361">
        <f t="shared" si="6"/>
        <v>154</v>
      </c>
      <c r="AG48" s="361">
        <f t="shared" si="6"/>
        <v>0</v>
      </c>
      <c r="AH48" s="361">
        <f t="shared" si="6"/>
        <v>0</v>
      </c>
      <c r="AI48" s="361">
        <f t="shared" si="6"/>
        <v>91</v>
      </c>
      <c r="AJ48" s="361">
        <f t="shared" si="6"/>
        <v>0</v>
      </c>
      <c r="AK48" s="361">
        <f t="shared" si="6"/>
        <v>387</v>
      </c>
      <c r="AL48" s="361">
        <f t="shared" si="6"/>
        <v>0</v>
      </c>
      <c r="AM48" s="361">
        <f t="shared" si="6"/>
        <v>23</v>
      </c>
      <c r="AN48" s="361">
        <f t="shared" si="6"/>
        <v>11</v>
      </c>
      <c r="AO48" s="361">
        <f t="shared" si="6"/>
        <v>89</v>
      </c>
      <c r="AP48" s="362">
        <f t="shared" si="6"/>
        <v>307</v>
      </c>
      <c r="AQ48" s="363">
        <f t="shared" si="0"/>
        <v>1979</v>
      </c>
    </row>
    <row r="49" spans="1:20" x14ac:dyDescent="0.15">
      <c r="A49" s="364"/>
      <c r="B49" s="365"/>
      <c r="C49" s="365"/>
      <c r="D49" s="365"/>
      <c r="E49" s="365"/>
      <c r="F49" s="365"/>
      <c r="G49" s="365"/>
      <c r="H49" s="365"/>
      <c r="I49" s="365"/>
      <c r="J49" s="366"/>
      <c r="K49" s="365"/>
      <c r="L49" s="365"/>
      <c r="M49" s="365"/>
      <c r="N49" s="365"/>
      <c r="O49" s="366"/>
      <c r="P49" s="366"/>
      <c r="Q49" s="367"/>
      <c r="R49" s="296"/>
      <c r="S49" s="296"/>
      <c r="T49" s="296"/>
    </row>
    <row r="50" spans="1:20" ht="14.45" customHeight="1" thickBot="1" x14ac:dyDescent="0.2">
      <c r="A50" s="368" t="s">
        <v>244</v>
      </c>
      <c r="B50" s="369">
        <v>0</v>
      </c>
      <c r="C50" s="369">
        <v>298</v>
      </c>
      <c r="D50" s="369">
        <v>18</v>
      </c>
      <c r="E50" s="369">
        <v>461</v>
      </c>
      <c r="F50" s="369">
        <v>113</v>
      </c>
      <c r="G50" s="369"/>
      <c r="H50" s="369"/>
      <c r="I50" s="369">
        <v>143</v>
      </c>
      <c r="J50" s="370"/>
      <c r="K50" s="369">
        <v>398</v>
      </c>
      <c r="L50" s="369"/>
      <c r="M50" s="369">
        <v>15</v>
      </c>
      <c r="N50" s="369">
        <v>10</v>
      </c>
      <c r="O50" s="370">
        <v>83</v>
      </c>
      <c r="P50" s="370">
        <v>1539</v>
      </c>
      <c r="Q50" s="371">
        <v>205</v>
      </c>
      <c r="R50" s="296"/>
      <c r="S50" s="296"/>
      <c r="T50" s="296"/>
    </row>
    <row r="51" spans="1:20" x14ac:dyDescent="0.15">
      <c r="A51" s="296"/>
      <c r="B51" s="296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</row>
    <row r="52" spans="1:20" x14ac:dyDescent="0.15">
      <c r="A52" s="296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</row>
    <row r="53" spans="1:20" x14ac:dyDescent="0.15">
      <c r="A53" s="296"/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</row>
    <row r="54" spans="1:20" x14ac:dyDescent="0.15">
      <c r="A54" s="296"/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</row>
    <row r="55" spans="1:20" s="372" customFormat="1" x14ac:dyDescent="0.15">
      <c r="A55" s="435"/>
      <c r="B55" s="435"/>
      <c r="C55" s="435"/>
      <c r="D55" s="435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</row>
  </sheetData>
  <mergeCells count="2">
    <mergeCell ref="A55:I55"/>
    <mergeCell ref="J55:T55"/>
  </mergeCells>
  <phoneticPr fontId="2"/>
  <conditionalFormatting sqref="B11:Q50">
    <cfRule type="expression" dxfId="0" priority="1">
      <formula>B11&lt;&gt;#REF!</formula>
    </cfRule>
  </conditionalFormatting>
  <printOptions horizontalCentered="1"/>
  <pageMargins left="0" right="0" top="1.1811023622047245" bottom="0" header="0.51181102362204722" footer="0.51181102362204722"/>
  <pageSetup paperSize="9" fitToWidth="2" orientation="portrait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7:D106"/>
  <sheetViews>
    <sheetView topLeftCell="A34" zoomScaleNormal="100" zoomScaleSheetLayoutView="100" workbookViewId="0">
      <selection activeCell="E42" sqref="E42"/>
    </sheetView>
  </sheetViews>
  <sheetFormatPr defaultRowHeight="13.5" x14ac:dyDescent="0.15"/>
  <cols>
    <col min="1" max="16384" width="9" style="1"/>
  </cols>
  <sheetData>
    <row r="47" spans="3:3" x14ac:dyDescent="0.15">
      <c r="C47" s="1" t="s">
        <v>255</v>
      </c>
    </row>
    <row r="48" spans="3:3" x14ac:dyDescent="0.15">
      <c r="C48" s="2" t="s">
        <v>156</v>
      </c>
    </row>
    <row r="49" spans="3:3" x14ac:dyDescent="0.15">
      <c r="C49" s="2" t="s">
        <v>256</v>
      </c>
    </row>
    <row r="50" spans="3:3" x14ac:dyDescent="0.15">
      <c r="C50" s="2" t="s">
        <v>257</v>
      </c>
    </row>
    <row r="51" spans="3:3" x14ac:dyDescent="0.15">
      <c r="C51" s="2" t="s">
        <v>109</v>
      </c>
    </row>
    <row r="103" spans="3:4" x14ac:dyDescent="0.15">
      <c r="C103" s="2"/>
      <c r="D103" s="2"/>
    </row>
    <row r="104" spans="3:4" x14ac:dyDescent="0.15">
      <c r="C104" s="2"/>
      <c r="D104" s="3"/>
    </row>
    <row r="105" spans="3:4" x14ac:dyDescent="0.15">
      <c r="C105" s="2"/>
    </row>
    <row r="106" spans="3:4" x14ac:dyDescent="0.15">
      <c r="C106" s="2"/>
    </row>
  </sheetData>
  <phoneticPr fontId="2"/>
  <pageMargins left="0.75" right="0.75" top="1" bottom="1" header="0.51200000000000001" footer="0.51200000000000001"/>
  <pageSetup paperSize="9" scale="10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表紙(軽自動車税)</vt:lpstr>
      <vt:lpstr>110～113 </vt:lpstr>
      <vt:lpstr>114～119 </vt:lpstr>
      <vt:lpstr>120～121</vt:lpstr>
      <vt:lpstr>122～123</vt:lpstr>
      <vt:lpstr>124～125</vt:lpstr>
      <vt:lpstr>裏表紙</vt:lpstr>
      <vt:lpstr>'110～113 '!Print_Area</vt:lpstr>
      <vt:lpstr>'114～119 '!Print_Area</vt:lpstr>
      <vt:lpstr>'120～121'!Print_Area</vt:lpstr>
      <vt:lpstr>'122～123'!Print_Area</vt:lpstr>
      <vt:lpstr>'124～125'!Print_Area</vt:lpstr>
      <vt:lpstr>'表紙(軽自動車税)'!Print_Area</vt:lpstr>
      <vt:lpstr>裏表紙!Print_Area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財政局主税部</dc:creator>
  <cp:lastModifiedBy>Administrator</cp:lastModifiedBy>
  <cp:lastPrinted>2023-08-03T00:20:24Z</cp:lastPrinted>
  <dcterms:created xsi:type="dcterms:W3CDTF">2007-09-25T12:29:58Z</dcterms:created>
  <dcterms:modified xsi:type="dcterms:W3CDTF">2023-08-15T06:44:17Z</dcterms:modified>
</cp:coreProperties>
</file>