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\02_市税賦課額調\03令和３年賦課額額調\04_起案\04_HP及びZei-CANの更新について\HP用\Excel\"/>
    </mc:Choice>
  </mc:AlternateContent>
  <bookViews>
    <workbookView xWindow="0" yWindow="0" windowWidth="19560" windowHeight="8355" tabRatio="824"/>
  </bookViews>
  <sheets>
    <sheet name="固定資産税" sheetId="1" r:id="rId1"/>
    <sheet name="94～95" sheetId="2" r:id="rId2"/>
    <sheet name="96～97" sheetId="3" r:id="rId3"/>
    <sheet name="98～99" sheetId="4" r:id="rId4"/>
    <sheet name="100" sheetId="7" r:id="rId5"/>
    <sheet name="101" sheetId="5" r:id="rId6"/>
    <sheet name="102～103" sheetId="6" r:id="rId7"/>
    <sheet name="104～105" sheetId="8" r:id="rId8"/>
    <sheet name="106～107" sheetId="9" r:id="rId9"/>
    <sheet name="108～109" sheetId="10" r:id="rId10"/>
    <sheet name="110～111" sheetId="11" r:id="rId11"/>
    <sheet name="112～113" sheetId="12" r:id="rId12"/>
    <sheet name="114～115" sheetId="13" r:id="rId13"/>
  </sheets>
  <definedNames>
    <definedName name="_xlnm.Print_Area" localSheetId="4">'100'!$A$1:$H$63</definedName>
    <definedName name="_xlnm.Print_Area" localSheetId="5">'101'!$A$1:$G$63</definedName>
    <definedName name="_xlnm.Print_Area" localSheetId="6">'102～103'!$A$1:$P$65</definedName>
    <definedName name="_xlnm.Print_Area" localSheetId="7">'104～105'!$A$1:$Q$57</definedName>
    <definedName name="_xlnm.Print_Area" localSheetId="8">'106～107'!$A$1:$Q$54</definedName>
    <definedName name="_xlnm.Print_Area" localSheetId="9">'108～109'!$A$1:$Q$54</definedName>
    <definedName name="_xlnm.Print_Area" localSheetId="10">'110～111'!$A$1:$Q$54</definedName>
    <definedName name="_xlnm.Print_Area" localSheetId="11">'112～113'!$A$1:$Q$54</definedName>
    <definedName name="_xlnm.Print_Area" localSheetId="12">'114～115'!$A$1:$Q$53</definedName>
    <definedName name="_xlnm.Print_Area" localSheetId="1">'94～95'!$A$1:$M$63</definedName>
    <definedName name="_xlnm.Print_Area" localSheetId="2">'96～97'!$A$1:$L$64</definedName>
    <definedName name="_xlnm.Print_Area" localSheetId="3">'98～99'!$A$1:$M$63</definedName>
    <definedName name="_xlnm.Print_Area" localSheetId="0">固定資産税!$A$1:$K$66</definedName>
  </definedNames>
  <calcPr calcId="152511"/>
</workbook>
</file>

<file path=xl/calcChain.xml><?xml version="1.0" encoding="utf-8"?>
<calcChain xmlns="http://schemas.openxmlformats.org/spreadsheetml/2006/main">
  <c r="G61" i="6" l="1"/>
  <c r="G60" i="6"/>
  <c r="G59" i="6"/>
  <c r="G56" i="6"/>
  <c r="G53" i="6"/>
  <c r="G50" i="6"/>
  <c r="G47" i="6"/>
  <c r="H47" i="6"/>
  <c r="H47" i="3"/>
  <c r="G44" i="6"/>
  <c r="G41" i="6"/>
  <c r="G38" i="6"/>
  <c r="G35" i="6"/>
  <c r="H35" i="6"/>
  <c r="H35" i="3"/>
  <c r="G32" i="6"/>
  <c r="G29" i="6"/>
  <c r="G26" i="6"/>
  <c r="G23" i="6"/>
  <c r="G20" i="6"/>
  <c r="G17" i="6"/>
  <c r="G14" i="6"/>
  <c r="G11" i="6"/>
  <c r="H11" i="6"/>
  <c r="H11" i="3"/>
  <c r="G8" i="6"/>
  <c r="G62" i="6"/>
  <c r="H62" i="6"/>
  <c r="H62" i="3"/>
  <c r="H6" i="6"/>
  <c r="N6" i="6"/>
  <c r="G61" i="5"/>
  <c r="G60" i="5"/>
  <c r="G59" i="5"/>
  <c r="G56" i="5"/>
  <c r="G53" i="5"/>
  <c r="G50" i="5"/>
  <c r="G47" i="5"/>
  <c r="G44" i="5"/>
  <c r="G41" i="5"/>
  <c r="G38" i="5"/>
  <c r="G35" i="5"/>
  <c r="G32" i="5"/>
  <c r="G29" i="5"/>
  <c r="G26" i="5"/>
  <c r="G23" i="5"/>
  <c r="G20" i="5"/>
  <c r="G17" i="5"/>
  <c r="G14" i="5"/>
  <c r="G11" i="5"/>
  <c r="G8" i="5"/>
  <c r="G62" i="5"/>
  <c r="D18" i="2"/>
  <c r="D21" i="2"/>
  <c r="F61" i="7"/>
  <c r="E61" i="7"/>
  <c r="D61" i="7"/>
  <c r="C61" i="7"/>
  <c r="F60" i="7"/>
  <c r="E60" i="7"/>
  <c r="D60" i="7"/>
  <c r="C60" i="7"/>
  <c r="E60" i="3"/>
  <c r="G60" i="3"/>
  <c r="F59" i="7"/>
  <c r="E59" i="7"/>
  <c r="D59" i="7"/>
  <c r="C59" i="7"/>
  <c r="F56" i="7"/>
  <c r="E56" i="7"/>
  <c r="D56" i="7"/>
  <c r="C56" i="7"/>
  <c r="F53" i="7"/>
  <c r="E53" i="7"/>
  <c r="D53" i="7"/>
  <c r="C53" i="7"/>
  <c r="F50" i="7"/>
  <c r="E50" i="7"/>
  <c r="D50" i="7"/>
  <c r="C50" i="7"/>
  <c r="E50" i="3"/>
  <c r="G50" i="3"/>
  <c r="F47" i="7"/>
  <c r="E47" i="7"/>
  <c r="D47" i="7"/>
  <c r="C47" i="7"/>
  <c r="E47" i="3"/>
  <c r="G47" i="3"/>
  <c r="F44" i="7"/>
  <c r="E44" i="7"/>
  <c r="D44" i="7"/>
  <c r="C44" i="7"/>
  <c r="E44" i="3"/>
  <c r="G44" i="3"/>
  <c r="F41" i="7"/>
  <c r="E41" i="7"/>
  <c r="D41" i="7"/>
  <c r="C41" i="7"/>
  <c r="E41" i="3"/>
  <c r="G41" i="3"/>
  <c r="F38" i="7"/>
  <c r="E38" i="7"/>
  <c r="D38" i="7"/>
  <c r="C38" i="7"/>
  <c r="E38" i="3"/>
  <c r="G38" i="3"/>
  <c r="F35" i="7"/>
  <c r="E35" i="7"/>
  <c r="D35" i="7"/>
  <c r="C35" i="7"/>
  <c r="E35" i="3"/>
  <c r="G35" i="3"/>
  <c r="F32" i="7"/>
  <c r="E32" i="7"/>
  <c r="D32" i="7"/>
  <c r="C32" i="7"/>
  <c r="F29" i="7"/>
  <c r="E29" i="7"/>
  <c r="D29" i="7"/>
  <c r="C29" i="7"/>
  <c r="F26" i="7"/>
  <c r="E26" i="7"/>
  <c r="D26" i="7"/>
  <c r="C26" i="7"/>
  <c r="E26" i="3"/>
  <c r="G26" i="3"/>
  <c r="F23" i="7"/>
  <c r="E23" i="7"/>
  <c r="D23" i="7"/>
  <c r="C23" i="7"/>
  <c r="F20" i="7"/>
  <c r="E20" i="7"/>
  <c r="D20" i="7"/>
  <c r="C20" i="7"/>
  <c r="F17" i="7"/>
  <c r="E17" i="7"/>
  <c r="D17" i="7"/>
  <c r="C17" i="7"/>
  <c r="F14" i="7"/>
  <c r="E14" i="7"/>
  <c r="D14" i="7"/>
  <c r="C14" i="7"/>
  <c r="F11" i="7"/>
  <c r="E11" i="7"/>
  <c r="D11" i="7"/>
  <c r="C11" i="7"/>
  <c r="E11" i="3"/>
  <c r="G11" i="3"/>
  <c r="F8" i="7"/>
  <c r="F62" i="7"/>
  <c r="K62" i="3"/>
  <c r="E8" i="7"/>
  <c r="E62" i="7"/>
  <c r="J62" i="3"/>
  <c r="D8" i="7"/>
  <c r="D62" i="7"/>
  <c r="F18" i="2"/>
  <c r="C8" i="7"/>
  <c r="E8" i="3"/>
  <c r="G8" i="3"/>
  <c r="K14" i="3"/>
  <c r="K23" i="3"/>
  <c r="K26" i="3"/>
  <c r="K29" i="3"/>
  <c r="K47" i="3"/>
  <c r="K50" i="3"/>
  <c r="K59" i="3"/>
  <c r="K60" i="3"/>
  <c r="K61" i="3"/>
  <c r="M7" i="13"/>
  <c r="M8" i="13"/>
  <c r="F18" i="6"/>
  <c r="C60" i="5"/>
  <c r="C50" i="5"/>
  <c r="D50" i="5"/>
  <c r="D47" i="5"/>
  <c r="E47" i="5"/>
  <c r="F47" i="5"/>
  <c r="C47" i="5"/>
  <c r="G20" i="4"/>
  <c r="I23" i="4"/>
  <c r="H23" i="4"/>
  <c r="G23" i="4"/>
  <c r="F23" i="4"/>
  <c r="E23" i="4"/>
  <c r="D23" i="4"/>
  <c r="C23" i="4"/>
  <c r="E11" i="4"/>
  <c r="E8" i="4"/>
  <c r="E14" i="4"/>
  <c r="E17" i="4"/>
  <c r="E20" i="4"/>
  <c r="E26" i="4"/>
  <c r="E29" i="4"/>
  <c r="E32" i="4"/>
  <c r="E35" i="4"/>
  <c r="E38" i="4"/>
  <c r="E41" i="4"/>
  <c r="E44" i="4"/>
  <c r="E47" i="4"/>
  <c r="E50" i="4"/>
  <c r="E53" i="4"/>
  <c r="E56" i="4"/>
  <c r="E59" i="4"/>
  <c r="D8" i="4"/>
  <c r="D11" i="4"/>
  <c r="F11" i="3"/>
  <c r="E61" i="4"/>
  <c r="E60" i="4"/>
  <c r="E7" i="4"/>
  <c r="E6" i="4"/>
  <c r="G43" i="9"/>
  <c r="J44" i="9"/>
  <c r="I44" i="9"/>
  <c r="I43" i="9"/>
  <c r="I45" i="9"/>
  <c r="J43" i="9"/>
  <c r="K43" i="9"/>
  <c r="L43" i="9"/>
  <c r="K44" i="9"/>
  <c r="L44" i="9"/>
  <c r="H44" i="9"/>
  <c r="H43" i="9"/>
  <c r="C43" i="9"/>
  <c r="C43" i="10"/>
  <c r="J43" i="10"/>
  <c r="D19" i="8"/>
  <c r="E19" i="8"/>
  <c r="F19" i="8"/>
  <c r="P19" i="8"/>
  <c r="G19" i="8"/>
  <c r="D20" i="8"/>
  <c r="E20" i="8"/>
  <c r="F20" i="8"/>
  <c r="G20" i="8"/>
  <c r="C19" i="8"/>
  <c r="C20" i="8"/>
  <c r="C21" i="8"/>
  <c r="M21" i="8"/>
  <c r="C60" i="4"/>
  <c r="F43" i="9"/>
  <c r="D43" i="9"/>
  <c r="E43" i="9"/>
  <c r="O43" i="9"/>
  <c r="D44" i="9"/>
  <c r="E44" i="9"/>
  <c r="O44" i="9"/>
  <c r="F44" i="9"/>
  <c r="G44" i="9"/>
  <c r="G45" i="9"/>
  <c r="C44" i="9"/>
  <c r="P20" i="9"/>
  <c r="M19" i="9"/>
  <c r="N19" i="9"/>
  <c r="O19" i="9"/>
  <c r="P19" i="9"/>
  <c r="Q19" i="9"/>
  <c r="M20" i="9"/>
  <c r="N20" i="9"/>
  <c r="O20" i="9"/>
  <c r="Q20" i="9"/>
  <c r="H7" i="8"/>
  <c r="D43" i="10"/>
  <c r="D45" i="10"/>
  <c r="D13" i="8"/>
  <c r="N13" i="8"/>
  <c r="E17" i="5"/>
  <c r="E15" i="2"/>
  <c r="H30" i="2"/>
  <c r="G30" i="2"/>
  <c r="I21" i="2"/>
  <c r="I20" i="2"/>
  <c r="H20" i="2"/>
  <c r="G20" i="2"/>
  <c r="H15" i="2"/>
  <c r="H21" i="2"/>
  <c r="H32" i="2"/>
  <c r="G15" i="2"/>
  <c r="G21" i="2"/>
  <c r="F59" i="5"/>
  <c r="E59" i="5"/>
  <c r="F56" i="5"/>
  <c r="E56" i="5"/>
  <c r="F53" i="5"/>
  <c r="E53" i="5"/>
  <c r="F50" i="5"/>
  <c r="E50" i="5"/>
  <c r="F44" i="5"/>
  <c r="E44" i="5"/>
  <c r="F41" i="5"/>
  <c r="E41" i="5"/>
  <c r="F38" i="5"/>
  <c r="E38" i="5"/>
  <c r="F35" i="5"/>
  <c r="E35" i="5"/>
  <c r="F32" i="5"/>
  <c r="E32" i="5"/>
  <c r="F29" i="5"/>
  <c r="E29" i="5"/>
  <c r="F26" i="5"/>
  <c r="E26" i="5"/>
  <c r="F23" i="5"/>
  <c r="E23" i="5"/>
  <c r="F20" i="5"/>
  <c r="E20" i="5"/>
  <c r="F17" i="5"/>
  <c r="F14" i="5"/>
  <c r="E14" i="5"/>
  <c r="F11" i="5"/>
  <c r="E11" i="5"/>
  <c r="F8" i="5"/>
  <c r="E8" i="5"/>
  <c r="E62" i="5"/>
  <c r="J47" i="3"/>
  <c r="K59" i="6"/>
  <c r="K56" i="6"/>
  <c r="N56" i="6"/>
  <c r="I56" i="3"/>
  <c r="K53" i="6"/>
  <c r="K50" i="6"/>
  <c r="N50" i="6"/>
  <c r="I50" i="3"/>
  <c r="K47" i="6"/>
  <c r="K44" i="6"/>
  <c r="K41" i="6"/>
  <c r="K38" i="6"/>
  <c r="K35" i="6"/>
  <c r="N35" i="6"/>
  <c r="I35" i="3"/>
  <c r="K32" i="6"/>
  <c r="K29" i="6"/>
  <c r="K26" i="6"/>
  <c r="K23" i="6"/>
  <c r="K20" i="6"/>
  <c r="K17" i="6"/>
  <c r="K14" i="6"/>
  <c r="N14" i="6"/>
  <c r="I14" i="3"/>
  <c r="K11" i="6"/>
  <c r="K8" i="6"/>
  <c r="N8" i="6"/>
  <c r="I8" i="3"/>
  <c r="C59" i="6"/>
  <c r="C56" i="6"/>
  <c r="C53" i="6"/>
  <c r="C50" i="6"/>
  <c r="C47" i="6"/>
  <c r="F47" i="6"/>
  <c r="C44" i="6"/>
  <c r="C41" i="6"/>
  <c r="C38" i="6"/>
  <c r="C35" i="6"/>
  <c r="C32" i="6"/>
  <c r="F32" i="6"/>
  <c r="H32" i="6"/>
  <c r="H32" i="3"/>
  <c r="C29" i="6"/>
  <c r="C26" i="6"/>
  <c r="C23" i="6"/>
  <c r="C20" i="6"/>
  <c r="C17" i="6"/>
  <c r="F17" i="6"/>
  <c r="H17" i="6"/>
  <c r="H17" i="3"/>
  <c r="C14" i="6"/>
  <c r="F14" i="6"/>
  <c r="H14" i="6"/>
  <c r="H14" i="3"/>
  <c r="C11" i="6"/>
  <c r="C8" i="6"/>
  <c r="D59" i="5"/>
  <c r="C59" i="5"/>
  <c r="D56" i="5"/>
  <c r="C56" i="5"/>
  <c r="D53" i="5"/>
  <c r="C53" i="5"/>
  <c r="D44" i="5"/>
  <c r="C44" i="5"/>
  <c r="D41" i="5"/>
  <c r="C41" i="5"/>
  <c r="D38" i="5"/>
  <c r="C38" i="5"/>
  <c r="D35" i="5"/>
  <c r="C35" i="5"/>
  <c r="D32" i="5"/>
  <c r="D62" i="5"/>
  <c r="C32" i="5"/>
  <c r="D29" i="5"/>
  <c r="C29" i="5"/>
  <c r="D26" i="5"/>
  <c r="C26" i="5"/>
  <c r="D23" i="5"/>
  <c r="C23" i="5"/>
  <c r="D20" i="5"/>
  <c r="C20" i="5"/>
  <c r="D17" i="5"/>
  <c r="C17" i="5"/>
  <c r="C62" i="5"/>
  <c r="D14" i="5"/>
  <c r="C14" i="5"/>
  <c r="D11" i="5"/>
  <c r="C11" i="5"/>
  <c r="D8" i="5"/>
  <c r="C8" i="5"/>
  <c r="H43" i="12"/>
  <c r="I43" i="12"/>
  <c r="J43" i="12"/>
  <c r="K43" i="12"/>
  <c r="L43" i="12"/>
  <c r="M27" i="9"/>
  <c r="M7" i="9"/>
  <c r="M8" i="9"/>
  <c r="M59" i="6"/>
  <c r="L59" i="6"/>
  <c r="N59" i="6"/>
  <c r="I59" i="3"/>
  <c r="M56" i="6"/>
  <c r="L56" i="6"/>
  <c r="M53" i="6"/>
  <c r="L53" i="6"/>
  <c r="M50" i="6"/>
  <c r="L50" i="6"/>
  <c r="M47" i="6"/>
  <c r="L47" i="6"/>
  <c r="M44" i="6"/>
  <c r="L44" i="6"/>
  <c r="M41" i="6"/>
  <c r="L41" i="6"/>
  <c r="M38" i="6"/>
  <c r="L38" i="6"/>
  <c r="M35" i="6"/>
  <c r="L35" i="6"/>
  <c r="M32" i="6"/>
  <c r="L32" i="6"/>
  <c r="M29" i="6"/>
  <c r="L29" i="6"/>
  <c r="M26" i="6"/>
  <c r="L26" i="6"/>
  <c r="M23" i="6"/>
  <c r="L23" i="6"/>
  <c r="M20" i="6"/>
  <c r="L20" i="6"/>
  <c r="M17" i="6"/>
  <c r="N17" i="6"/>
  <c r="I17" i="3"/>
  <c r="L17" i="6"/>
  <c r="M14" i="6"/>
  <c r="L14" i="6"/>
  <c r="M11" i="6"/>
  <c r="L11" i="6"/>
  <c r="M8" i="6"/>
  <c r="L8" i="6"/>
  <c r="E59" i="6"/>
  <c r="D59" i="6"/>
  <c r="E56" i="6"/>
  <c r="D56" i="6"/>
  <c r="E53" i="6"/>
  <c r="D53" i="6"/>
  <c r="E50" i="6"/>
  <c r="D50" i="6"/>
  <c r="F50" i="6"/>
  <c r="H50" i="6"/>
  <c r="H50" i="3"/>
  <c r="E47" i="6"/>
  <c r="D47" i="6"/>
  <c r="E44" i="6"/>
  <c r="D44" i="6"/>
  <c r="F44" i="6"/>
  <c r="H44" i="6"/>
  <c r="H44" i="3"/>
  <c r="E41" i="6"/>
  <c r="D41" i="6"/>
  <c r="E38" i="6"/>
  <c r="D38" i="6"/>
  <c r="E35" i="6"/>
  <c r="F35" i="6"/>
  <c r="D35" i="6"/>
  <c r="E32" i="6"/>
  <c r="D32" i="6"/>
  <c r="E29" i="6"/>
  <c r="D29" i="6"/>
  <c r="E26" i="6"/>
  <c r="D26" i="6"/>
  <c r="F26" i="6"/>
  <c r="H26" i="6"/>
  <c r="H26" i="3"/>
  <c r="E23" i="6"/>
  <c r="D23" i="6"/>
  <c r="E20" i="6"/>
  <c r="D20" i="6"/>
  <c r="F20" i="6"/>
  <c r="H20" i="6"/>
  <c r="H20" i="3"/>
  <c r="E17" i="6"/>
  <c r="D17" i="6"/>
  <c r="E14" i="6"/>
  <c r="D14" i="6"/>
  <c r="E11" i="6"/>
  <c r="D11" i="6"/>
  <c r="E8" i="6"/>
  <c r="D8" i="6"/>
  <c r="I59" i="4"/>
  <c r="H59" i="4"/>
  <c r="J59" i="3"/>
  <c r="I56" i="4"/>
  <c r="H56" i="4"/>
  <c r="J56" i="3"/>
  <c r="I53" i="4"/>
  <c r="K53" i="3"/>
  <c r="H53" i="4"/>
  <c r="J53" i="3"/>
  <c r="I50" i="4"/>
  <c r="H50" i="4"/>
  <c r="J50" i="3"/>
  <c r="I47" i="4"/>
  <c r="H47" i="4"/>
  <c r="I44" i="4"/>
  <c r="K44" i="3"/>
  <c r="H44" i="4"/>
  <c r="I41" i="4"/>
  <c r="H41" i="4"/>
  <c r="J41" i="3"/>
  <c r="I38" i="4"/>
  <c r="K38" i="3"/>
  <c r="H38" i="4"/>
  <c r="J38" i="3"/>
  <c r="I35" i="4"/>
  <c r="K35" i="3"/>
  <c r="H35" i="4"/>
  <c r="J35" i="3"/>
  <c r="I32" i="4"/>
  <c r="H32" i="4"/>
  <c r="J32" i="3"/>
  <c r="I29" i="4"/>
  <c r="H29" i="4"/>
  <c r="J29" i="3"/>
  <c r="I26" i="4"/>
  <c r="H26" i="4"/>
  <c r="J26" i="3"/>
  <c r="J23" i="3"/>
  <c r="I20" i="4"/>
  <c r="K20" i="3"/>
  <c r="H20" i="4"/>
  <c r="J20" i="3"/>
  <c r="I17" i="4"/>
  <c r="K17" i="3"/>
  <c r="H17" i="4"/>
  <c r="I14" i="4"/>
  <c r="H14" i="4"/>
  <c r="J14" i="3"/>
  <c r="I11" i="4"/>
  <c r="H11" i="4"/>
  <c r="J11" i="3"/>
  <c r="I8" i="4"/>
  <c r="K8" i="3"/>
  <c r="H8" i="4"/>
  <c r="J8" i="3"/>
  <c r="G59" i="4"/>
  <c r="F59" i="4"/>
  <c r="G56" i="4"/>
  <c r="F56" i="4"/>
  <c r="G53" i="4"/>
  <c r="F53" i="4"/>
  <c r="G50" i="4"/>
  <c r="F50" i="4"/>
  <c r="G47" i="4"/>
  <c r="F47" i="4"/>
  <c r="G44" i="4"/>
  <c r="F44" i="4"/>
  <c r="G41" i="4"/>
  <c r="F41" i="4"/>
  <c r="G38" i="4"/>
  <c r="F38" i="4"/>
  <c r="G35" i="4"/>
  <c r="F35" i="4"/>
  <c r="G32" i="4"/>
  <c r="F32" i="4"/>
  <c r="G29" i="4"/>
  <c r="F29" i="4"/>
  <c r="G26" i="4"/>
  <c r="F26" i="4"/>
  <c r="F20" i="4"/>
  <c r="G17" i="4"/>
  <c r="F17" i="4"/>
  <c r="G14" i="4"/>
  <c r="F14" i="4"/>
  <c r="G11" i="4"/>
  <c r="F11" i="4"/>
  <c r="G8" i="4"/>
  <c r="F8" i="4"/>
  <c r="D59" i="4"/>
  <c r="F59" i="3"/>
  <c r="C59" i="4"/>
  <c r="E59" i="3"/>
  <c r="G59" i="3"/>
  <c r="D56" i="4"/>
  <c r="F56" i="3"/>
  <c r="C56" i="4"/>
  <c r="E56" i="3"/>
  <c r="G56" i="3"/>
  <c r="D53" i="4"/>
  <c r="F53" i="3"/>
  <c r="C53" i="4"/>
  <c r="E53" i="3"/>
  <c r="D50" i="4"/>
  <c r="C50" i="4"/>
  <c r="D47" i="4"/>
  <c r="F47" i="3"/>
  <c r="C47" i="4"/>
  <c r="D44" i="4"/>
  <c r="F44" i="3"/>
  <c r="C44" i="4"/>
  <c r="D41" i="4"/>
  <c r="F41" i="3"/>
  <c r="C41" i="4"/>
  <c r="D38" i="4"/>
  <c r="C38" i="4"/>
  <c r="D35" i="4"/>
  <c r="F35" i="3"/>
  <c r="C35" i="4"/>
  <c r="D32" i="4"/>
  <c r="C32" i="4"/>
  <c r="E32" i="3"/>
  <c r="G32" i="3"/>
  <c r="D29" i="4"/>
  <c r="F29" i="3"/>
  <c r="C29" i="4"/>
  <c r="D26" i="4"/>
  <c r="F26" i="3"/>
  <c r="C26" i="4"/>
  <c r="E23" i="3"/>
  <c r="G23" i="3"/>
  <c r="D20" i="4"/>
  <c r="F20" i="3"/>
  <c r="C20" i="4"/>
  <c r="E20" i="3"/>
  <c r="G20" i="3"/>
  <c r="D17" i="4"/>
  <c r="F17" i="3"/>
  <c r="C17" i="4"/>
  <c r="E17" i="3"/>
  <c r="G17" i="3"/>
  <c r="D14" i="4"/>
  <c r="F14" i="3"/>
  <c r="C14" i="4"/>
  <c r="E14" i="3"/>
  <c r="G14" i="3"/>
  <c r="C11" i="4"/>
  <c r="F8" i="3"/>
  <c r="C8" i="4"/>
  <c r="C44" i="10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L42" i="8"/>
  <c r="K42" i="8"/>
  <c r="J42" i="8"/>
  <c r="I42" i="8"/>
  <c r="H42" i="8"/>
  <c r="M42" i="8"/>
  <c r="G42" i="8"/>
  <c r="F42" i="8"/>
  <c r="E42" i="8"/>
  <c r="O42" i="8"/>
  <c r="D42" i="8"/>
  <c r="N42" i="8"/>
  <c r="C42" i="8"/>
  <c r="L41" i="8"/>
  <c r="K41" i="8"/>
  <c r="J41" i="8"/>
  <c r="I41" i="8"/>
  <c r="H41" i="8"/>
  <c r="G41" i="8"/>
  <c r="Q41" i="8"/>
  <c r="F41" i="8"/>
  <c r="E41" i="8"/>
  <c r="D41" i="8"/>
  <c r="C41" i="8"/>
  <c r="M41" i="8"/>
  <c r="L40" i="8"/>
  <c r="K40" i="8"/>
  <c r="J40" i="8"/>
  <c r="I40" i="8"/>
  <c r="H40" i="8"/>
  <c r="G40" i="8"/>
  <c r="Q40" i="8"/>
  <c r="F40" i="8"/>
  <c r="P40" i="8"/>
  <c r="E40" i="8"/>
  <c r="O40" i="8"/>
  <c r="D40" i="8"/>
  <c r="C40" i="8"/>
  <c r="M40" i="8"/>
  <c r="L39" i="8"/>
  <c r="K39" i="8"/>
  <c r="P39" i="8"/>
  <c r="J39" i="8"/>
  <c r="I39" i="8"/>
  <c r="H39" i="8"/>
  <c r="G39" i="8"/>
  <c r="Q39" i="8"/>
  <c r="F39" i="8"/>
  <c r="E39" i="8"/>
  <c r="D39" i="8"/>
  <c r="C39" i="8"/>
  <c r="L38" i="8"/>
  <c r="K38" i="8"/>
  <c r="J38" i="8"/>
  <c r="I38" i="8"/>
  <c r="H38" i="8"/>
  <c r="G38" i="8"/>
  <c r="F38" i="8"/>
  <c r="P38" i="8"/>
  <c r="E38" i="8"/>
  <c r="O38" i="8"/>
  <c r="D38" i="8"/>
  <c r="C38" i="8"/>
  <c r="L37" i="8"/>
  <c r="K37" i="8"/>
  <c r="J37" i="8"/>
  <c r="I37" i="8"/>
  <c r="H37" i="8"/>
  <c r="G37" i="8"/>
  <c r="F37" i="8"/>
  <c r="E37" i="8"/>
  <c r="D37" i="8"/>
  <c r="N37" i="8"/>
  <c r="C37" i="8"/>
  <c r="M37" i="8"/>
  <c r="L36" i="8"/>
  <c r="K36" i="8"/>
  <c r="J36" i="8"/>
  <c r="I36" i="8"/>
  <c r="H36" i="8"/>
  <c r="G36" i="8"/>
  <c r="F36" i="8"/>
  <c r="P36" i="8"/>
  <c r="E36" i="8"/>
  <c r="D36" i="8"/>
  <c r="C36" i="8"/>
  <c r="L35" i="8"/>
  <c r="K35" i="8"/>
  <c r="J35" i="8"/>
  <c r="I35" i="8"/>
  <c r="N35" i="8"/>
  <c r="H35" i="8"/>
  <c r="G35" i="8"/>
  <c r="F35" i="8"/>
  <c r="E35" i="8"/>
  <c r="O35" i="8"/>
  <c r="D35" i="8"/>
  <c r="C35" i="8"/>
  <c r="L34" i="8"/>
  <c r="Q34" i="8"/>
  <c r="K34" i="8"/>
  <c r="J34" i="8"/>
  <c r="I34" i="8"/>
  <c r="H34" i="8"/>
  <c r="M34" i="8"/>
  <c r="G34" i="8"/>
  <c r="F34" i="8"/>
  <c r="E34" i="8"/>
  <c r="D34" i="8"/>
  <c r="C34" i="8"/>
  <c r="L33" i="8"/>
  <c r="K33" i="8"/>
  <c r="P33" i="8"/>
  <c r="J33" i="8"/>
  <c r="I33" i="8"/>
  <c r="H33" i="8"/>
  <c r="G33" i="8"/>
  <c r="F33" i="8"/>
  <c r="E33" i="8"/>
  <c r="D33" i="8"/>
  <c r="N33" i="8"/>
  <c r="C33" i="8"/>
  <c r="L32" i="8"/>
  <c r="K32" i="8"/>
  <c r="J32" i="8"/>
  <c r="I32" i="8"/>
  <c r="H32" i="8"/>
  <c r="G32" i="8"/>
  <c r="Q32" i="8"/>
  <c r="F32" i="8"/>
  <c r="E32" i="8"/>
  <c r="D32" i="8"/>
  <c r="N32" i="8"/>
  <c r="C32" i="8"/>
  <c r="L31" i="8"/>
  <c r="K31" i="8"/>
  <c r="J31" i="8"/>
  <c r="I31" i="8"/>
  <c r="H31" i="8"/>
  <c r="G31" i="8"/>
  <c r="F31" i="8"/>
  <c r="E31" i="8"/>
  <c r="O31" i="8"/>
  <c r="D31" i="8"/>
  <c r="N31" i="8"/>
  <c r="C31" i="8"/>
  <c r="L30" i="8"/>
  <c r="Q30" i="8"/>
  <c r="K30" i="8"/>
  <c r="J30" i="8"/>
  <c r="I30" i="8"/>
  <c r="H30" i="8"/>
  <c r="G30" i="8"/>
  <c r="F30" i="8"/>
  <c r="P30" i="8"/>
  <c r="E30" i="8"/>
  <c r="D30" i="8"/>
  <c r="C30" i="8"/>
  <c r="M30" i="8"/>
  <c r="L29" i="8"/>
  <c r="K29" i="8"/>
  <c r="J29" i="8"/>
  <c r="I29" i="8"/>
  <c r="N29" i="8"/>
  <c r="H29" i="8"/>
  <c r="G29" i="8"/>
  <c r="F29" i="8"/>
  <c r="P29" i="8"/>
  <c r="E29" i="8"/>
  <c r="O29" i="8"/>
  <c r="D29" i="8"/>
  <c r="C29" i="8"/>
  <c r="M29" i="8"/>
  <c r="L28" i="8"/>
  <c r="K28" i="8"/>
  <c r="J28" i="8"/>
  <c r="I28" i="8"/>
  <c r="H28" i="8"/>
  <c r="G28" i="8"/>
  <c r="Q28" i="8"/>
  <c r="F28" i="8"/>
  <c r="E28" i="8"/>
  <c r="D28" i="8"/>
  <c r="C28" i="8"/>
  <c r="M28" i="8"/>
  <c r="L27" i="8"/>
  <c r="Q27" i="8"/>
  <c r="K27" i="8"/>
  <c r="P27" i="8"/>
  <c r="J27" i="8"/>
  <c r="I27" i="8"/>
  <c r="H27" i="8"/>
  <c r="G27" i="8"/>
  <c r="F27" i="8"/>
  <c r="E27" i="8"/>
  <c r="D27" i="8"/>
  <c r="C27" i="8"/>
  <c r="L26" i="8"/>
  <c r="K26" i="8"/>
  <c r="P26" i="8"/>
  <c r="J26" i="8"/>
  <c r="O26" i="8"/>
  <c r="I26" i="8"/>
  <c r="H26" i="8"/>
  <c r="G26" i="8"/>
  <c r="Q26" i="8"/>
  <c r="F26" i="8"/>
  <c r="E26" i="8"/>
  <c r="D26" i="8"/>
  <c r="N26" i="8"/>
  <c r="C26" i="8"/>
  <c r="M26" i="8"/>
  <c r="L25" i="8"/>
  <c r="K25" i="8"/>
  <c r="J25" i="8"/>
  <c r="O25" i="8"/>
  <c r="I25" i="8"/>
  <c r="H25" i="8"/>
  <c r="G25" i="8"/>
  <c r="F25" i="8"/>
  <c r="E25" i="8"/>
  <c r="D25" i="8"/>
  <c r="C25" i="8"/>
  <c r="L24" i="8"/>
  <c r="K24" i="8"/>
  <c r="J24" i="8"/>
  <c r="I24" i="8"/>
  <c r="H24" i="8"/>
  <c r="G24" i="8"/>
  <c r="F24" i="8"/>
  <c r="E24" i="8"/>
  <c r="O24" i="8"/>
  <c r="D24" i="8"/>
  <c r="N24" i="8"/>
  <c r="C24" i="8"/>
  <c r="L23" i="8"/>
  <c r="K23" i="8"/>
  <c r="J23" i="8"/>
  <c r="I23" i="8"/>
  <c r="H23" i="8"/>
  <c r="G23" i="8"/>
  <c r="F23" i="8"/>
  <c r="P23" i="8"/>
  <c r="E23" i="8"/>
  <c r="D23" i="8"/>
  <c r="C23" i="8"/>
  <c r="L22" i="8"/>
  <c r="K22" i="8"/>
  <c r="J22" i="8"/>
  <c r="I22" i="8"/>
  <c r="H22" i="8"/>
  <c r="G22" i="8"/>
  <c r="F22" i="8"/>
  <c r="E22" i="8"/>
  <c r="O22" i="8"/>
  <c r="D22" i="8"/>
  <c r="N22" i="8"/>
  <c r="C22" i="8"/>
  <c r="L21" i="8"/>
  <c r="K21" i="8"/>
  <c r="J21" i="8"/>
  <c r="I21" i="8"/>
  <c r="H21" i="8"/>
  <c r="G21" i="8"/>
  <c r="Q21" i="8"/>
  <c r="F21" i="8"/>
  <c r="P21" i="8"/>
  <c r="E21" i="8"/>
  <c r="D21" i="8"/>
  <c r="L20" i="8"/>
  <c r="Q20" i="8"/>
  <c r="K20" i="8"/>
  <c r="J20" i="8"/>
  <c r="I20" i="8"/>
  <c r="H20" i="8"/>
  <c r="L19" i="8"/>
  <c r="Q19" i="8"/>
  <c r="K19" i="8"/>
  <c r="J19" i="8"/>
  <c r="O19" i="8"/>
  <c r="I19" i="8"/>
  <c r="N19" i="8"/>
  <c r="H19" i="8"/>
  <c r="L18" i="8"/>
  <c r="Q18" i="8"/>
  <c r="K18" i="8"/>
  <c r="P18" i="8"/>
  <c r="J18" i="8"/>
  <c r="O18" i="8"/>
  <c r="I18" i="8"/>
  <c r="N18" i="8"/>
  <c r="H18" i="8"/>
  <c r="M18" i="8"/>
  <c r="G18" i="8"/>
  <c r="F18" i="8"/>
  <c r="E18" i="8"/>
  <c r="D18" i="8"/>
  <c r="C18" i="8"/>
  <c r="L17" i="8"/>
  <c r="K17" i="8"/>
  <c r="J17" i="8"/>
  <c r="O17" i="8"/>
  <c r="I17" i="8"/>
  <c r="H17" i="8"/>
  <c r="G17" i="8"/>
  <c r="Q17" i="8"/>
  <c r="F17" i="8"/>
  <c r="E17" i="8"/>
  <c r="D17" i="8"/>
  <c r="C17" i="8"/>
  <c r="L16" i="8"/>
  <c r="K16" i="8"/>
  <c r="J16" i="8"/>
  <c r="I16" i="8"/>
  <c r="N16" i="8"/>
  <c r="H16" i="8"/>
  <c r="G16" i="8"/>
  <c r="Q16" i="8"/>
  <c r="F16" i="8"/>
  <c r="E16" i="8"/>
  <c r="D16" i="8"/>
  <c r="C16" i="8"/>
  <c r="M16" i="8"/>
  <c r="L15" i="8"/>
  <c r="K15" i="8"/>
  <c r="J15" i="8"/>
  <c r="O15" i="8"/>
  <c r="I15" i="8"/>
  <c r="H15" i="8"/>
  <c r="G15" i="8"/>
  <c r="F15" i="8"/>
  <c r="E15" i="8"/>
  <c r="D15" i="8"/>
  <c r="N15" i="8"/>
  <c r="C15" i="8"/>
  <c r="L14" i="8"/>
  <c r="K14" i="8"/>
  <c r="J14" i="8"/>
  <c r="O14" i="8"/>
  <c r="I14" i="8"/>
  <c r="H14" i="8"/>
  <c r="G14" i="8"/>
  <c r="Q14" i="8"/>
  <c r="F14" i="8"/>
  <c r="E14" i="8"/>
  <c r="D14" i="8"/>
  <c r="C14" i="8"/>
  <c r="M14" i="8"/>
  <c r="L13" i="8"/>
  <c r="K13" i="8"/>
  <c r="J13" i="8"/>
  <c r="O13" i="8"/>
  <c r="I13" i="8"/>
  <c r="H13" i="8"/>
  <c r="G13" i="8"/>
  <c r="Q13" i="8"/>
  <c r="F13" i="8"/>
  <c r="E13" i="8"/>
  <c r="L12" i="8"/>
  <c r="K12" i="8"/>
  <c r="J12" i="8"/>
  <c r="I12" i="8"/>
  <c r="H12" i="8"/>
  <c r="G12" i="8"/>
  <c r="F12" i="8"/>
  <c r="P12" i="8"/>
  <c r="E12" i="8"/>
  <c r="D12" i="8"/>
  <c r="N12" i="8"/>
  <c r="C12" i="8"/>
  <c r="M12" i="8"/>
  <c r="L11" i="8"/>
  <c r="K11" i="8"/>
  <c r="J11" i="8"/>
  <c r="I11" i="8"/>
  <c r="H11" i="8"/>
  <c r="G11" i="8"/>
  <c r="F11" i="8"/>
  <c r="E11" i="8"/>
  <c r="D11" i="8"/>
  <c r="N11" i="8"/>
  <c r="C11" i="8"/>
  <c r="L10" i="8"/>
  <c r="K10" i="8"/>
  <c r="J10" i="8"/>
  <c r="I10" i="8"/>
  <c r="H10" i="8"/>
  <c r="G10" i="8"/>
  <c r="Q10" i="8"/>
  <c r="F10" i="8"/>
  <c r="P10" i="8"/>
  <c r="E10" i="8"/>
  <c r="D10" i="8"/>
  <c r="C10" i="8"/>
  <c r="M10" i="8"/>
  <c r="L9" i="8"/>
  <c r="K9" i="8"/>
  <c r="J9" i="8"/>
  <c r="I9" i="8"/>
  <c r="H9" i="8"/>
  <c r="G9" i="8"/>
  <c r="F9" i="8"/>
  <c r="E9" i="8"/>
  <c r="D9" i="8"/>
  <c r="N9" i="8"/>
  <c r="C9" i="8"/>
  <c r="L8" i="8"/>
  <c r="K8" i="8"/>
  <c r="J8" i="8"/>
  <c r="I8" i="8"/>
  <c r="H8" i="8"/>
  <c r="G8" i="8"/>
  <c r="F8" i="8"/>
  <c r="E8" i="8"/>
  <c r="D8" i="8"/>
  <c r="C8" i="8"/>
  <c r="L7" i="8"/>
  <c r="K7" i="8"/>
  <c r="J7" i="8"/>
  <c r="I7" i="8"/>
  <c r="G7" i="8"/>
  <c r="F7" i="8"/>
  <c r="E7" i="8"/>
  <c r="O7" i="8"/>
  <c r="D7" i="8"/>
  <c r="M15" i="2"/>
  <c r="L27" i="2"/>
  <c r="L24" i="2"/>
  <c r="L12" i="2"/>
  <c r="L9" i="2"/>
  <c r="J27" i="2"/>
  <c r="J24" i="2"/>
  <c r="K15" i="2"/>
  <c r="J12" i="2"/>
  <c r="J9" i="2"/>
  <c r="H44" i="11"/>
  <c r="M44" i="11"/>
  <c r="H43" i="11"/>
  <c r="M43" i="11"/>
  <c r="K6" i="3"/>
  <c r="F50" i="3"/>
  <c r="F38" i="3"/>
  <c r="F32" i="3"/>
  <c r="E43" i="10"/>
  <c r="O43" i="10"/>
  <c r="F43" i="10"/>
  <c r="G43" i="10"/>
  <c r="H43" i="10"/>
  <c r="I43" i="10"/>
  <c r="K43" i="10"/>
  <c r="L43" i="10"/>
  <c r="D44" i="10"/>
  <c r="E44" i="10"/>
  <c r="F44" i="10"/>
  <c r="G44" i="10"/>
  <c r="H44" i="10"/>
  <c r="I44" i="10"/>
  <c r="J44" i="10"/>
  <c r="K44" i="10"/>
  <c r="L44" i="10"/>
  <c r="E24" i="3"/>
  <c r="E30" i="2"/>
  <c r="L30" i="2"/>
  <c r="F20" i="2"/>
  <c r="E20" i="2"/>
  <c r="D20" i="2"/>
  <c r="J58" i="3"/>
  <c r="J57" i="3"/>
  <c r="J55" i="3"/>
  <c r="J54" i="3"/>
  <c r="J52" i="3"/>
  <c r="J51" i="3"/>
  <c r="J49" i="3"/>
  <c r="J48" i="3"/>
  <c r="J46" i="3"/>
  <c r="J45" i="3"/>
  <c r="J43" i="3"/>
  <c r="J42" i="3"/>
  <c r="J40" i="3"/>
  <c r="J39" i="3"/>
  <c r="J37" i="3"/>
  <c r="J36" i="3"/>
  <c r="J34" i="3"/>
  <c r="J33" i="3"/>
  <c r="J31" i="3"/>
  <c r="J30" i="3"/>
  <c r="J28" i="3"/>
  <c r="J27" i="3"/>
  <c r="J25" i="3"/>
  <c r="J24" i="3"/>
  <c r="J22" i="3"/>
  <c r="J21" i="3"/>
  <c r="J19" i="3"/>
  <c r="J18" i="3"/>
  <c r="J16" i="3"/>
  <c r="J15" i="3"/>
  <c r="J13" i="3"/>
  <c r="J12" i="3"/>
  <c r="J10" i="3"/>
  <c r="J9" i="3"/>
  <c r="J7" i="3"/>
  <c r="J6" i="3"/>
  <c r="F58" i="3"/>
  <c r="F57" i="3"/>
  <c r="F55" i="3"/>
  <c r="F54" i="3"/>
  <c r="F52" i="3"/>
  <c r="F51" i="3"/>
  <c r="F49" i="3"/>
  <c r="F48" i="3"/>
  <c r="F46" i="3"/>
  <c r="F45" i="3"/>
  <c r="F43" i="3"/>
  <c r="F42" i="3"/>
  <c r="F40" i="3"/>
  <c r="F39" i="3"/>
  <c r="F37" i="3"/>
  <c r="F36" i="3"/>
  <c r="F34" i="3"/>
  <c r="F33" i="3"/>
  <c r="F31" i="3"/>
  <c r="F30" i="3"/>
  <c r="F28" i="3"/>
  <c r="F27" i="3"/>
  <c r="F25" i="3"/>
  <c r="F24" i="3"/>
  <c r="G24" i="3"/>
  <c r="F22" i="3"/>
  <c r="F21" i="3"/>
  <c r="F19" i="3"/>
  <c r="F18" i="3"/>
  <c r="F16" i="3"/>
  <c r="F15" i="3"/>
  <c r="F13" i="3"/>
  <c r="F12" i="3"/>
  <c r="F10" i="3"/>
  <c r="F9" i="3"/>
  <c r="F7" i="3"/>
  <c r="F6" i="3"/>
  <c r="E58" i="3"/>
  <c r="G58" i="3"/>
  <c r="E57" i="3"/>
  <c r="G57" i="3"/>
  <c r="E55" i="3"/>
  <c r="G55" i="3"/>
  <c r="E54" i="3"/>
  <c r="G54" i="3"/>
  <c r="E52" i="3"/>
  <c r="G52" i="3"/>
  <c r="E51" i="3"/>
  <c r="G51" i="3"/>
  <c r="E49" i="3"/>
  <c r="G49" i="3"/>
  <c r="E48" i="3"/>
  <c r="G48" i="3"/>
  <c r="E46" i="3"/>
  <c r="G46" i="3"/>
  <c r="E45" i="3"/>
  <c r="G45" i="3"/>
  <c r="E43" i="3"/>
  <c r="G43" i="3"/>
  <c r="E42" i="3"/>
  <c r="E40" i="3"/>
  <c r="G40" i="3"/>
  <c r="E39" i="3"/>
  <c r="E37" i="3"/>
  <c r="G37" i="3"/>
  <c r="E36" i="3"/>
  <c r="E34" i="3"/>
  <c r="G34" i="3"/>
  <c r="E33" i="3"/>
  <c r="E31" i="3"/>
  <c r="G31" i="3"/>
  <c r="E30" i="3"/>
  <c r="G30" i="3"/>
  <c r="E28" i="3"/>
  <c r="G28" i="3"/>
  <c r="E27" i="3"/>
  <c r="G27" i="3"/>
  <c r="E25" i="3"/>
  <c r="G25" i="3"/>
  <c r="E22" i="3"/>
  <c r="G22" i="3"/>
  <c r="E21" i="3"/>
  <c r="G21" i="3"/>
  <c r="E19" i="3"/>
  <c r="E18" i="3"/>
  <c r="G18" i="3"/>
  <c r="E16" i="3"/>
  <c r="G16" i="3"/>
  <c r="E15" i="3"/>
  <c r="G15" i="3"/>
  <c r="E13" i="3"/>
  <c r="G13" i="3"/>
  <c r="E12" i="3"/>
  <c r="G12" i="3"/>
  <c r="E10" i="3"/>
  <c r="E9" i="3"/>
  <c r="G9" i="3"/>
  <c r="E7" i="3"/>
  <c r="G7" i="3"/>
  <c r="E6" i="3"/>
  <c r="G6" i="3"/>
  <c r="H60" i="4"/>
  <c r="J60" i="3"/>
  <c r="H61" i="4"/>
  <c r="J61" i="3"/>
  <c r="K24" i="3"/>
  <c r="K27" i="3"/>
  <c r="K33" i="3"/>
  <c r="K42" i="3"/>
  <c r="K16" i="3"/>
  <c r="K19" i="3"/>
  <c r="K22" i="3"/>
  <c r="K25" i="3"/>
  <c r="K28" i="3"/>
  <c r="K37" i="3"/>
  <c r="K40" i="3"/>
  <c r="K43" i="3"/>
  <c r="K46" i="3"/>
  <c r="K52" i="3"/>
  <c r="K49" i="3"/>
  <c r="K58" i="3"/>
  <c r="D60" i="4"/>
  <c r="F60" i="3"/>
  <c r="D61" i="4"/>
  <c r="F61" i="3"/>
  <c r="C61" i="4"/>
  <c r="F23" i="3"/>
  <c r="F60" i="5"/>
  <c r="F61" i="5"/>
  <c r="E61" i="5"/>
  <c r="D61" i="5"/>
  <c r="E60" i="5"/>
  <c r="D60" i="5"/>
  <c r="C61" i="5"/>
  <c r="I6" i="3"/>
  <c r="N9" i="6"/>
  <c r="N12" i="6"/>
  <c r="N15" i="6"/>
  <c r="I15" i="3"/>
  <c r="N18" i="6"/>
  <c r="I18" i="3"/>
  <c r="N21" i="6"/>
  <c r="I21" i="3"/>
  <c r="N24" i="6"/>
  <c r="I24" i="3"/>
  <c r="N27" i="6"/>
  <c r="I27" i="3"/>
  <c r="N30" i="6"/>
  <c r="I30" i="3"/>
  <c r="N33" i="6"/>
  <c r="I33" i="3"/>
  <c r="N36" i="6"/>
  <c r="I36" i="3"/>
  <c r="N39" i="6"/>
  <c r="I39" i="3"/>
  <c r="N42" i="6"/>
  <c r="I42" i="3"/>
  <c r="N45" i="6"/>
  <c r="I45" i="3"/>
  <c r="N48" i="6"/>
  <c r="I48" i="3"/>
  <c r="N51" i="6"/>
  <c r="I51" i="3"/>
  <c r="N54" i="6"/>
  <c r="I54" i="3"/>
  <c r="N57" i="6"/>
  <c r="I57" i="3"/>
  <c r="N7" i="6"/>
  <c r="I7" i="3"/>
  <c r="N10" i="6"/>
  <c r="I10" i="3"/>
  <c r="N13" i="6"/>
  <c r="I13" i="3"/>
  <c r="N16" i="6"/>
  <c r="I16" i="3"/>
  <c r="N19" i="6"/>
  <c r="I19" i="3"/>
  <c r="N22" i="6"/>
  <c r="I22" i="3"/>
  <c r="N25" i="6"/>
  <c r="I25" i="3"/>
  <c r="N28" i="6"/>
  <c r="I28" i="3"/>
  <c r="N31" i="6"/>
  <c r="I31" i="3"/>
  <c r="N34" i="6"/>
  <c r="I34" i="3"/>
  <c r="N37" i="6"/>
  <c r="I37" i="3"/>
  <c r="N40" i="6"/>
  <c r="I40" i="3"/>
  <c r="N43" i="6"/>
  <c r="I43" i="3"/>
  <c r="N46" i="6"/>
  <c r="I46" i="3"/>
  <c r="N49" i="6"/>
  <c r="N52" i="6"/>
  <c r="I52" i="3"/>
  <c r="N55" i="6"/>
  <c r="I55" i="3"/>
  <c r="N58" i="6"/>
  <c r="I58" i="3"/>
  <c r="M60" i="6"/>
  <c r="M61" i="6"/>
  <c r="L60" i="6"/>
  <c r="L61" i="6"/>
  <c r="K60" i="6"/>
  <c r="K61" i="6"/>
  <c r="F6" i="6"/>
  <c r="H6" i="3"/>
  <c r="F9" i="6"/>
  <c r="H9" i="6"/>
  <c r="H9" i="3"/>
  <c r="F12" i="6"/>
  <c r="F15" i="6"/>
  <c r="H15" i="6"/>
  <c r="H15" i="3"/>
  <c r="H18" i="6"/>
  <c r="H18" i="3"/>
  <c r="F21" i="6"/>
  <c r="H21" i="6"/>
  <c r="H21" i="3"/>
  <c r="F24" i="6"/>
  <c r="H24" i="6"/>
  <c r="H24" i="3"/>
  <c r="F27" i="6"/>
  <c r="F30" i="6"/>
  <c r="H30" i="6"/>
  <c r="H30" i="3"/>
  <c r="F33" i="6"/>
  <c r="H33" i="6"/>
  <c r="H33" i="3"/>
  <c r="F36" i="6"/>
  <c r="H36" i="6"/>
  <c r="H36" i="3"/>
  <c r="F39" i="6"/>
  <c r="H39" i="6"/>
  <c r="H39" i="3"/>
  <c r="F42" i="6"/>
  <c r="H42" i="6"/>
  <c r="H42" i="3"/>
  <c r="F45" i="6"/>
  <c r="H45" i="6"/>
  <c r="H45" i="3"/>
  <c r="F54" i="6"/>
  <c r="H54" i="6"/>
  <c r="H54" i="3"/>
  <c r="F51" i="6"/>
  <c r="H51" i="6"/>
  <c r="H51" i="3"/>
  <c r="F48" i="6"/>
  <c r="H48" i="6"/>
  <c r="H48" i="3"/>
  <c r="F57" i="6"/>
  <c r="H57" i="6"/>
  <c r="H57" i="3"/>
  <c r="F7" i="6"/>
  <c r="H7" i="6"/>
  <c r="H7" i="3"/>
  <c r="F10" i="6"/>
  <c r="H10" i="6"/>
  <c r="H10" i="3"/>
  <c r="F13" i="6"/>
  <c r="H13" i="6"/>
  <c r="H13" i="3"/>
  <c r="F16" i="6"/>
  <c r="H16" i="6"/>
  <c r="H16" i="3"/>
  <c r="F19" i="6"/>
  <c r="H19" i="6"/>
  <c r="H19" i="3"/>
  <c r="F22" i="6"/>
  <c r="H22" i="6"/>
  <c r="H22" i="3"/>
  <c r="F25" i="6"/>
  <c r="H25" i="6"/>
  <c r="H25" i="3"/>
  <c r="F28" i="6"/>
  <c r="H28" i="6"/>
  <c r="H28" i="3"/>
  <c r="F31" i="6"/>
  <c r="H31" i="6"/>
  <c r="H31" i="3"/>
  <c r="F34" i="6"/>
  <c r="H34" i="6"/>
  <c r="H34" i="3"/>
  <c r="F37" i="6"/>
  <c r="H37" i="6"/>
  <c r="H37" i="3"/>
  <c r="F40" i="6"/>
  <c r="H40" i="6"/>
  <c r="H40" i="3"/>
  <c r="F43" i="6"/>
  <c r="H43" i="6"/>
  <c r="H43" i="3"/>
  <c r="F46" i="6"/>
  <c r="H46" i="6"/>
  <c r="H46" i="3"/>
  <c r="F55" i="6"/>
  <c r="H55" i="6"/>
  <c r="H55" i="3"/>
  <c r="F52" i="6"/>
  <c r="F49" i="6"/>
  <c r="H49" i="6"/>
  <c r="H49" i="3"/>
  <c r="F58" i="6"/>
  <c r="H58" i="6"/>
  <c r="H58" i="3"/>
  <c r="E60" i="6"/>
  <c r="E61" i="6"/>
  <c r="D60" i="6"/>
  <c r="D61" i="6"/>
  <c r="C60" i="6"/>
  <c r="C61" i="6"/>
  <c r="H43" i="13"/>
  <c r="G43" i="13"/>
  <c r="G44" i="13"/>
  <c r="L43" i="13"/>
  <c r="L44" i="13"/>
  <c r="F43" i="13"/>
  <c r="F44" i="13"/>
  <c r="K43" i="13"/>
  <c r="K44" i="13"/>
  <c r="E43" i="13"/>
  <c r="E44" i="13"/>
  <c r="J43" i="13"/>
  <c r="J44" i="13"/>
  <c r="D43" i="13"/>
  <c r="D44" i="13"/>
  <c r="I43" i="13"/>
  <c r="I44" i="13"/>
  <c r="C44" i="13"/>
  <c r="H44" i="13"/>
  <c r="Q42" i="13"/>
  <c r="P42" i="13"/>
  <c r="O42" i="13"/>
  <c r="N42" i="13"/>
  <c r="M42" i="13"/>
  <c r="Q41" i="13"/>
  <c r="P41" i="13"/>
  <c r="O41" i="13"/>
  <c r="N41" i="13"/>
  <c r="M41" i="13"/>
  <c r="Q40" i="13"/>
  <c r="P40" i="13"/>
  <c r="O40" i="13"/>
  <c r="N40" i="13"/>
  <c r="M40" i="13"/>
  <c r="Q39" i="13"/>
  <c r="P39" i="13"/>
  <c r="O39" i="13"/>
  <c r="N39" i="13"/>
  <c r="M39" i="13"/>
  <c r="Q38" i="13"/>
  <c r="P38" i="13"/>
  <c r="O38" i="13"/>
  <c r="N38" i="13"/>
  <c r="M38" i="13"/>
  <c r="Q37" i="13"/>
  <c r="P37" i="13"/>
  <c r="O37" i="13"/>
  <c r="N37" i="13"/>
  <c r="M37" i="13"/>
  <c r="Q36" i="13"/>
  <c r="P36" i="13"/>
  <c r="O36" i="13"/>
  <c r="N36" i="13"/>
  <c r="M36" i="13"/>
  <c r="Q35" i="13"/>
  <c r="P35" i="13"/>
  <c r="O35" i="13"/>
  <c r="N35" i="13"/>
  <c r="M35" i="13"/>
  <c r="Q34" i="13"/>
  <c r="P34" i="13"/>
  <c r="O34" i="13"/>
  <c r="N34" i="13"/>
  <c r="M34" i="13"/>
  <c r="Q33" i="13"/>
  <c r="P33" i="13"/>
  <c r="O33" i="13"/>
  <c r="N33" i="13"/>
  <c r="M33" i="13"/>
  <c r="Q32" i="13"/>
  <c r="P32" i="13"/>
  <c r="O32" i="13"/>
  <c r="N32" i="13"/>
  <c r="M32" i="13"/>
  <c r="Q31" i="13"/>
  <c r="P31" i="13"/>
  <c r="O31" i="13"/>
  <c r="N31" i="13"/>
  <c r="M31" i="13"/>
  <c r="Q30" i="13"/>
  <c r="P30" i="13"/>
  <c r="O30" i="13"/>
  <c r="N30" i="13"/>
  <c r="M30" i="13"/>
  <c r="Q29" i="13"/>
  <c r="P29" i="13"/>
  <c r="O29" i="13"/>
  <c r="N29" i="13"/>
  <c r="M29" i="13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Q12" i="13"/>
  <c r="P12" i="13"/>
  <c r="O12" i="13"/>
  <c r="N12" i="13"/>
  <c r="M12" i="13"/>
  <c r="Q11" i="13"/>
  <c r="P11" i="13"/>
  <c r="O11" i="13"/>
  <c r="N11" i="13"/>
  <c r="M11" i="13"/>
  <c r="Q10" i="13"/>
  <c r="P10" i="13"/>
  <c r="O10" i="13"/>
  <c r="N10" i="13"/>
  <c r="M10" i="13"/>
  <c r="Q9" i="13"/>
  <c r="P9" i="13"/>
  <c r="O9" i="13"/>
  <c r="N9" i="13"/>
  <c r="M9" i="13"/>
  <c r="Q8" i="13"/>
  <c r="P8" i="13"/>
  <c r="O8" i="13"/>
  <c r="N8" i="13"/>
  <c r="Q7" i="13"/>
  <c r="P7" i="13"/>
  <c r="O7" i="13"/>
  <c r="N7" i="13"/>
  <c r="G43" i="12"/>
  <c r="G44" i="12"/>
  <c r="L44" i="12"/>
  <c r="F43" i="12"/>
  <c r="F44" i="12"/>
  <c r="K44" i="12"/>
  <c r="E43" i="12"/>
  <c r="E44" i="12"/>
  <c r="J44" i="12"/>
  <c r="D43" i="12"/>
  <c r="D44" i="12"/>
  <c r="I44" i="12"/>
  <c r="C43" i="12"/>
  <c r="C44" i="12"/>
  <c r="H44" i="12"/>
  <c r="H45" i="12"/>
  <c r="Q42" i="12"/>
  <c r="P42" i="12"/>
  <c r="O42" i="12"/>
  <c r="N42" i="12"/>
  <c r="M42" i="12"/>
  <c r="Q41" i="12"/>
  <c r="P41" i="12"/>
  <c r="O41" i="12"/>
  <c r="N41" i="12"/>
  <c r="M41" i="12"/>
  <c r="Q40" i="12"/>
  <c r="P40" i="12"/>
  <c r="O40" i="12"/>
  <c r="N40" i="12"/>
  <c r="M40" i="12"/>
  <c r="Q39" i="12"/>
  <c r="P39" i="12"/>
  <c r="O39" i="12"/>
  <c r="N39" i="12"/>
  <c r="M39" i="12"/>
  <c r="Q38" i="12"/>
  <c r="P38" i="12"/>
  <c r="O38" i="12"/>
  <c r="N38" i="12"/>
  <c r="M38" i="12"/>
  <c r="Q37" i="12"/>
  <c r="P37" i="12"/>
  <c r="O37" i="12"/>
  <c r="N37" i="12"/>
  <c r="M37" i="12"/>
  <c r="Q36" i="12"/>
  <c r="P36" i="12"/>
  <c r="O36" i="12"/>
  <c r="N36" i="12"/>
  <c r="M36" i="12"/>
  <c r="Q35" i="12"/>
  <c r="P35" i="12"/>
  <c r="O35" i="12"/>
  <c r="N35" i="12"/>
  <c r="M35" i="12"/>
  <c r="Q34" i="12"/>
  <c r="P34" i="12"/>
  <c r="O34" i="12"/>
  <c r="N34" i="12"/>
  <c r="M34" i="12"/>
  <c r="Q33" i="12"/>
  <c r="P33" i="12"/>
  <c r="O33" i="12"/>
  <c r="N33" i="12"/>
  <c r="M33" i="12"/>
  <c r="Q32" i="12"/>
  <c r="P32" i="12"/>
  <c r="O32" i="12"/>
  <c r="N32" i="12"/>
  <c r="M32" i="12"/>
  <c r="Q31" i="12"/>
  <c r="P31" i="12"/>
  <c r="O31" i="12"/>
  <c r="N31" i="12"/>
  <c r="M31" i="12"/>
  <c r="Q30" i="12"/>
  <c r="P30" i="12"/>
  <c r="O30" i="12"/>
  <c r="N30" i="12"/>
  <c r="M30" i="12"/>
  <c r="Q29" i="12"/>
  <c r="P29" i="12"/>
  <c r="O29" i="12"/>
  <c r="N29" i="12"/>
  <c r="M29" i="12"/>
  <c r="Q28" i="12"/>
  <c r="P28" i="12"/>
  <c r="O28" i="12"/>
  <c r="N28" i="12"/>
  <c r="M28" i="12"/>
  <c r="Q27" i="12"/>
  <c r="P27" i="12"/>
  <c r="O27" i="12"/>
  <c r="N27" i="12"/>
  <c r="M27" i="12"/>
  <c r="Q26" i="12"/>
  <c r="P26" i="12"/>
  <c r="O26" i="12"/>
  <c r="N26" i="12"/>
  <c r="M26" i="12"/>
  <c r="Q25" i="12"/>
  <c r="P25" i="12"/>
  <c r="O25" i="12"/>
  <c r="N25" i="12"/>
  <c r="M25" i="12"/>
  <c r="Q24" i="12"/>
  <c r="P24" i="12"/>
  <c r="O24" i="12"/>
  <c r="N24" i="12"/>
  <c r="M24" i="12"/>
  <c r="Q23" i="12"/>
  <c r="P23" i="12"/>
  <c r="O23" i="12"/>
  <c r="N23" i="12"/>
  <c r="M23" i="12"/>
  <c r="Q22" i="12"/>
  <c r="P22" i="12"/>
  <c r="O22" i="12"/>
  <c r="N22" i="12"/>
  <c r="M22" i="12"/>
  <c r="Q21" i="12"/>
  <c r="P21" i="12"/>
  <c r="O21" i="12"/>
  <c r="N21" i="12"/>
  <c r="M21" i="12"/>
  <c r="Q20" i="12"/>
  <c r="P20" i="12"/>
  <c r="O20" i="12"/>
  <c r="N20" i="12"/>
  <c r="M20" i="12"/>
  <c r="Q19" i="12"/>
  <c r="P19" i="12"/>
  <c r="O19" i="12"/>
  <c r="N19" i="12"/>
  <c r="M19" i="12"/>
  <c r="Q18" i="12"/>
  <c r="P18" i="12"/>
  <c r="O18" i="12"/>
  <c r="N18" i="12"/>
  <c r="M18" i="12"/>
  <c r="Q17" i="12"/>
  <c r="P17" i="12"/>
  <c r="O17" i="12"/>
  <c r="N17" i="12"/>
  <c r="M17" i="12"/>
  <c r="Q16" i="12"/>
  <c r="P16" i="12"/>
  <c r="O16" i="12"/>
  <c r="N16" i="12"/>
  <c r="M16" i="12"/>
  <c r="Q15" i="12"/>
  <c r="P15" i="12"/>
  <c r="O15" i="12"/>
  <c r="N15" i="12"/>
  <c r="M15" i="12"/>
  <c r="Q14" i="12"/>
  <c r="P14" i="12"/>
  <c r="O14" i="12"/>
  <c r="N14" i="12"/>
  <c r="M14" i="12"/>
  <c r="Q13" i="12"/>
  <c r="P13" i="12"/>
  <c r="O13" i="12"/>
  <c r="N13" i="12"/>
  <c r="M13" i="12"/>
  <c r="Q12" i="12"/>
  <c r="P12" i="12"/>
  <c r="O12" i="12"/>
  <c r="N12" i="12"/>
  <c r="M12" i="12"/>
  <c r="Q11" i="12"/>
  <c r="P11" i="12"/>
  <c r="O11" i="12"/>
  <c r="N11" i="12"/>
  <c r="M11" i="12"/>
  <c r="Q10" i="12"/>
  <c r="P10" i="12"/>
  <c r="O10" i="12"/>
  <c r="N10" i="12"/>
  <c r="M10" i="12"/>
  <c r="Q9" i="12"/>
  <c r="P9" i="12"/>
  <c r="O9" i="12"/>
  <c r="N9" i="12"/>
  <c r="M9" i="12"/>
  <c r="Q8" i="12"/>
  <c r="P8" i="12"/>
  <c r="O8" i="12"/>
  <c r="N8" i="12"/>
  <c r="M8" i="12"/>
  <c r="Q7" i="12"/>
  <c r="P7" i="12"/>
  <c r="O7" i="12"/>
  <c r="N7" i="12"/>
  <c r="M7" i="12"/>
  <c r="F44" i="11"/>
  <c r="L44" i="11"/>
  <c r="Q44" i="11"/>
  <c r="K44" i="11"/>
  <c r="P44" i="11"/>
  <c r="J44" i="11"/>
  <c r="O44" i="11"/>
  <c r="I44" i="11"/>
  <c r="N44" i="11"/>
  <c r="G44" i="11"/>
  <c r="E44" i="11"/>
  <c r="D44" i="11"/>
  <c r="C44" i="11"/>
  <c r="L43" i="11"/>
  <c r="K43" i="11"/>
  <c r="K45" i="11"/>
  <c r="P45" i="11"/>
  <c r="J43" i="11"/>
  <c r="O43" i="11"/>
  <c r="I43" i="11"/>
  <c r="G43" i="11"/>
  <c r="F43" i="11"/>
  <c r="E43" i="11"/>
  <c r="D43" i="11"/>
  <c r="Q42" i="11"/>
  <c r="P42" i="11"/>
  <c r="O42" i="11"/>
  <c r="N42" i="11"/>
  <c r="M42" i="11"/>
  <c r="Q41" i="11"/>
  <c r="P41" i="11"/>
  <c r="O41" i="11"/>
  <c r="N41" i="11"/>
  <c r="M41" i="11"/>
  <c r="Q40" i="11"/>
  <c r="P40" i="11"/>
  <c r="O40" i="11"/>
  <c r="N40" i="11"/>
  <c r="M40" i="11"/>
  <c r="Q39" i="11"/>
  <c r="P39" i="11"/>
  <c r="O39" i="11"/>
  <c r="N39" i="11"/>
  <c r="M39" i="11"/>
  <c r="Q38" i="11"/>
  <c r="P38" i="11"/>
  <c r="O38" i="11"/>
  <c r="N38" i="11"/>
  <c r="M38" i="11"/>
  <c r="Q37" i="11"/>
  <c r="P37" i="11"/>
  <c r="O37" i="11"/>
  <c r="N37" i="11"/>
  <c r="M37" i="11"/>
  <c r="Q36" i="11"/>
  <c r="P36" i="11"/>
  <c r="O36" i="11"/>
  <c r="N36" i="11"/>
  <c r="M36" i="11"/>
  <c r="Q35" i="11"/>
  <c r="P35" i="11"/>
  <c r="O35" i="11"/>
  <c r="N35" i="11"/>
  <c r="M35" i="11"/>
  <c r="Q34" i="11"/>
  <c r="P34" i="11"/>
  <c r="O34" i="11"/>
  <c r="N34" i="11"/>
  <c r="M34" i="11"/>
  <c r="Q33" i="11"/>
  <c r="P33" i="11"/>
  <c r="O33" i="11"/>
  <c r="N33" i="11"/>
  <c r="M33" i="11"/>
  <c r="Q32" i="11"/>
  <c r="P32" i="11"/>
  <c r="O32" i="11"/>
  <c r="N32" i="11"/>
  <c r="M32" i="11"/>
  <c r="Q31" i="11"/>
  <c r="P31" i="11"/>
  <c r="O31" i="11"/>
  <c r="N31" i="11"/>
  <c r="M31" i="11"/>
  <c r="Q30" i="11"/>
  <c r="P30" i="11"/>
  <c r="O30" i="11"/>
  <c r="N30" i="11"/>
  <c r="M30" i="11"/>
  <c r="Q29" i="11"/>
  <c r="P29" i="11"/>
  <c r="O29" i="11"/>
  <c r="N29" i="11"/>
  <c r="M29" i="11"/>
  <c r="Q28" i="11"/>
  <c r="P28" i="11"/>
  <c r="O28" i="11"/>
  <c r="N28" i="11"/>
  <c r="M28" i="11"/>
  <c r="Q27" i="11"/>
  <c r="P27" i="11"/>
  <c r="O27" i="11"/>
  <c r="N27" i="11"/>
  <c r="M27" i="11"/>
  <c r="Q26" i="11"/>
  <c r="P26" i="11"/>
  <c r="O26" i="11"/>
  <c r="N26" i="11"/>
  <c r="M26" i="11"/>
  <c r="Q25" i="11"/>
  <c r="P25" i="11"/>
  <c r="O25" i="11"/>
  <c r="N25" i="11"/>
  <c r="M25" i="11"/>
  <c r="Q24" i="11"/>
  <c r="P24" i="11"/>
  <c r="O24" i="11"/>
  <c r="N24" i="11"/>
  <c r="M24" i="11"/>
  <c r="Q23" i="11"/>
  <c r="P23" i="11"/>
  <c r="O23" i="11"/>
  <c r="N23" i="11"/>
  <c r="M23" i="11"/>
  <c r="Q22" i="11"/>
  <c r="P22" i="11"/>
  <c r="O22" i="11"/>
  <c r="N22" i="11"/>
  <c r="M22" i="11"/>
  <c r="Q21" i="11"/>
  <c r="P21" i="11"/>
  <c r="O21" i="11"/>
  <c r="N21" i="11"/>
  <c r="M21" i="11"/>
  <c r="Q20" i="11"/>
  <c r="P20" i="11"/>
  <c r="O20" i="11"/>
  <c r="N20" i="11"/>
  <c r="M20" i="11"/>
  <c r="Q19" i="11"/>
  <c r="P19" i="11"/>
  <c r="O19" i="11"/>
  <c r="N19" i="11"/>
  <c r="M19" i="11"/>
  <c r="Q18" i="11"/>
  <c r="P18" i="11"/>
  <c r="O18" i="11"/>
  <c r="N18" i="11"/>
  <c r="M18" i="11"/>
  <c r="Q17" i="11"/>
  <c r="P17" i="11"/>
  <c r="O17" i="11"/>
  <c r="N17" i="11"/>
  <c r="M17" i="11"/>
  <c r="Q16" i="11"/>
  <c r="P16" i="11"/>
  <c r="O16" i="11"/>
  <c r="N16" i="11"/>
  <c r="M16" i="11"/>
  <c r="Q15" i="11"/>
  <c r="P15" i="11"/>
  <c r="O15" i="11"/>
  <c r="N15" i="11"/>
  <c r="M15" i="11"/>
  <c r="Q14" i="11"/>
  <c r="P14" i="11"/>
  <c r="O14" i="11"/>
  <c r="N14" i="11"/>
  <c r="M14" i="11"/>
  <c r="Q13" i="11"/>
  <c r="P13" i="11"/>
  <c r="O13" i="11"/>
  <c r="N13" i="11"/>
  <c r="M13" i="11"/>
  <c r="Q12" i="11"/>
  <c r="P12" i="11"/>
  <c r="O12" i="11"/>
  <c r="N12" i="11"/>
  <c r="M12" i="11"/>
  <c r="Q11" i="11"/>
  <c r="P11" i="11"/>
  <c r="O11" i="11"/>
  <c r="N11" i="11"/>
  <c r="M11" i="11"/>
  <c r="Q10" i="11"/>
  <c r="P10" i="11"/>
  <c r="O10" i="11"/>
  <c r="N10" i="11"/>
  <c r="M10" i="11"/>
  <c r="Q9" i="11"/>
  <c r="P9" i="11"/>
  <c r="O9" i="11"/>
  <c r="N9" i="11"/>
  <c r="M9" i="11"/>
  <c r="Q8" i="11"/>
  <c r="P8" i="11"/>
  <c r="O8" i="11"/>
  <c r="N8" i="11"/>
  <c r="M8" i="11"/>
  <c r="Q7" i="11"/>
  <c r="P7" i="11"/>
  <c r="O7" i="11"/>
  <c r="N7" i="11"/>
  <c r="O41" i="10"/>
  <c r="Q42" i="10"/>
  <c r="P42" i="10"/>
  <c r="O42" i="10"/>
  <c r="N42" i="10"/>
  <c r="M42" i="10"/>
  <c r="Q41" i="10"/>
  <c r="P41" i="10"/>
  <c r="N41" i="10"/>
  <c r="M41" i="10"/>
  <c r="Q40" i="10"/>
  <c r="P40" i="10"/>
  <c r="O40" i="10"/>
  <c r="N40" i="10"/>
  <c r="M40" i="10"/>
  <c r="Q39" i="10"/>
  <c r="P39" i="10"/>
  <c r="O39" i="10"/>
  <c r="N39" i="10"/>
  <c r="M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Q42" i="9"/>
  <c r="P42" i="9"/>
  <c r="O42" i="9"/>
  <c r="N42" i="9"/>
  <c r="M42" i="9"/>
  <c r="Q41" i="9"/>
  <c r="P41" i="9"/>
  <c r="O41" i="9"/>
  <c r="N41" i="9"/>
  <c r="M41" i="9"/>
  <c r="Q40" i="9"/>
  <c r="P40" i="9"/>
  <c r="O40" i="9"/>
  <c r="N40" i="9"/>
  <c r="Q39" i="9"/>
  <c r="P39" i="9"/>
  <c r="O39" i="9"/>
  <c r="N39" i="9"/>
  <c r="Q38" i="9"/>
  <c r="P38" i="9"/>
  <c r="O38" i="9"/>
  <c r="N38" i="9"/>
  <c r="M38" i="9"/>
  <c r="Q37" i="9"/>
  <c r="P37" i="9"/>
  <c r="O37" i="9"/>
  <c r="N37" i="9"/>
  <c r="M37" i="9"/>
  <c r="Q36" i="9"/>
  <c r="P36" i="9"/>
  <c r="O36" i="9"/>
  <c r="N36" i="9"/>
  <c r="M36" i="9"/>
  <c r="Q35" i="9"/>
  <c r="P35" i="9"/>
  <c r="O35" i="9"/>
  <c r="N35" i="9"/>
  <c r="M35" i="9"/>
  <c r="Q34" i="9"/>
  <c r="P34" i="9"/>
  <c r="O34" i="9"/>
  <c r="N34" i="9"/>
  <c r="M34" i="9"/>
  <c r="Q33" i="9"/>
  <c r="P33" i="9"/>
  <c r="O33" i="9"/>
  <c r="N33" i="9"/>
  <c r="M33" i="9"/>
  <c r="Q32" i="9"/>
  <c r="P32" i="9"/>
  <c r="O32" i="9"/>
  <c r="N32" i="9"/>
  <c r="M32" i="9"/>
  <c r="Q31" i="9"/>
  <c r="P31" i="9"/>
  <c r="O31" i="9"/>
  <c r="N31" i="9"/>
  <c r="M31" i="9"/>
  <c r="Q30" i="9"/>
  <c r="P30" i="9"/>
  <c r="O30" i="9"/>
  <c r="N30" i="9"/>
  <c r="M30" i="9"/>
  <c r="Q29" i="9"/>
  <c r="P29" i="9"/>
  <c r="O29" i="9"/>
  <c r="N29" i="9"/>
  <c r="M29" i="9"/>
  <c r="Q28" i="9"/>
  <c r="P28" i="9"/>
  <c r="O28" i="9"/>
  <c r="N28" i="9"/>
  <c r="M28" i="9"/>
  <c r="Q27" i="9"/>
  <c r="P27" i="9"/>
  <c r="O27" i="9"/>
  <c r="N27" i="9"/>
  <c r="Q26" i="9"/>
  <c r="P26" i="9"/>
  <c r="O26" i="9"/>
  <c r="N26" i="9"/>
  <c r="M26" i="9"/>
  <c r="Q25" i="9"/>
  <c r="P25" i="9"/>
  <c r="O25" i="9"/>
  <c r="N25" i="9"/>
  <c r="M25" i="9"/>
  <c r="Q24" i="9"/>
  <c r="P24" i="9"/>
  <c r="O24" i="9"/>
  <c r="N24" i="9"/>
  <c r="M24" i="9"/>
  <c r="Q23" i="9"/>
  <c r="P23" i="9"/>
  <c r="O23" i="9"/>
  <c r="N23" i="9"/>
  <c r="M23" i="9"/>
  <c r="Q22" i="9"/>
  <c r="P22" i="9"/>
  <c r="O22" i="9"/>
  <c r="N22" i="9"/>
  <c r="M22" i="9"/>
  <c r="Q21" i="9"/>
  <c r="P21" i="9"/>
  <c r="O21" i="9"/>
  <c r="N21" i="9"/>
  <c r="M21" i="9"/>
  <c r="Q18" i="9"/>
  <c r="P18" i="9"/>
  <c r="O18" i="9"/>
  <c r="N18" i="9"/>
  <c r="Q17" i="9"/>
  <c r="P17" i="9"/>
  <c r="O17" i="9"/>
  <c r="N17" i="9"/>
  <c r="Q16" i="9"/>
  <c r="P16" i="9"/>
  <c r="O16" i="9"/>
  <c r="N16" i="9"/>
  <c r="M16" i="9"/>
  <c r="Q15" i="9"/>
  <c r="P15" i="9"/>
  <c r="O15" i="9"/>
  <c r="N15" i="9"/>
  <c r="M15" i="9"/>
  <c r="Q14" i="9"/>
  <c r="P14" i="9"/>
  <c r="O14" i="9"/>
  <c r="N14" i="9"/>
  <c r="M14" i="9"/>
  <c r="Q13" i="9"/>
  <c r="P13" i="9"/>
  <c r="O13" i="9"/>
  <c r="N13" i="9"/>
  <c r="M13" i="9"/>
  <c r="Q12" i="9"/>
  <c r="P12" i="9"/>
  <c r="O12" i="9"/>
  <c r="N12" i="9"/>
  <c r="M12" i="9"/>
  <c r="Q11" i="9"/>
  <c r="P11" i="9"/>
  <c r="O11" i="9"/>
  <c r="N11" i="9"/>
  <c r="M11" i="9"/>
  <c r="Q10" i="9"/>
  <c r="P10" i="9"/>
  <c r="O10" i="9"/>
  <c r="N10" i="9"/>
  <c r="M10" i="9"/>
  <c r="Q9" i="9"/>
  <c r="P9" i="9"/>
  <c r="O9" i="9"/>
  <c r="N9" i="9"/>
  <c r="M9" i="9"/>
  <c r="Q8" i="9"/>
  <c r="P8" i="9"/>
  <c r="O8" i="9"/>
  <c r="N8" i="9"/>
  <c r="Q7" i="9"/>
  <c r="P7" i="9"/>
  <c r="O7" i="9"/>
  <c r="N7" i="9"/>
  <c r="M30" i="2"/>
  <c r="K30" i="2"/>
  <c r="H52" i="6"/>
  <c r="H52" i="3"/>
  <c r="H27" i="6"/>
  <c r="H27" i="3"/>
  <c r="I9" i="3"/>
  <c r="K57" i="3"/>
  <c r="K54" i="3"/>
  <c r="K55" i="3"/>
  <c r="K48" i="3"/>
  <c r="K30" i="3"/>
  <c r="K15" i="3"/>
  <c r="K13" i="3"/>
  <c r="K45" i="3"/>
  <c r="K34" i="3"/>
  <c r="K21" i="3"/>
  <c r="D30" i="2"/>
  <c r="D15" i="2"/>
  <c r="K31" i="3"/>
  <c r="K32" i="3"/>
  <c r="K10" i="3"/>
  <c r="K12" i="3"/>
  <c r="K39" i="3"/>
  <c r="K41" i="3"/>
  <c r="K36" i="3"/>
  <c r="G10" i="3"/>
  <c r="I60" i="4"/>
  <c r="K9" i="3"/>
  <c r="K18" i="3"/>
  <c r="K51" i="3"/>
  <c r="K7" i="3"/>
  <c r="I61" i="4"/>
  <c r="N47" i="6"/>
  <c r="I47" i="3"/>
  <c r="E29" i="3"/>
  <c r="G29" i="3"/>
  <c r="J17" i="3"/>
  <c r="K11" i="3"/>
  <c r="F29" i="6"/>
  <c r="H29" i="6"/>
  <c r="H29" i="3"/>
  <c r="J30" i="2"/>
  <c r="M7" i="11"/>
  <c r="C7" i="8"/>
  <c r="C43" i="11"/>
  <c r="M13" i="13"/>
  <c r="C13" i="8"/>
  <c r="C43" i="13"/>
  <c r="Q37" i="8"/>
  <c r="O20" i="8"/>
  <c r="F41" i="6"/>
  <c r="H41" i="6"/>
  <c r="H41" i="3"/>
  <c r="F8" i="6"/>
  <c r="H8" i="6"/>
  <c r="H8" i="3"/>
  <c r="L15" i="2"/>
  <c r="H12" i="6"/>
  <c r="H12" i="3"/>
  <c r="I49" i="3"/>
  <c r="K56" i="3"/>
  <c r="J15" i="2"/>
  <c r="J44" i="3"/>
  <c r="G53" i="3"/>
  <c r="G42" i="3"/>
  <c r="G39" i="3"/>
  <c r="G36" i="3"/>
  <c r="G33" i="3"/>
  <c r="C62" i="4"/>
  <c r="I62" i="4"/>
  <c r="G19" i="3"/>
  <c r="D62" i="4"/>
  <c r="F62" i="3"/>
  <c r="H62" i="4"/>
  <c r="E62" i="4"/>
  <c r="E61" i="3"/>
  <c r="G61" i="3"/>
  <c r="N53" i="6"/>
  <c r="I53" i="3"/>
  <c r="N44" i="6"/>
  <c r="I44" i="3"/>
  <c r="N41" i="6"/>
  <c r="I41" i="3"/>
  <c r="N38" i="6"/>
  <c r="I38" i="3"/>
  <c r="N32" i="6"/>
  <c r="I32" i="3"/>
  <c r="N29" i="6"/>
  <c r="I29" i="3"/>
  <c r="N26" i="6"/>
  <c r="I26" i="3"/>
  <c r="N23" i="6"/>
  <c r="I23" i="3"/>
  <c r="N20" i="6"/>
  <c r="I20" i="3"/>
  <c r="N60" i="6"/>
  <c r="G60" i="4"/>
  <c r="I12" i="3"/>
  <c r="M62" i="6"/>
  <c r="K62" i="6"/>
  <c r="L62" i="6"/>
  <c r="N11" i="6"/>
  <c r="I11" i="3"/>
  <c r="N61" i="6"/>
  <c r="F59" i="6"/>
  <c r="H59" i="6"/>
  <c r="H59" i="3"/>
  <c r="F53" i="6"/>
  <c r="H53" i="6"/>
  <c r="H53" i="3"/>
  <c r="F56" i="6"/>
  <c r="H56" i="6"/>
  <c r="H56" i="3"/>
  <c r="F38" i="6"/>
  <c r="H38" i="6"/>
  <c r="H38" i="3"/>
  <c r="F23" i="6"/>
  <c r="H23" i="6"/>
  <c r="H23" i="3"/>
  <c r="F61" i="6"/>
  <c r="F61" i="4"/>
  <c r="E62" i="6"/>
  <c r="D62" i="6"/>
  <c r="C62" i="6"/>
  <c r="F60" i="6"/>
  <c r="F60" i="4"/>
  <c r="F11" i="6"/>
  <c r="F62" i="5"/>
  <c r="N62" i="6"/>
  <c r="I62" i="3"/>
  <c r="I60" i="3"/>
  <c r="G61" i="4"/>
  <c r="I61" i="3"/>
  <c r="G62" i="4"/>
  <c r="H61" i="6"/>
  <c r="H61" i="3"/>
  <c r="H60" i="6"/>
  <c r="H60" i="3"/>
  <c r="F62" i="6"/>
  <c r="F62" i="4"/>
  <c r="K45" i="9"/>
  <c r="L45" i="9"/>
  <c r="Q45" i="9"/>
  <c r="P44" i="9"/>
  <c r="N43" i="9"/>
  <c r="J45" i="9"/>
  <c r="Q43" i="9"/>
  <c r="H45" i="9"/>
  <c r="M43" i="9"/>
  <c r="C45" i="9"/>
  <c r="E45" i="9"/>
  <c r="F45" i="9"/>
  <c r="P45" i="9"/>
  <c r="P43" i="9"/>
  <c r="M44" i="9"/>
  <c r="Q44" i="9"/>
  <c r="N44" i="9"/>
  <c r="D45" i="9"/>
  <c r="N45" i="9"/>
  <c r="O45" i="9"/>
  <c r="M45" i="9"/>
  <c r="M19" i="8"/>
  <c r="M17" i="8"/>
  <c r="O16" i="8"/>
  <c r="P11" i="8"/>
  <c r="N41" i="8"/>
  <c r="J45" i="10"/>
  <c r="M44" i="10"/>
  <c r="M43" i="10"/>
  <c r="K45" i="10"/>
  <c r="L45" i="10"/>
  <c r="O44" i="10"/>
  <c r="I45" i="10"/>
  <c r="N45" i="10"/>
  <c r="H45" i="10"/>
  <c r="N44" i="10"/>
  <c r="Q43" i="10"/>
  <c r="Q44" i="10"/>
  <c r="P44" i="10"/>
  <c r="P43" i="10"/>
  <c r="E45" i="10"/>
  <c r="F45" i="10"/>
  <c r="G45" i="10"/>
  <c r="N43" i="10"/>
  <c r="P28" i="8"/>
  <c r="C45" i="10"/>
  <c r="O45" i="10"/>
  <c r="P45" i="10"/>
  <c r="Q45" i="10"/>
  <c r="M45" i="10"/>
  <c r="F45" i="11"/>
  <c r="G45" i="11"/>
  <c r="E45" i="11"/>
  <c r="C45" i="11"/>
  <c r="D45" i="11"/>
  <c r="I45" i="11"/>
  <c r="N45" i="11"/>
  <c r="L45" i="11"/>
  <c r="Q45" i="11"/>
  <c r="Q43" i="11"/>
  <c r="H45" i="11"/>
  <c r="M45" i="11"/>
  <c r="J45" i="11"/>
  <c r="O45" i="11"/>
  <c r="N43" i="11"/>
  <c r="P43" i="11"/>
  <c r="P35" i="8"/>
  <c r="N38" i="8"/>
  <c r="M39" i="8"/>
  <c r="N40" i="8"/>
  <c r="M36" i="8"/>
  <c r="M35" i="8"/>
  <c r="M33" i="8"/>
  <c r="Q33" i="8"/>
  <c r="M31" i="8"/>
  <c r="O32" i="8"/>
  <c r="O30" i="8"/>
  <c r="M27" i="8"/>
  <c r="L45" i="13"/>
  <c r="O28" i="8"/>
  <c r="Q43" i="13"/>
  <c r="M25" i="8"/>
  <c r="Q25" i="8"/>
  <c r="N25" i="8"/>
  <c r="O23" i="8"/>
  <c r="M24" i="8"/>
  <c r="Q24" i="8"/>
  <c r="O21" i="8"/>
  <c r="M22" i="8"/>
  <c r="Q22" i="8"/>
  <c r="P15" i="8"/>
  <c r="M15" i="8"/>
  <c r="Q15" i="8"/>
  <c r="P14" i="8"/>
  <c r="M11" i="8"/>
  <c r="Q11" i="8"/>
  <c r="O12" i="8"/>
  <c r="P9" i="8"/>
  <c r="N10" i="8"/>
  <c r="H43" i="8"/>
  <c r="M9" i="8"/>
  <c r="O10" i="8"/>
  <c r="I45" i="13"/>
  <c r="J45" i="13"/>
  <c r="K45" i="13"/>
  <c r="N44" i="13"/>
  <c r="O44" i="13"/>
  <c r="P44" i="13"/>
  <c r="N43" i="13"/>
  <c r="O43" i="13"/>
  <c r="P43" i="13"/>
  <c r="Q44" i="13"/>
  <c r="P42" i="8"/>
  <c r="Q36" i="8"/>
  <c r="N36" i="8"/>
  <c r="Q38" i="8"/>
  <c r="P37" i="8"/>
  <c r="N34" i="8"/>
  <c r="P34" i="8"/>
  <c r="M32" i="8"/>
  <c r="P31" i="8"/>
  <c r="Q31" i="8"/>
  <c r="N28" i="8"/>
  <c r="N27" i="8"/>
  <c r="P25" i="8"/>
  <c r="H45" i="13"/>
  <c r="P22" i="8"/>
  <c r="M44" i="13"/>
  <c r="N17" i="8"/>
  <c r="D45" i="13"/>
  <c r="E45" i="13"/>
  <c r="F45" i="13"/>
  <c r="Q12" i="8"/>
  <c r="C45" i="13"/>
  <c r="O9" i="8"/>
  <c r="M43" i="13"/>
  <c r="G45" i="13"/>
  <c r="Q9" i="8"/>
  <c r="Q7" i="8"/>
  <c r="O8" i="8"/>
  <c r="Q8" i="8"/>
  <c r="O41" i="8"/>
  <c r="Q42" i="8"/>
  <c r="P41" i="8"/>
  <c r="J44" i="8"/>
  <c r="J51" i="8"/>
  <c r="Q35" i="8"/>
  <c r="O36" i="8"/>
  <c r="O37" i="8"/>
  <c r="M38" i="8"/>
  <c r="N39" i="8"/>
  <c r="O39" i="8"/>
  <c r="O33" i="8"/>
  <c r="O34" i="8"/>
  <c r="M43" i="12"/>
  <c r="P32" i="8"/>
  <c r="Q29" i="8"/>
  <c r="N30" i="8"/>
  <c r="O27" i="8"/>
  <c r="M23" i="8"/>
  <c r="Q23" i="8"/>
  <c r="N23" i="8"/>
  <c r="P24" i="8"/>
  <c r="N21" i="8"/>
  <c r="M20" i="8"/>
  <c r="P20" i="8"/>
  <c r="N20" i="8"/>
  <c r="K43" i="8"/>
  <c r="K50" i="8"/>
  <c r="P17" i="8"/>
  <c r="O43" i="12"/>
  <c r="K44" i="8"/>
  <c r="K51" i="8"/>
  <c r="P16" i="8"/>
  <c r="M13" i="8"/>
  <c r="P13" i="8"/>
  <c r="N14" i="8"/>
  <c r="J45" i="12"/>
  <c r="I44" i="8"/>
  <c r="I51" i="8"/>
  <c r="I45" i="12"/>
  <c r="O11" i="8"/>
  <c r="I43" i="8"/>
  <c r="I50" i="8"/>
  <c r="L45" i="12"/>
  <c r="J43" i="8"/>
  <c r="H44" i="8"/>
  <c r="H51" i="8"/>
  <c r="K45" i="12"/>
  <c r="H50" i="8"/>
  <c r="O44" i="12"/>
  <c r="Q44" i="12"/>
  <c r="P8" i="8"/>
  <c r="L44" i="8"/>
  <c r="L51" i="8"/>
  <c r="M7" i="8"/>
  <c r="N44" i="12"/>
  <c r="P43" i="12"/>
  <c r="Q43" i="12"/>
  <c r="P7" i="8"/>
  <c r="P44" i="12"/>
  <c r="M8" i="8"/>
  <c r="N8" i="8"/>
  <c r="L43" i="8"/>
  <c r="N7" i="8"/>
  <c r="C44" i="8"/>
  <c r="C51" i="8"/>
  <c r="F44" i="8"/>
  <c r="C45" i="12"/>
  <c r="M45" i="12"/>
  <c r="E43" i="8"/>
  <c r="M44" i="12"/>
  <c r="F45" i="12"/>
  <c r="D45" i="12"/>
  <c r="C43" i="8"/>
  <c r="C50" i="8"/>
  <c r="G43" i="8"/>
  <c r="D44" i="8"/>
  <c r="D51" i="8"/>
  <c r="G44" i="8"/>
  <c r="G51" i="8"/>
  <c r="E45" i="12"/>
  <c r="E44" i="8"/>
  <c r="G45" i="12"/>
  <c r="F43" i="8"/>
  <c r="N43" i="12"/>
  <c r="D43" i="8"/>
  <c r="Q45" i="13"/>
  <c r="M45" i="13"/>
  <c r="N45" i="13"/>
  <c r="P45" i="13"/>
  <c r="O45" i="13"/>
  <c r="O43" i="8"/>
  <c r="O50" i="8"/>
  <c r="K45" i="8"/>
  <c r="K52" i="8"/>
  <c r="P44" i="8"/>
  <c r="P51" i="8"/>
  <c r="Q45" i="12"/>
  <c r="P45" i="12"/>
  <c r="I45" i="8"/>
  <c r="I52" i="8"/>
  <c r="O45" i="12"/>
  <c r="N45" i="12"/>
  <c r="H45" i="8"/>
  <c r="H52" i="8"/>
  <c r="M44" i="8"/>
  <c r="M51" i="8"/>
  <c r="J45" i="8"/>
  <c r="J52" i="8"/>
  <c r="J50" i="8"/>
  <c r="Q43" i="8"/>
  <c r="Q50" i="8"/>
  <c r="L45" i="8"/>
  <c r="L52" i="8"/>
  <c r="L50" i="8"/>
  <c r="E50" i="8"/>
  <c r="F51" i="8"/>
  <c r="C45" i="8"/>
  <c r="M43" i="8"/>
  <c r="M50" i="8"/>
  <c r="G50" i="8"/>
  <c r="N44" i="8"/>
  <c r="N51" i="8"/>
  <c r="Q44" i="8"/>
  <c r="Q51" i="8"/>
  <c r="G45" i="8"/>
  <c r="O44" i="8"/>
  <c r="O51" i="8"/>
  <c r="E51" i="8"/>
  <c r="E45" i="8"/>
  <c r="D45" i="8"/>
  <c r="D50" i="8"/>
  <c r="N43" i="8"/>
  <c r="N50" i="8"/>
  <c r="C52" i="8"/>
  <c r="P43" i="8"/>
  <c r="P50" i="8"/>
  <c r="F45" i="8"/>
  <c r="F50" i="8"/>
  <c r="M45" i="8"/>
  <c r="M52" i="8"/>
  <c r="G52" i="8"/>
  <c r="Q45" i="8"/>
  <c r="Q52" i="8"/>
  <c r="O45" i="8"/>
  <c r="O52" i="8"/>
  <c r="E52" i="8"/>
  <c r="F52" i="8"/>
  <c r="P45" i="8"/>
  <c r="P52" i="8"/>
  <c r="N45" i="8"/>
  <c r="N52" i="8"/>
  <c r="D52" i="8"/>
  <c r="C62" i="7"/>
  <c r="F21" i="2"/>
  <c r="M18" i="2"/>
  <c r="K18" i="2"/>
  <c r="E18" i="2"/>
  <c r="E62" i="3"/>
  <c r="G62" i="3"/>
  <c r="M21" i="2"/>
  <c r="K21" i="2"/>
  <c r="J18" i="2"/>
  <c r="L18" i="2"/>
  <c r="E21" i="2"/>
  <c r="J21" i="2"/>
  <c r="E32" i="2"/>
  <c r="L21" i="2"/>
  <c r="L32" i="2"/>
  <c r="J32" i="2"/>
</calcChain>
</file>

<file path=xl/comments1.xml><?xml version="1.0" encoding="utf-8"?>
<comments xmlns="http://schemas.openxmlformats.org/spreadsheetml/2006/main">
  <authors>
    <author>Administrator</author>
  </authors>
  <commentList>
    <comment ref="A61" authorId="0" shapeId="0">
      <text>
        <r>
          <rPr>
            <sz val="10"/>
            <color indexed="81"/>
            <rFont val="MS P ゴシック"/>
            <family val="3"/>
            <charset val="128"/>
          </rPr>
          <t>各区の千円単位を積み上げるため、総計が「賦課額調べ」と一致しない。</t>
        </r>
      </text>
    </comment>
  </commentList>
</comments>
</file>

<file path=xl/sharedStrings.xml><?xml version="1.0" encoding="utf-8"?>
<sst xmlns="http://schemas.openxmlformats.org/spreadsheetml/2006/main" count="1198" uniqueCount="182">
  <si>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</si>
  <si>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7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</si>
  <si>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7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</si>
  <si>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</si>
  <si>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</si>
  <si>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</si>
  <si>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</si>
  <si>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</si>
  <si>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</si>
  <si>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</si>
  <si>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</si>
  <si>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</si>
  <si>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</si>
  <si>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</si>
  <si>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</si>
  <si>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</si>
  <si>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</si>
  <si>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</si>
  <si>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</si>
  <si>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</si>
  <si>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</si>
  <si>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</si>
  <si>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</si>
  <si>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</si>
  <si>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</si>
  <si>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</si>
  <si>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</si>
  <si>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7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</si>
  <si>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</si>
  <si>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</si>
  <si>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</si>
  <si>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</si>
  <si>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</si>
  <si>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</si>
  <si>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</si>
  <si>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</si>
  <si>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</si>
  <si>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</si>
  <si>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7"/>
  </si>
  <si>
    <t>画</t>
    <rPh sb="0" eb="1">
      <t>カク</t>
    </rPh>
    <phoneticPr fontId="7"/>
  </si>
  <si>
    <t>税</t>
    <rPh sb="0" eb="1">
      <t>ゼイ</t>
    </rPh>
    <phoneticPr fontId="7"/>
  </si>
  <si>
    <t xml:space="preserve">  </t>
  </si>
  <si>
    <t>合</t>
  </si>
  <si>
    <t xml:space="preserve">   ４　第二表以下には，配分資産に係るものは含まれていない。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7"/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</si>
  <si>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</si>
  <si>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</si>
  <si>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</si>
  <si>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</si>
  <si>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</si>
  <si>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</si>
  <si>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</si>
  <si>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</si>
  <si>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</si>
  <si>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</si>
  <si>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</si>
  <si>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</si>
  <si>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</si>
  <si>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</si>
  <si>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</si>
  <si>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</si>
  <si>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</si>
  <si>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</si>
  <si>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</si>
  <si>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</si>
  <si>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</si>
  <si>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</si>
  <si>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</si>
  <si>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10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</si>
  <si>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</si>
  <si>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</si>
  <si>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</si>
  <si>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</si>
  <si>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</si>
  <si>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</si>
  <si>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</si>
  <si>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</si>
  <si>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</si>
  <si>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</si>
  <si>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</si>
  <si>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</si>
  <si>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</si>
  <si>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</si>
  <si>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</si>
  <si>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</si>
  <si>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</si>
  <si>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</si>
  <si>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</si>
  <si>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</si>
  <si>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</si>
  <si>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</si>
  <si>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</si>
  <si>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</si>
  <si>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</si>
  <si>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</si>
  <si>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</si>
  <si>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</si>
  <si>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</si>
  <si>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</si>
  <si>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</si>
  <si>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</si>
  <si>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</si>
  <si>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</si>
  <si>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</si>
  <si>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6"/>
  </si>
  <si>
    <t>計</t>
    <phoneticPr fontId="10"/>
  </si>
  <si>
    <t>法人</t>
    <phoneticPr fontId="10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</si>
  <si>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</si>
  <si>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</si>
  <si>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</si>
  <si>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</si>
  <si>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</si>
  <si>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</si>
  <si>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</si>
  <si>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</si>
  <si>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</si>
  <si>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</si>
  <si>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</si>
  <si>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</si>
  <si>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</si>
  <si>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</si>
  <si>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</si>
  <si>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</si>
  <si>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</si>
  <si>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</si>
  <si>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</si>
  <si>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</si>
  <si>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</si>
  <si>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</si>
  <si>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</si>
  <si>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</si>
  <si>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</si>
  <si>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</si>
  <si>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</si>
  <si>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</si>
  <si>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</si>
  <si>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</si>
  <si>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</si>
  <si>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</si>
  <si>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</si>
  <si>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7"/>
  </si>
  <si>
    <r>
      <rPr>
        <sz val="11"/>
        <color indexed="9"/>
        <rFont val="ＭＳ Ｐ明朝"/>
        <family val="1"/>
        <charset val="128"/>
      </rPr>
      <t>注１　</t>
    </r>
    <r>
      <rPr>
        <sz val="11"/>
        <rFont val="ＭＳ Ｐ明朝"/>
        <family val="1"/>
        <charset val="128"/>
      </rPr>
      <t>は，当初課税分のものである。</t>
    </r>
    <phoneticPr fontId="6"/>
  </si>
  <si>
    <t>　 ２　土地家屋年税額( )書数値は，土地家屋課税標準額に対応する年税額である。</t>
    <phoneticPr fontId="7"/>
  </si>
  <si>
    <t>　 ３　課税標準額に税率を掛けた数値は，端数処理の関係で年税額とは一致しない。</t>
    <phoneticPr fontId="7"/>
  </si>
  <si>
    <t>-９４-</t>
    <phoneticPr fontId="6"/>
  </si>
  <si>
    <t>-９５-</t>
    <phoneticPr fontId="6"/>
  </si>
  <si>
    <t>-９６-</t>
    <phoneticPr fontId="6"/>
  </si>
  <si>
    <t>-９７-</t>
    <phoneticPr fontId="6"/>
  </si>
  <si>
    <t>-９８-</t>
    <phoneticPr fontId="6"/>
  </si>
  <si>
    <t>-９９-</t>
    <phoneticPr fontId="6"/>
  </si>
  <si>
    <t>-１０１-</t>
    <phoneticPr fontId="6"/>
  </si>
  <si>
    <t>-１００-</t>
    <phoneticPr fontId="6"/>
  </si>
  <si>
    <t>-１０２-</t>
    <phoneticPr fontId="6"/>
  </si>
  <si>
    <t>-１０３-</t>
    <phoneticPr fontId="6"/>
  </si>
  <si>
    <t>-１０４-</t>
    <phoneticPr fontId="3"/>
  </si>
  <si>
    <t>-１０５-</t>
    <phoneticPr fontId="3"/>
  </si>
  <si>
    <t>-１１４-</t>
    <phoneticPr fontId="3"/>
  </si>
  <si>
    <t>-１１５-</t>
    <phoneticPr fontId="3"/>
  </si>
  <si>
    <t>-１１２-</t>
    <phoneticPr fontId="3"/>
  </si>
  <si>
    <t>-１１３-</t>
    <phoneticPr fontId="3"/>
  </si>
  <si>
    <t>-１１０-</t>
    <phoneticPr fontId="3"/>
  </si>
  <si>
    <t>-１１１-</t>
    <phoneticPr fontId="3"/>
  </si>
  <si>
    <t>-１０８-</t>
    <phoneticPr fontId="3"/>
  </si>
  <si>
    <t>-１０９-</t>
    <phoneticPr fontId="3"/>
  </si>
  <si>
    <t>-１０６-</t>
    <phoneticPr fontId="3"/>
  </si>
  <si>
    <t>-１０７-</t>
    <phoneticPr fontId="3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</si>
  <si>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</si>
  <si>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</si>
  <si>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6　その他の減額に関する調</t>
    <phoneticPr fontId="3"/>
  </si>
  <si>
    <t>枚数</t>
    <phoneticPr fontId="3"/>
  </si>
  <si>
    <t xml:space="preserve">      年</t>
    <phoneticPr fontId="6"/>
  </si>
  <si>
    <t>税　　　　　　　　　額</t>
    <phoneticPr fontId="6"/>
  </si>
  <si>
    <t>枚数</t>
    <phoneticPr fontId="3"/>
  </si>
  <si>
    <t>横浜市合計</t>
    <rPh sb="0" eb="3">
      <t>ヨコハマシ</t>
    </rPh>
    <rPh sb="3" eb="5">
      <t>ゴウケイ</t>
    </rPh>
    <phoneticPr fontId="3"/>
  </si>
  <si>
    <t>保土ケ谷区</t>
    <phoneticPr fontId="2"/>
  </si>
  <si>
    <r>
      <t>注１　償却資産欄( )書数値は，配分資産に係るものを内書で示す。なお，</t>
    </r>
    <r>
      <rPr>
        <sz val="11"/>
        <color indexed="8"/>
        <rFont val="ＭＳ Ｐ明朝"/>
        <family val="1"/>
        <charset val="128"/>
      </rPr>
      <t>令和</t>
    </r>
    <r>
      <rPr>
        <sz val="11"/>
        <color indexed="10"/>
        <rFont val="ＭＳ Ｐ明朝"/>
        <family val="1"/>
        <charset val="128"/>
      </rPr>
      <t>3</t>
    </r>
    <r>
      <rPr>
        <sz val="11"/>
        <color indexed="8"/>
        <rFont val="ＭＳ Ｐ明朝"/>
        <family val="1"/>
        <charset val="128"/>
      </rPr>
      <t>年</t>
    </r>
    <r>
      <rPr>
        <sz val="11"/>
        <rFont val="ＭＳ Ｐ明朝"/>
        <family val="1"/>
        <charset val="128"/>
      </rPr>
      <t>度の（　）書数値</t>
    </r>
    <rPh sb="35" eb="37">
      <t>レイワ</t>
    </rPh>
    <rPh sb="38" eb="40">
      <t>ネンド</t>
    </rPh>
    <rPh sb="40" eb="42">
      <t>ヘイネンド</t>
    </rPh>
    <rPh sb="44" eb="45">
      <t>カ</t>
    </rPh>
    <rPh sb="45" eb="47">
      <t>スウチ</t>
    </rPh>
    <phoneticPr fontId="7"/>
  </si>
  <si>
    <t>31年以前</t>
    <phoneticPr fontId="3"/>
  </si>
  <si>
    <t>２   年</t>
    <phoneticPr fontId="3"/>
  </si>
  <si>
    <t>２    年</t>
    <phoneticPr fontId="3"/>
  </si>
  <si>
    <t>２  年</t>
    <phoneticPr fontId="3"/>
  </si>
  <si>
    <t>R2年度</t>
    <phoneticPr fontId="7"/>
  </si>
  <si>
    <t>R3年度</t>
    <phoneticPr fontId="7"/>
  </si>
  <si>
    <t>（本法附則第15条の8第3項・4項、第15条の9第1項・4項・5項・9項・10項、第15条の10、第56条第11項・14項、Ｈ21　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8" eb="100">
      <t>フソク</t>
    </rPh>
    <rPh sb="100" eb="101">
      <t>ダイ</t>
    </rPh>
    <rPh sb="103" eb="104">
      <t>ジョウ</t>
    </rPh>
    <rPh sb="104" eb="105">
      <t>ダイ</t>
    </rPh>
    <rPh sb="106" eb="107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</si>
</sst>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0.0"/>
    <numFmt numFmtId="178" formatCode="\(#,##0\)"/>
    <numFmt numFmtId="179" formatCode="\(#,##0.0\)"/>
    <numFmt numFmtId="180" formatCode="#,##0;&quot;▲ &quot;#,##0"/>
    <numFmt numFmtId="181" formatCode="\(0.0\)"/>
    <numFmt numFmtId="182" formatCode="\ #,##0,"/>
    <numFmt numFmtId="183" formatCode="#,##0,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4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9">
    <xf numFmtId="0" fontId="0" fillId="0" borderId="0" xfId="0"/>
    <xf numFmtId="0" fontId="9" fillId="0" borderId="0" xfId="0" applyFont="1" applyBorder="1"/>
    <xf numFmtId="0" fontId="9" fillId="0" borderId="0" xfId="0" applyFont="1"/>
    <xf numFmtId="0" fontId="11" fillId="0" borderId="0" xfId="0" applyFont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3" fontId="8" fillId="0" borderId="1" xfId="0" applyNumberFormat="1" applyFont="1" applyFill="1" applyBorder="1"/>
    <xf numFmtId="0" fontId="12" fillId="0" borderId="0" xfId="0" applyFont="1"/>
    <xf numFmtId="0" fontId="12" fillId="0" borderId="0" xfId="0" applyFont="1" applyBorder="1"/>
    <xf numFmtId="0" fontId="12" fillId="0" borderId="2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11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4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2" fillId="0" borderId="16" xfId="0" applyFont="1" applyBorder="1"/>
    <xf numFmtId="0" fontId="12" fillId="0" borderId="17" xfId="0" applyFont="1" applyBorder="1"/>
    <xf numFmtId="0" fontId="14" fillId="0" borderId="16" xfId="0" applyFont="1" applyBorder="1"/>
    <xf numFmtId="0" fontId="12" fillId="0" borderId="18" xfId="0" applyFont="1" applyBorder="1"/>
    <xf numFmtId="0" fontId="12" fillId="0" borderId="19" xfId="0" applyFont="1" applyBorder="1"/>
    <xf numFmtId="178" fontId="12" fillId="0" borderId="18" xfId="1" applyNumberFormat="1" applyFont="1" applyFill="1" applyBorder="1"/>
    <xf numFmtId="179" fontId="12" fillId="0" borderId="18" xfId="0" applyNumberFormat="1" applyFont="1" applyBorder="1"/>
    <xf numFmtId="0" fontId="12" fillId="0" borderId="20" xfId="0" applyFont="1" applyBorder="1"/>
    <xf numFmtId="38" fontId="12" fillId="0" borderId="0" xfId="1" applyFont="1" applyFill="1" applyBorder="1"/>
    <xf numFmtId="3" fontId="12" fillId="0" borderId="19" xfId="0" applyNumberFormat="1" applyFont="1" applyBorder="1"/>
    <xf numFmtId="177" fontId="12" fillId="0" borderId="21" xfId="0" applyNumberFormat="1" applyFont="1" applyBorder="1"/>
    <xf numFmtId="177" fontId="12" fillId="0" borderId="19" xfId="0" applyNumberFormat="1" applyFont="1" applyBorder="1"/>
    <xf numFmtId="0" fontId="12" fillId="0" borderId="22" xfId="0" applyFont="1" applyBorder="1"/>
    <xf numFmtId="0" fontId="12" fillId="0" borderId="23" xfId="0" applyFont="1" applyBorder="1"/>
    <xf numFmtId="177" fontId="12" fillId="0" borderId="24" xfId="0" applyNumberFormat="1" applyFont="1" applyBorder="1"/>
    <xf numFmtId="177" fontId="12" fillId="0" borderId="25" xfId="0" applyNumberFormat="1" applyFont="1" applyBorder="1"/>
    <xf numFmtId="177" fontId="12" fillId="0" borderId="0" xfId="0" applyNumberFormat="1" applyFont="1" applyBorder="1"/>
    <xf numFmtId="177" fontId="12" fillId="0" borderId="18" xfId="0" applyNumberFormat="1" applyFont="1" applyBorder="1"/>
    <xf numFmtId="177" fontId="12" fillId="0" borderId="17" xfId="0" applyNumberFormat="1" applyFont="1" applyBorder="1"/>
    <xf numFmtId="177" fontId="12" fillId="0" borderId="1" xfId="0" applyNumberFormat="1" applyFont="1" applyBorder="1"/>
    <xf numFmtId="0" fontId="12" fillId="0" borderId="0" xfId="0" applyFont="1" applyBorder="1" applyAlignment="1">
      <alignment horizontal="right"/>
    </xf>
    <xf numFmtId="0" fontId="12" fillId="0" borderId="25" xfId="0" applyFont="1" applyBorder="1"/>
    <xf numFmtId="0" fontId="14" fillId="0" borderId="23" xfId="0" applyFont="1" applyBorder="1"/>
    <xf numFmtId="0" fontId="12" fillId="0" borderId="24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12" fillId="0" borderId="26" xfId="0" applyFont="1" applyBorder="1" applyAlignment="1">
      <alignment horizontal="left"/>
    </xf>
    <xf numFmtId="0" fontId="12" fillId="0" borderId="27" xfId="0" applyFont="1" applyBorder="1"/>
    <xf numFmtId="3" fontId="12" fillId="0" borderId="28" xfId="0" applyNumberFormat="1" applyFont="1" applyBorder="1"/>
    <xf numFmtId="3" fontId="12" fillId="0" borderId="27" xfId="0" applyNumberFormat="1" applyFont="1" applyBorder="1"/>
    <xf numFmtId="3" fontId="12" fillId="0" borderId="29" xfId="0" applyNumberFormat="1" applyFont="1" applyBorder="1"/>
    <xf numFmtId="3" fontId="12" fillId="0" borderId="30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31" xfId="0" applyFont="1" applyBorder="1"/>
    <xf numFmtId="3" fontId="12" fillId="0" borderId="32" xfId="0" applyNumberFormat="1" applyFont="1" applyBorder="1"/>
    <xf numFmtId="3" fontId="12" fillId="0" borderId="31" xfId="0" applyNumberFormat="1" applyFont="1" applyBorder="1"/>
    <xf numFmtId="3" fontId="12" fillId="0" borderId="33" xfId="0" applyNumberFormat="1" applyFont="1" applyBorder="1"/>
    <xf numFmtId="3" fontId="12" fillId="0" borderId="34" xfId="0" applyNumberFormat="1" applyFont="1" applyBorder="1"/>
    <xf numFmtId="3" fontId="12" fillId="0" borderId="9" xfId="0" applyNumberFormat="1" applyFont="1" applyBorder="1"/>
    <xf numFmtId="3" fontId="12" fillId="0" borderId="11" xfId="0" applyNumberFormat="1" applyFont="1" applyBorder="1"/>
    <xf numFmtId="3" fontId="12" fillId="0" borderId="10" xfId="0" applyNumberFormat="1" applyFont="1" applyBorder="1"/>
    <xf numFmtId="3" fontId="12" fillId="0" borderId="12" xfId="0" applyNumberFormat="1" applyFont="1" applyBorder="1"/>
    <xf numFmtId="0" fontId="14" fillId="0" borderId="0" xfId="0" applyFont="1" applyBorder="1"/>
    <xf numFmtId="0" fontId="14" fillId="0" borderId="0" xfId="0" applyFont="1"/>
    <xf numFmtId="0" fontId="13" fillId="0" borderId="13" xfId="0" applyFont="1" applyBorder="1"/>
    <xf numFmtId="0" fontId="13" fillId="0" borderId="0" xfId="0" applyFont="1" applyBorder="1"/>
    <xf numFmtId="0" fontId="13" fillId="0" borderId="0" xfId="0" applyFont="1"/>
    <xf numFmtId="3" fontId="12" fillId="0" borderId="35" xfId="0" applyNumberFormat="1" applyFont="1" applyBorder="1"/>
    <xf numFmtId="3" fontId="12" fillId="0" borderId="36" xfId="0" applyNumberFormat="1" applyFont="1" applyBorder="1"/>
    <xf numFmtId="0" fontId="12" fillId="0" borderId="20" xfId="0" applyFont="1" applyBorder="1" applyAlignment="1">
      <alignment horizontal="center"/>
    </xf>
    <xf numFmtId="3" fontId="12" fillId="0" borderId="37" xfId="0" applyNumberFormat="1" applyFont="1" applyBorder="1"/>
    <xf numFmtId="3" fontId="12" fillId="0" borderId="20" xfId="0" applyNumberFormat="1" applyFont="1" applyBorder="1"/>
    <xf numFmtId="3" fontId="12" fillId="0" borderId="38" xfId="0" applyNumberFormat="1" applyFont="1" applyBorder="1"/>
    <xf numFmtId="0" fontId="12" fillId="0" borderId="13" xfId="0" applyFont="1" applyFill="1" applyBorder="1"/>
    <xf numFmtId="0" fontId="12" fillId="0" borderId="39" xfId="0" applyFont="1" applyFill="1" applyBorder="1"/>
    <xf numFmtId="0" fontId="12" fillId="0" borderId="40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26" xfId="0" applyFont="1" applyFill="1" applyBorder="1"/>
    <xf numFmtId="0" fontId="12" fillId="0" borderId="4" xfId="0" applyFont="1" applyFill="1" applyBorder="1"/>
    <xf numFmtId="0" fontId="12" fillId="0" borderId="0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9" xfId="0" applyFont="1" applyFill="1" applyBorder="1"/>
    <xf numFmtId="0" fontId="12" fillId="0" borderId="11" xfId="0" applyFont="1" applyFill="1" applyBorder="1"/>
    <xf numFmtId="3" fontId="12" fillId="0" borderId="28" xfId="0" applyNumberFormat="1" applyFont="1" applyFill="1" applyBorder="1"/>
    <xf numFmtId="3" fontId="12" fillId="0" borderId="29" xfId="0" applyNumberFormat="1" applyFont="1" applyFill="1" applyBorder="1"/>
    <xf numFmtId="3" fontId="12" fillId="0" borderId="27" xfId="0" applyNumberFormat="1" applyFont="1" applyFill="1" applyBorder="1"/>
    <xf numFmtId="3" fontId="12" fillId="0" borderId="0" xfId="0" applyNumberFormat="1" applyFont="1" applyFill="1" applyBorder="1"/>
    <xf numFmtId="3" fontId="12" fillId="0" borderId="32" xfId="0" applyNumberFormat="1" applyFont="1" applyFill="1" applyBorder="1"/>
    <xf numFmtId="3" fontId="12" fillId="0" borderId="33" xfId="0" applyNumberFormat="1" applyFont="1" applyFill="1" applyBorder="1"/>
    <xf numFmtId="3" fontId="12" fillId="0" borderId="31" xfId="0" applyNumberFormat="1" applyFont="1" applyFill="1" applyBorder="1"/>
    <xf numFmtId="0" fontId="12" fillId="0" borderId="4" xfId="0" applyFont="1" applyFill="1" applyBorder="1" applyAlignment="1">
      <alignment horizontal="center"/>
    </xf>
    <xf numFmtId="3" fontId="12" fillId="0" borderId="9" xfId="0" applyNumberFormat="1" applyFont="1" applyFill="1" applyBorder="1"/>
    <xf numFmtId="3" fontId="12" fillId="0" borderId="10" xfId="0" applyNumberFormat="1" applyFont="1" applyFill="1" applyBorder="1"/>
    <xf numFmtId="3" fontId="12" fillId="0" borderId="11" xfId="0" applyNumberFormat="1" applyFont="1" applyFill="1" applyBorder="1"/>
    <xf numFmtId="0" fontId="12" fillId="0" borderId="0" xfId="0" applyFont="1" applyFill="1" applyBorder="1" applyAlignment="1">
      <alignment horizontal="center"/>
    </xf>
    <xf numFmtId="3" fontId="12" fillId="0" borderId="35" xfId="0" applyNumberFormat="1" applyFont="1" applyFill="1" applyBorder="1"/>
    <xf numFmtId="3" fontId="12" fillId="0" borderId="36" xfId="0" applyNumberFormat="1" applyFont="1" applyFill="1" applyBorder="1"/>
    <xf numFmtId="3" fontId="12" fillId="0" borderId="26" xfId="0" applyNumberFormat="1" applyFont="1" applyFill="1" applyBorder="1"/>
    <xf numFmtId="3" fontId="12" fillId="0" borderId="41" xfId="0" applyNumberFormat="1" applyFont="1" applyFill="1" applyBorder="1"/>
    <xf numFmtId="3" fontId="12" fillId="0" borderId="42" xfId="0" applyNumberFormat="1" applyFont="1" applyFill="1" applyBorder="1"/>
    <xf numFmtId="3" fontId="12" fillId="0" borderId="43" xfId="0" applyNumberFormat="1" applyFont="1" applyFill="1" applyBorder="1"/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44" xfId="0" applyFont="1" applyFill="1" applyBorder="1"/>
    <xf numFmtId="0" fontId="12" fillId="0" borderId="6" xfId="0" applyFont="1" applyFill="1" applyBorder="1"/>
    <xf numFmtId="0" fontId="12" fillId="0" borderId="8" xfId="0" applyFont="1" applyFill="1" applyBorder="1"/>
    <xf numFmtId="0" fontId="12" fillId="0" borderId="45" xfId="0" applyFont="1" applyFill="1" applyBorder="1"/>
    <xf numFmtId="0" fontId="12" fillId="0" borderId="12" xfId="0" applyFont="1" applyFill="1" applyBorder="1"/>
    <xf numFmtId="0" fontId="12" fillId="0" borderId="27" xfId="0" applyFont="1" applyFill="1" applyBorder="1"/>
    <xf numFmtId="3" fontId="12" fillId="0" borderId="46" xfId="0" applyNumberFormat="1" applyFont="1" applyFill="1" applyBorder="1"/>
    <xf numFmtId="0" fontId="12" fillId="0" borderId="16" xfId="0" applyFont="1" applyFill="1" applyBorder="1" applyAlignment="1">
      <alignment horizontal="center"/>
    </xf>
    <xf numFmtId="0" fontId="12" fillId="0" borderId="31" xfId="0" applyFont="1" applyFill="1" applyBorder="1"/>
    <xf numFmtId="3" fontId="12" fillId="0" borderId="47" xfId="0" applyNumberFormat="1" applyFont="1" applyFill="1" applyBorder="1"/>
    <xf numFmtId="0" fontId="12" fillId="0" borderId="23" xfId="0" applyFont="1" applyFill="1" applyBorder="1"/>
    <xf numFmtId="3" fontId="12" fillId="0" borderId="48" xfId="0" applyNumberFormat="1" applyFont="1" applyFill="1" applyBorder="1"/>
    <xf numFmtId="3" fontId="12" fillId="0" borderId="49" xfId="0" applyNumberFormat="1" applyFont="1" applyFill="1" applyBorder="1"/>
    <xf numFmtId="0" fontId="12" fillId="0" borderId="16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 applyAlignment="1">
      <alignment horizontal="center"/>
    </xf>
    <xf numFmtId="3" fontId="12" fillId="0" borderId="50" xfId="0" applyNumberFormat="1" applyFont="1" applyFill="1" applyBorder="1"/>
    <xf numFmtId="49" fontId="12" fillId="0" borderId="0" xfId="0" applyNumberFormat="1" applyFont="1" applyAlignment="1"/>
    <xf numFmtId="0" fontId="12" fillId="0" borderId="0" xfId="0" applyFont="1" applyFill="1"/>
    <xf numFmtId="0" fontId="12" fillId="0" borderId="51" xfId="0" applyFont="1" applyFill="1" applyBorder="1"/>
    <xf numFmtId="0" fontId="12" fillId="0" borderId="4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5" xfId="0" applyFont="1" applyFill="1" applyBorder="1"/>
    <xf numFmtId="0" fontId="12" fillId="0" borderId="52" xfId="0" applyFont="1" applyFill="1" applyBorder="1"/>
    <xf numFmtId="0" fontId="12" fillId="0" borderId="53" xfId="0" applyFont="1" applyFill="1" applyBorder="1"/>
    <xf numFmtId="0" fontId="12" fillId="0" borderId="54" xfId="0" applyFont="1" applyFill="1" applyBorder="1"/>
    <xf numFmtId="3" fontId="12" fillId="0" borderId="39" xfId="0" applyNumberFormat="1" applyFont="1" applyFill="1" applyBorder="1"/>
    <xf numFmtId="3" fontId="12" fillId="0" borderId="55" xfId="0" applyNumberFormat="1" applyFont="1" applyFill="1" applyBorder="1"/>
    <xf numFmtId="3" fontId="12" fillId="0" borderId="56" xfId="0" applyNumberFormat="1" applyFont="1" applyFill="1" applyBorder="1"/>
    <xf numFmtId="0" fontId="12" fillId="0" borderId="40" xfId="0" applyFont="1" applyFill="1" applyBorder="1" applyAlignment="1">
      <alignment horizontal="distributed"/>
    </xf>
    <xf numFmtId="0" fontId="18" fillId="0" borderId="26" xfId="0" applyFont="1" applyFill="1" applyBorder="1"/>
    <xf numFmtId="0" fontId="17" fillId="0" borderId="0" xfId="0" applyFont="1" applyFill="1" applyBorder="1"/>
    <xf numFmtId="0" fontId="12" fillId="0" borderId="4" xfId="0" applyFont="1" applyFill="1" applyBorder="1" applyAlignment="1">
      <alignment horizontal="distributed"/>
    </xf>
    <xf numFmtId="0" fontId="12" fillId="0" borderId="57" xfId="0" applyFont="1" applyFill="1" applyBorder="1" applyAlignment="1">
      <alignment horizontal="distributed"/>
    </xf>
    <xf numFmtId="0" fontId="12" fillId="0" borderId="17" xfId="0" applyFont="1" applyFill="1" applyBorder="1" applyAlignment="1">
      <alignment horizontal="distributed"/>
    </xf>
    <xf numFmtId="0" fontId="12" fillId="0" borderId="57" xfId="0" applyFont="1" applyFill="1" applyBorder="1"/>
    <xf numFmtId="0" fontId="12" fillId="0" borderId="17" xfId="0" applyFont="1" applyFill="1" applyBorder="1"/>
    <xf numFmtId="0" fontId="19" fillId="0" borderId="6" xfId="0" applyFont="1" applyFill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0" fontId="19" fillId="0" borderId="25" xfId="0" applyFont="1" applyFill="1" applyBorder="1" applyAlignment="1">
      <alignment horizontal="right"/>
    </xf>
    <xf numFmtId="38" fontId="12" fillId="0" borderId="28" xfId="1" applyFont="1" applyFill="1" applyBorder="1"/>
    <xf numFmtId="38" fontId="12" fillId="0" borderId="29" xfId="1" applyFont="1" applyFill="1" applyBorder="1"/>
    <xf numFmtId="38" fontId="12" fillId="0" borderId="27" xfId="1" applyFont="1" applyFill="1" applyBorder="1"/>
    <xf numFmtId="0" fontId="12" fillId="0" borderId="23" xfId="0" applyFont="1" applyFill="1" applyBorder="1" applyAlignment="1">
      <alignment horizontal="distributed"/>
    </xf>
    <xf numFmtId="38" fontId="12" fillId="0" borderId="9" xfId="1" applyFont="1" applyFill="1" applyBorder="1"/>
    <xf numFmtId="38" fontId="12" fillId="0" borderId="10" xfId="1" applyFont="1" applyFill="1" applyBorder="1"/>
    <xf numFmtId="38" fontId="12" fillId="0" borderId="11" xfId="1" applyFont="1" applyFill="1" applyBorder="1"/>
    <xf numFmtId="0" fontId="12" fillId="0" borderId="13" xfId="0" applyFont="1" applyFill="1" applyBorder="1" applyAlignment="1">
      <alignment horizontal="justify"/>
    </xf>
    <xf numFmtId="0" fontId="12" fillId="0" borderId="13" xfId="0" applyFont="1" applyFill="1" applyBorder="1" applyAlignment="1">
      <alignment horizontal="distributed"/>
    </xf>
    <xf numFmtId="0" fontId="12" fillId="0" borderId="39" xfId="0" applyFont="1" applyFill="1" applyBorder="1" applyAlignment="1">
      <alignment horizontal="centerContinuous"/>
    </xf>
    <xf numFmtId="0" fontId="12" fillId="0" borderId="27" xfId="0" applyFont="1" applyFill="1" applyBorder="1" applyAlignment="1">
      <alignment horizontal="centerContinuous"/>
    </xf>
    <xf numFmtId="0" fontId="12" fillId="0" borderId="31" xfId="0" applyFont="1" applyFill="1" applyBorder="1" applyAlignment="1">
      <alignment horizontal="centerContinuous"/>
    </xf>
    <xf numFmtId="38" fontId="12" fillId="0" borderId="33" xfId="1" applyFont="1" applyFill="1" applyBorder="1"/>
    <xf numFmtId="38" fontId="12" fillId="0" borderId="31" xfId="1" applyFont="1" applyFill="1" applyBorder="1"/>
    <xf numFmtId="38" fontId="12" fillId="0" borderId="32" xfId="1" applyFont="1" applyFill="1" applyBorder="1"/>
    <xf numFmtId="0" fontId="12" fillId="0" borderId="56" xfId="0" applyFont="1" applyFill="1" applyBorder="1" applyAlignment="1">
      <alignment horizontal="centerContinuous"/>
    </xf>
    <xf numFmtId="0" fontId="12" fillId="0" borderId="11" xfId="0" applyFont="1" applyFill="1" applyBorder="1" applyAlignment="1">
      <alignment horizontal="centerContinuous"/>
    </xf>
    <xf numFmtId="0" fontId="17" fillId="0" borderId="1" xfId="0" applyFont="1" applyFill="1" applyBorder="1" applyAlignment="1">
      <alignment horizontal="right"/>
    </xf>
    <xf numFmtId="38" fontId="12" fillId="0" borderId="39" xfId="1" applyFont="1" applyFill="1" applyBorder="1"/>
    <xf numFmtId="38" fontId="12" fillId="0" borderId="23" xfId="1" applyFont="1" applyFill="1" applyBorder="1"/>
    <xf numFmtId="0" fontId="12" fillId="0" borderId="0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centerContinuous"/>
    </xf>
    <xf numFmtId="38" fontId="12" fillId="0" borderId="40" xfId="1" applyFont="1" applyFill="1" applyBorder="1"/>
    <xf numFmtId="38" fontId="12" fillId="0" borderId="40" xfId="1" applyFont="1" applyFill="1" applyBorder="1" applyAlignment="1">
      <alignment horizontal="distributed"/>
    </xf>
    <xf numFmtId="38" fontId="12" fillId="0" borderId="4" xfId="1" applyFont="1" applyFill="1" applyBorder="1" applyAlignment="1">
      <alignment horizontal="distributed"/>
    </xf>
    <xf numFmtId="38" fontId="12" fillId="0" borderId="57" xfId="1" applyFont="1" applyFill="1" applyBorder="1"/>
    <xf numFmtId="38" fontId="19" fillId="0" borderId="6" xfId="1" applyFont="1" applyFill="1" applyBorder="1" applyAlignment="1">
      <alignment horizontal="right"/>
    </xf>
    <xf numFmtId="38" fontId="19" fillId="0" borderId="58" xfId="1" applyFont="1" applyFill="1" applyBorder="1" applyAlignment="1">
      <alignment horizontal="right"/>
    </xf>
    <xf numFmtId="38" fontId="19" fillId="0" borderId="25" xfId="1" applyFont="1" applyFill="1" applyBorder="1" applyAlignment="1">
      <alignment horizontal="right"/>
    </xf>
    <xf numFmtId="0" fontId="16" fillId="0" borderId="0" xfId="0" applyFont="1" applyFill="1"/>
    <xf numFmtId="0" fontId="12" fillId="0" borderId="38" xfId="0" applyFont="1" applyFill="1" applyBorder="1" applyAlignment="1">
      <alignment horizontal="distributed"/>
    </xf>
    <xf numFmtId="0" fontId="12" fillId="0" borderId="52" xfId="0" applyFont="1" applyFill="1" applyBorder="1" applyAlignment="1">
      <alignment horizontal="distributed"/>
    </xf>
    <xf numFmtId="0" fontId="19" fillId="0" borderId="54" xfId="0" applyFont="1" applyFill="1" applyBorder="1" applyAlignment="1">
      <alignment horizontal="right"/>
    </xf>
    <xf numFmtId="38" fontId="19" fillId="0" borderId="54" xfId="1" applyFont="1" applyFill="1" applyBorder="1" applyAlignment="1">
      <alignment horizontal="right"/>
    </xf>
    <xf numFmtId="38" fontId="12" fillId="0" borderId="52" xfId="1" applyFont="1" applyFill="1" applyBorder="1"/>
    <xf numFmtId="176" fontId="12" fillId="0" borderId="0" xfId="0" applyNumberFormat="1" applyFont="1" applyFill="1"/>
    <xf numFmtId="38" fontId="12" fillId="0" borderId="0" xfId="1" applyFont="1" applyFill="1"/>
    <xf numFmtId="0" fontId="17" fillId="0" borderId="6" xfId="0" applyFont="1" applyFill="1" applyBorder="1"/>
    <xf numFmtId="14" fontId="0" fillId="0" borderId="0" xfId="0" applyNumberFormat="1" applyFont="1" applyBorder="1"/>
    <xf numFmtId="14" fontId="0" fillId="0" borderId="0" xfId="0" applyNumberFormat="1" applyFont="1"/>
    <xf numFmtId="3" fontId="0" fillId="0" borderId="0" xfId="0" applyNumberFormat="1" applyFont="1" applyBorder="1"/>
    <xf numFmtId="3" fontId="12" fillId="0" borderId="4" xfId="0" applyNumberFormat="1" applyFont="1" applyFill="1" applyBorder="1"/>
    <xf numFmtId="181" fontId="12" fillId="0" borderId="18" xfId="0" applyNumberFormat="1" applyFont="1" applyBorder="1"/>
    <xf numFmtId="49" fontId="12" fillId="0" borderId="0" xfId="0" applyNumberFormat="1" applyFont="1" applyAlignment="1">
      <alignment horizontal="center"/>
    </xf>
    <xf numFmtId="38" fontId="12" fillId="0" borderId="16" xfId="1" applyFont="1" applyFill="1" applyBorder="1"/>
    <xf numFmtId="0" fontId="12" fillId="0" borderId="20" xfId="0" applyFont="1" applyFill="1" applyBorder="1"/>
    <xf numFmtId="0" fontId="12" fillId="0" borderId="17" xfId="0" applyFont="1" applyFill="1" applyBorder="1" applyAlignment="1">
      <alignment horizontal="right"/>
    </xf>
    <xf numFmtId="14" fontId="0" fillId="0" borderId="0" xfId="0" applyNumberFormat="1" applyFont="1" applyFill="1"/>
    <xf numFmtId="38" fontId="17" fillId="0" borderId="29" xfId="1" applyFont="1" applyFill="1" applyBorder="1"/>
    <xf numFmtId="38" fontId="17" fillId="0" borderId="33" xfId="1" applyFont="1" applyFill="1" applyBorder="1"/>
    <xf numFmtId="38" fontId="17" fillId="0" borderId="10" xfId="1" applyFont="1" applyFill="1" applyBorder="1"/>
    <xf numFmtId="38" fontId="12" fillId="0" borderId="35" xfId="1" applyFont="1" applyFill="1" applyBorder="1"/>
    <xf numFmtId="38" fontId="12" fillId="0" borderId="59" xfId="1" applyFont="1" applyFill="1" applyBorder="1"/>
    <xf numFmtId="178" fontId="12" fillId="0" borderId="16" xfId="1" applyNumberFormat="1" applyFont="1" applyFill="1" applyBorder="1"/>
    <xf numFmtId="178" fontId="12" fillId="0" borderId="5" xfId="1" applyNumberFormat="1" applyFont="1" applyFill="1" applyBorder="1"/>
    <xf numFmtId="38" fontId="12" fillId="0" borderId="7" xfId="1" applyFont="1" applyFill="1" applyBorder="1"/>
    <xf numFmtId="3" fontId="12" fillId="0" borderId="25" xfId="0" applyNumberFormat="1" applyFont="1" applyFill="1" applyBorder="1"/>
    <xf numFmtId="38" fontId="12" fillId="0" borderId="13" xfId="1" applyFont="1" applyFill="1" applyBorder="1" applyAlignment="1">
      <alignment horizontal="right"/>
    </xf>
    <xf numFmtId="38" fontId="12" fillId="0" borderId="51" xfId="1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3" xfId="0" applyFont="1" applyFill="1" applyBorder="1" applyAlignment="1">
      <alignment horizontal="right"/>
    </xf>
    <xf numFmtId="178" fontId="12" fillId="0" borderId="16" xfId="0" applyNumberFormat="1" applyFont="1" applyFill="1" applyBorder="1"/>
    <xf numFmtId="178" fontId="12" fillId="0" borderId="0" xfId="1" applyNumberFormat="1" applyFont="1" applyFill="1" applyBorder="1"/>
    <xf numFmtId="3" fontId="12" fillId="0" borderId="19" xfId="0" applyNumberFormat="1" applyFont="1" applyFill="1" applyBorder="1"/>
    <xf numFmtId="180" fontId="12" fillId="0" borderId="35" xfId="0" applyNumberFormat="1" applyFont="1" applyFill="1" applyBorder="1"/>
    <xf numFmtId="180" fontId="12" fillId="0" borderId="19" xfId="0" applyNumberFormat="1" applyFont="1" applyFill="1" applyBorder="1"/>
    <xf numFmtId="180" fontId="12" fillId="0" borderId="37" xfId="0" applyNumberFormat="1" applyFont="1" applyFill="1" applyBorder="1"/>
    <xf numFmtId="180" fontId="12" fillId="0" borderId="20" xfId="0" applyNumberFormat="1" applyFont="1" applyFill="1" applyBorder="1"/>
    <xf numFmtId="180" fontId="12" fillId="0" borderId="16" xfId="0" applyNumberFormat="1" applyFont="1" applyFill="1" applyBorder="1"/>
    <xf numFmtId="180" fontId="12" fillId="0" borderId="17" xfId="0" applyNumberFormat="1" applyFont="1" applyFill="1" applyBorder="1"/>
    <xf numFmtId="38" fontId="12" fillId="0" borderId="21" xfId="1" applyFont="1" applyFill="1" applyBorder="1"/>
    <xf numFmtId="180" fontId="12" fillId="0" borderId="23" xfId="0" applyNumberFormat="1" applyFont="1" applyFill="1" applyBorder="1"/>
    <xf numFmtId="180" fontId="12" fillId="0" borderId="25" xfId="0" applyNumberFormat="1" applyFont="1" applyFill="1" applyBorder="1"/>
    <xf numFmtId="38" fontId="12" fillId="0" borderId="13" xfId="1" applyFont="1" applyFill="1" applyBorder="1"/>
    <xf numFmtId="38" fontId="12" fillId="0" borderId="1" xfId="1" applyFont="1" applyFill="1" applyBorder="1"/>
    <xf numFmtId="0" fontId="12" fillId="0" borderId="14" xfId="0" applyFont="1" applyFill="1" applyBorder="1"/>
    <xf numFmtId="180" fontId="12" fillId="0" borderId="13" xfId="0" applyNumberFormat="1" applyFont="1" applyFill="1" applyBorder="1"/>
    <xf numFmtId="38" fontId="12" fillId="0" borderId="17" xfId="1" applyFont="1" applyFill="1" applyBorder="1"/>
    <xf numFmtId="0" fontId="12" fillId="0" borderId="25" xfId="0" applyFont="1" applyFill="1" applyBorder="1"/>
    <xf numFmtId="0" fontId="8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12" fillId="0" borderId="29" xfId="0" quotePrefix="1" applyFont="1" applyFill="1" applyBorder="1" applyAlignment="1">
      <alignment horizontal="center"/>
    </xf>
    <xf numFmtId="0" fontId="12" fillId="0" borderId="10" xfId="0" quotePrefix="1" applyFont="1" applyFill="1" applyBorder="1" applyAlignment="1">
      <alignment horizontal="center"/>
    </xf>
    <xf numFmtId="0" fontId="19" fillId="0" borderId="7" xfId="0" applyFont="1" applyFill="1" applyBorder="1"/>
    <xf numFmtId="0" fontId="20" fillId="0" borderId="0" xfId="0" applyFont="1" applyFill="1"/>
    <xf numFmtId="38" fontId="0" fillId="0" borderId="0" xfId="1" applyFont="1" applyFill="1"/>
    <xf numFmtId="38" fontId="12" fillId="0" borderId="26" xfId="1" applyFont="1" applyFill="1" applyBorder="1"/>
    <xf numFmtId="38" fontId="18" fillId="0" borderId="26" xfId="1" applyFont="1" applyFill="1" applyBorder="1"/>
    <xf numFmtId="0" fontId="23" fillId="0" borderId="0" xfId="0" applyFont="1"/>
    <xf numFmtId="38" fontId="23" fillId="0" borderId="0" xfId="1" applyFont="1" applyFill="1"/>
    <xf numFmtId="38" fontId="24" fillId="0" borderId="57" xfId="1" applyFont="1" applyFill="1" applyBorder="1" applyAlignment="1">
      <alignment horizontal="distributed"/>
    </xf>
    <xf numFmtId="38" fontId="24" fillId="0" borderId="17" xfId="1" applyFont="1" applyFill="1" applyBorder="1" applyAlignment="1">
      <alignment horizontal="distributed"/>
    </xf>
    <xf numFmtId="3" fontId="25" fillId="0" borderId="28" xfId="0" applyNumberFormat="1" applyFont="1" applyFill="1" applyBorder="1"/>
    <xf numFmtId="3" fontId="25" fillId="0" borderId="29" xfId="0" applyNumberFormat="1" applyFont="1" applyFill="1" applyBorder="1"/>
    <xf numFmtId="3" fontId="25" fillId="0" borderId="27" xfId="0" applyNumberFormat="1" applyFont="1" applyFill="1" applyBorder="1"/>
    <xf numFmtId="3" fontId="25" fillId="0" borderId="32" xfId="0" applyNumberFormat="1" applyFont="1" applyFill="1" applyBorder="1"/>
    <xf numFmtId="3" fontId="25" fillId="0" borderId="33" xfId="0" applyNumberFormat="1" applyFont="1" applyFill="1" applyBorder="1"/>
    <xf numFmtId="3" fontId="25" fillId="0" borderId="31" xfId="0" applyNumberFormat="1" applyFont="1" applyFill="1" applyBorder="1"/>
    <xf numFmtId="3" fontId="25" fillId="0" borderId="9" xfId="0" applyNumberFormat="1" applyFont="1" applyFill="1" applyBorder="1"/>
    <xf numFmtId="3" fontId="25" fillId="0" borderId="10" xfId="0" applyNumberFormat="1" applyFont="1" applyFill="1" applyBorder="1"/>
    <xf numFmtId="3" fontId="25" fillId="0" borderId="11" xfId="0" applyNumberFormat="1" applyFont="1" applyFill="1" applyBorder="1"/>
    <xf numFmtId="0" fontId="23" fillId="0" borderId="0" xfId="0" applyFont="1" applyFill="1"/>
    <xf numFmtId="38" fontId="24" fillId="0" borderId="0" xfId="1" applyFont="1" applyFill="1"/>
    <xf numFmtId="14" fontId="23" fillId="0" borderId="0" xfId="0" applyNumberFormat="1" applyFont="1" applyFill="1"/>
    <xf numFmtId="0" fontId="25" fillId="0" borderId="1" xfId="0" applyFont="1" applyBorder="1"/>
    <xf numFmtId="0" fontId="25" fillId="0" borderId="3" xfId="0" applyFont="1" applyBorder="1"/>
    <xf numFmtId="0" fontId="25" fillId="0" borderId="0" xfId="0" applyFont="1" applyBorder="1"/>
    <xf numFmtId="0" fontId="25" fillId="0" borderId="5" xfId="0" applyFont="1" applyBorder="1"/>
    <xf numFmtId="0" fontId="25" fillId="0" borderId="7" xfId="0" applyFont="1" applyBorder="1"/>
    <xf numFmtId="0" fontId="25" fillId="0" borderId="8" xfId="0" applyFont="1" applyBorder="1"/>
    <xf numFmtId="0" fontId="25" fillId="0" borderId="9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51" xfId="0" applyFont="1" applyBorder="1"/>
    <xf numFmtId="0" fontId="25" fillId="0" borderId="14" xfId="0" applyFont="1" applyBorder="1"/>
    <xf numFmtId="0" fontId="25" fillId="0" borderId="52" xfId="0" applyFont="1" applyBorder="1" applyAlignment="1">
      <alignment horizontal="center"/>
    </xf>
    <xf numFmtId="0" fontId="25" fillId="0" borderId="17" xfId="0" applyFont="1" applyBorder="1"/>
    <xf numFmtId="0" fontId="25" fillId="0" borderId="19" xfId="0" applyFont="1" applyBorder="1"/>
    <xf numFmtId="0" fontId="25" fillId="0" borderId="20" xfId="0" applyFont="1" applyBorder="1"/>
    <xf numFmtId="0" fontId="25" fillId="0" borderId="52" xfId="0" applyFont="1" applyBorder="1"/>
    <xf numFmtId="0" fontId="25" fillId="0" borderId="36" xfId="0" applyFont="1" applyBorder="1"/>
    <xf numFmtId="3" fontId="25" fillId="0" borderId="19" xfId="0" applyNumberFormat="1" applyFont="1" applyFill="1" applyBorder="1"/>
    <xf numFmtId="0" fontId="25" fillId="0" borderId="60" xfId="0" applyFont="1" applyFill="1" applyBorder="1"/>
    <xf numFmtId="0" fontId="25" fillId="0" borderId="61" xfId="0" applyFont="1" applyFill="1" applyBorder="1"/>
    <xf numFmtId="0" fontId="25" fillId="0" borderId="57" xfId="0" applyFont="1" applyFill="1" applyBorder="1"/>
    <xf numFmtId="0" fontId="25" fillId="0" borderId="5" xfId="0" applyFont="1" applyFill="1" applyBorder="1"/>
    <xf numFmtId="0" fontId="25" fillId="0" borderId="60" xfId="0" applyFont="1" applyBorder="1"/>
    <xf numFmtId="0" fontId="25" fillId="0" borderId="61" xfId="0" applyFont="1" applyBorder="1"/>
    <xf numFmtId="0" fontId="25" fillId="0" borderId="57" xfId="0" applyFont="1" applyBorder="1"/>
    <xf numFmtId="0" fontId="25" fillId="0" borderId="62" xfId="0" applyFont="1" applyBorder="1" applyAlignment="1">
      <alignment horizontal="right"/>
    </xf>
    <xf numFmtId="0" fontId="25" fillId="0" borderId="43" xfId="0" applyFont="1" applyBorder="1"/>
    <xf numFmtId="0" fontId="25" fillId="0" borderId="57" xfId="0" applyFont="1" applyBorder="1" applyAlignment="1">
      <alignment horizontal="right"/>
    </xf>
    <xf numFmtId="3" fontId="25" fillId="0" borderId="35" xfId="0" applyNumberFormat="1" applyFont="1" applyFill="1" applyBorder="1"/>
    <xf numFmtId="3" fontId="25" fillId="0" borderId="37" xfId="0" applyNumberFormat="1" applyFont="1" applyFill="1" applyBorder="1"/>
    <xf numFmtId="3" fontId="25" fillId="0" borderId="20" xfId="0" applyNumberFormat="1" applyFont="1" applyFill="1" applyBorder="1"/>
    <xf numFmtId="3" fontId="25" fillId="0" borderId="26" xfId="0" applyNumberFormat="1" applyFont="1" applyFill="1" applyBorder="1"/>
    <xf numFmtId="3" fontId="25" fillId="0" borderId="41" xfId="0" applyNumberFormat="1" applyFont="1" applyFill="1" applyBorder="1"/>
    <xf numFmtId="3" fontId="25" fillId="0" borderId="42" xfId="0" applyNumberFormat="1" applyFont="1" applyFill="1" applyBorder="1"/>
    <xf numFmtId="3" fontId="25" fillId="0" borderId="39" xfId="0" applyNumberFormat="1" applyFont="1" applyFill="1" applyBorder="1"/>
    <xf numFmtId="3" fontId="25" fillId="0" borderId="55" xfId="0" applyNumberFormat="1" applyFont="1" applyFill="1" applyBorder="1"/>
    <xf numFmtId="3" fontId="25" fillId="0" borderId="56" xfId="0" applyNumberFormat="1" applyFont="1" applyFill="1" applyBorder="1"/>
    <xf numFmtId="0" fontId="25" fillId="0" borderId="29" xfId="0" quotePrefix="1" applyFont="1" applyFill="1" applyBorder="1" applyAlignment="1">
      <alignment horizontal="center"/>
    </xf>
    <xf numFmtId="0" fontId="25" fillId="0" borderId="10" xfId="0" quotePrefix="1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Continuous"/>
    </xf>
    <xf numFmtId="0" fontId="12" fillId="0" borderId="42" xfId="0" applyFont="1" applyFill="1" applyBorder="1" applyAlignment="1">
      <alignment horizontal="center"/>
    </xf>
    <xf numFmtId="3" fontId="25" fillId="0" borderId="36" xfId="0" applyNumberFormat="1" applyFont="1" applyFill="1" applyBorder="1"/>
    <xf numFmtId="3" fontId="25" fillId="0" borderId="38" xfId="0" applyNumberFormat="1" applyFont="1" applyFill="1" applyBorder="1"/>
    <xf numFmtId="38" fontId="12" fillId="0" borderId="56" xfId="1" applyFont="1" applyFill="1" applyBorder="1"/>
    <xf numFmtId="38" fontId="12" fillId="0" borderId="63" xfId="1" applyFont="1" applyFill="1" applyBorder="1"/>
    <xf numFmtId="38" fontId="12" fillId="0" borderId="64" xfId="1" applyFont="1" applyFill="1" applyBorder="1"/>
    <xf numFmtId="38" fontId="12" fillId="0" borderId="30" xfId="1" applyFont="1" applyFill="1" applyBorder="1"/>
    <xf numFmtId="38" fontId="12" fillId="0" borderId="12" xfId="1" applyFont="1" applyFill="1" applyBorder="1"/>
    <xf numFmtId="38" fontId="12" fillId="0" borderId="37" xfId="1" applyFont="1" applyFill="1" applyBorder="1"/>
    <xf numFmtId="38" fontId="12" fillId="0" borderId="38" xfId="1" applyFont="1" applyFill="1" applyBorder="1"/>
    <xf numFmtId="38" fontId="12" fillId="0" borderId="20" xfId="1" applyFont="1" applyFill="1" applyBorder="1"/>
    <xf numFmtId="38" fontId="12" fillId="0" borderId="36" xfId="1" applyFont="1" applyFill="1" applyBorder="1"/>
    <xf numFmtId="38" fontId="12" fillId="0" borderId="19" xfId="1" applyFont="1" applyFill="1" applyBorder="1"/>
    <xf numFmtId="0" fontId="25" fillId="0" borderId="55" xfId="0" quotePrefix="1" applyFont="1" applyFill="1" applyBorder="1" applyAlignment="1">
      <alignment horizontal="centerContinuous"/>
    </xf>
    <xf numFmtId="0" fontId="12" fillId="0" borderId="55" xfId="0" quotePrefix="1" applyFont="1" applyFill="1" applyBorder="1" applyAlignment="1">
      <alignment horizontal="centerContinuous"/>
    </xf>
    <xf numFmtId="182" fontId="25" fillId="0" borderId="28" xfId="0" applyNumberFormat="1" applyFont="1" applyFill="1" applyBorder="1"/>
    <xf numFmtId="182" fontId="25" fillId="0" borderId="27" xfId="0" applyNumberFormat="1" applyFont="1" applyFill="1" applyBorder="1"/>
    <xf numFmtId="182" fontId="25" fillId="0" borderId="32" xfId="0" applyNumberFormat="1" applyFont="1" applyFill="1" applyBorder="1"/>
    <xf numFmtId="182" fontId="25" fillId="0" borderId="31" xfId="0" applyNumberFormat="1" applyFont="1" applyFill="1" applyBorder="1"/>
    <xf numFmtId="182" fontId="25" fillId="0" borderId="9" xfId="0" applyNumberFormat="1" applyFont="1" applyFill="1" applyBorder="1"/>
    <xf numFmtId="182" fontId="25" fillId="0" borderId="11" xfId="0" applyNumberFormat="1" applyFont="1" applyFill="1" applyBorder="1"/>
    <xf numFmtId="183" fontId="25" fillId="0" borderId="28" xfId="0" applyNumberFormat="1" applyFont="1" applyFill="1" applyBorder="1"/>
    <xf numFmtId="183" fontId="25" fillId="0" borderId="27" xfId="0" applyNumberFormat="1" applyFont="1" applyFill="1" applyBorder="1"/>
    <xf numFmtId="183" fontId="25" fillId="0" borderId="32" xfId="0" applyNumberFormat="1" applyFont="1" applyFill="1" applyBorder="1"/>
    <xf numFmtId="183" fontId="25" fillId="0" borderId="31" xfId="0" applyNumberFormat="1" applyFont="1" applyFill="1" applyBorder="1"/>
    <xf numFmtId="183" fontId="25" fillId="0" borderId="9" xfId="0" applyNumberFormat="1" applyFont="1" applyFill="1" applyBorder="1"/>
    <xf numFmtId="183" fontId="25" fillId="0" borderId="11" xfId="0" applyNumberFormat="1" applyFont="1" applyFill="1" applyBorder="1"/>
    <xf numFmtId="183" fontId="12" fillId="0" borderId="28" xfId="0" applyNumberFormat="1" applyFont="1" applyFill="1" applyBorder="1"/>
    <xf numFmtId="183" fontId="12" fillId="0" borderId="27" xfId="0" applyNumberFormat="1" applyFont="1" applyFill="1" applyBorder="1"/>
    <xf numFmtId="183" fontId="12" fillId="0" borderId="32" xfId="0" applyNumberFormat="1" applyFont="1" applyFill="1" applyBorder="1"/>
    <xf numFmtId="183" fontId="12" fillId="0" borderId="31" xfId="0" applyNumberFormat="1" applyFont="1" applyFill="1" applyBorder="1"/>
    <xf numFmtId="183" fontId="12" fillId="0" borderId="9" xfId="0" applyNumberFormat="1" applyFont="1" applyFill="1" applyBorder="1"/>
    <xf numFmtId="183" fontId="12" fillId="0" borderId="11" xfId="0" applyNumberFormat="1" applyFont="1" applyFill="1" applyBorder="1"/>
    <xf numFmtId="183" fontId="25" fillId="0" borderId="35" xfId="0" applyNumberFormat="1" applyFont="1" applyFill="1" applyBorder="1"/>
    <xf numFmtId="183" fontId="25" fillId="0" borderId="19" xfId="0" applyNumberFormat="1" applyFont="1" applyFill="1" applyBorder="1"/>
    <xf numFmtId="183" fontId="25" fillId="0" borderId="37" xfId="0" applyNumberFormat="1" applyFont="1" applyFill="1" applyBorder="1"/>
    <xf numFmtId="183" fontId="25" fillId="0" borderId="20" xfId="0" applyNumberFormat="1" applyFont="1" applyFill="1" applyBorder="1"/>
    <xf numFmtId="182" fontId="12" fillId="0" borderId="35" xfId="1" applyNumberFormat="1" applyFont="1" applyFill="1" applyBorder="1"/>
    <xf numFmtId="182" fontId="12" fillId="0" borderId="16" xfId="1" applyNumberFormat="1" applyFont="1" applyFill="1" applyBorder="1"/>
    <xf numFmtId="182" fontId="12" fillId="0" borderId="28" xfId="0" applyNumberFormat="1" applyFont="1" applyBorder="1"/>
    <xf numFmtId="182" fontId="12" fillId="0" borderId="27" xfId="0" applyNumberFormat="1" applyFont="1" applyBorder="1"/>
    <xf numFmtId="182" fontId="12" fillId="0" borderId="32" xfId="0" applyNumberFormat="1" applyFont="1" applyBorder="1"/>
    <xf numFmtId="182" fontId="12" fillId="0" borderId="31" xfId="0" applyNumberFormat="1" applyFont="1" applyBorder="1"/>
    <xf numFmtId="182" fontId="12" fillId="0" borderId="9" xfId="0" applyNumberFormat="1" applyFont="1" applyBorder="1"/>
    <xf numFmtId="182" fontId="12" fillId="0" borderId="11" xfId="0" applyNumberFormat="1" applyFont="1" applyBorder="1"/>
    <xf numFmtId="182" fontId="12" fillId="0" borderId="35" xfId="0" applyNumberFormat="1" applyFont="1" applyBorder="1"/>
    <xf numFmtId="182" fontId="12" fillId="0" borderId="19" xfId="0" applyNumberFormat="1" applyFont="1" applyBorder="1"/>
    <xf numFmtId="182" fontId="12" fillId="0" borderId="37" xfId="0" applyNumberFormat="1" applyFont="1" applyBorder="1"/>
    <xf numFmtId="182" fontId="12" fillId="0" borderId="20" xfId="0" applyNumberFormat="1" applyFont="1" applyBorder="1"/>
    <xf numFmtId="3" fontId="25" fillId="0" borderId="42" xfId="0" applyNumberFormat="1" applyFont="1" applyFill="1" applyBorder="1"/>
    <xf numFmtId="3" fontId="12" fillId="0" borderId="30" xfId="0" applyNumberFormat="1" applyFont="1" applyFill="1" applyBorder="1"/>
    <xf numFmtId="3" fontId="12" fillId="0" borderId="34" xfId="0" applyNumberFormat="1" applyFont="1" applyFill="1" applyBorder="1"/>
    <xf numFmtId="3" fontId="12" fillId="0" borderId="53" xfId="0" applyNumberFormat="1" applyFont="1" applyFill="1" applyBorder="1"/>
    <xf numFmtId="3" fontId="12" fillId="0" borderId="12" xfId="0" applyNumberFormat="1" applyFont="1" applyFill="1" applyBorder="1"/>
    <xf numFmtId="3" fontId="12" fillId="0" borderId="21" xfId="0" applyNumberFormat="1" applyFont="1" applyFill="1" applyBorder="1"/>
    <xf numFmtId="3" fontId="12" fillId="0" borderId="22" xfId="0" applyNumberFormat="1" applyFont="1" applyFill="1" applyBorder="1"/>
    <xf numFmtId="3" fontId="12" fillId="0" borderId="20" xfId="0" applyNumberFormat="1" applyFont="1" applyFill="1" applyBorder="1"/>
    <xf numFmtId="3" fontId="12" fillId="0" borderId="45" xfId="0" applyNumberFormat="1" applyFont="1" applyFill="1" applyBorder="1"/>
    <xf numFmtId="3" fontId="12" fillId="0" borderId="61" xfId="0" applyNumberFormat="1" applyFont="1" applyFill="1" applyBorder="1"/>
    <xf numFmtId="3" fontId="25" fillId="0" borderId="46" xfId="0" applyNumberFormat="1" applyFont="1" applyFill="1" applyBorder="1"/>
    <xf numFmtId="3" fontId="25" fillId="0" borderId="47" xfId="0" applyNumberFormat="1" applyFont="1" applyFill="1" applyBorder="1"/>
    <xf numFmtId="3" fontId="25" fillId="0" borderId="48" xfId="0" applyNumberFormat="1" applyFont="1" applyFill="1" applyBorder="1"/>
    <xf numFmtId="178" fontId="12" fillId="0" borderId="52" xfId="1" applyNumberFormat="1" applyFont="1" applyFill="1" applyBorder="1"/>
    <xf numFmtId="38" fontId="12" fillId="0" borderId="54" xfId="1" applyFont="1" applyFill="1" applyBorder="1"/>
    <xf numFmtId="38" fontId="12" fillId="0" borderId="51" xfId="1" applyFont="1" applyFill="1" applyBorder="1"/>
    <xf numFmtId="38" fontId="24" fillId="0" borderId="52" xfId="1" applyFont="1" applyFill="1" applyBorder="1" applyAlignment="1">
      <alignment horizontal="distributed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25" fillId="0" borderId="58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5" fillId="0" borderId="62" xfId="0" applyFont="1" applyFill="1" applyBorder="1" applyAlignment="1">
      <alignment horizontal="center"/>
    </xf>
    <xf numFmtId="0" fontId="25" fillId="0" borderId="43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distributed" justifyLastLine="1"/>
    </xf>
    <xf numFmtId="0" fontId="12" fillId="0" borderId="40" xfId="0" applyFont="1" applyBorder="1" applyAlignment="1">
      <alignment horizontal="distributed" justifyLastLine="1"/>
    </xf>
    <xf numFmtId="49" fontId="12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1" applyNumberFormat="1" applyFont="1" applyFill="1" applyAlignment="1">
      <alignment horizontal="center"/>
    </xf>
    <xf numFmtId="0" fontId="0" fillId="0" borderId="7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3875" name="Line 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3876" name="Line 3"/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3877" name="Line 4"/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3878" name="Line 9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3879" name="Line 10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3880" name="Line 11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3881" name="Line 1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4899" name="Line 2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4900" name="Line 3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74901" name="Line 4"/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902" name="Line 11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4903" name="Line 12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904" name="Line 13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905" name="Line 14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860" name="Line 2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861" name="Line 3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5862" name="Line 4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863" name="Line 7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6884" name="Line 1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6885" name="Line 2"/>
        <xdr:cNvSpPr>
          <a:spLocks noChangeShapeType="1"/>
        </xdr:cNvSpPr>
      </xdr:nvSpPr>
      <xdr:spPr bwMode="auto">
        <a:xfrm flipH="1" flipV="1">
          <a:off x="9525" y="371475"/>
          <a:ext cx="1495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6886" name="Line 3"/>
        <xdr:cNvSpPr>
          <a:spLocks noChangeShapeType="1"/>
        </xdr:cNvSpPr>
      </xdr:nvSpPr>
      <xdr:spPr bwMode="auto">
        <a:xfrm flipH="1" flipV="1">
          <a:off x="0" y="371475"/>
          <a:ext cx="8286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6887" name="Line 4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7908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7909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7910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7911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9415" name="Line 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9416" name="Line 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9417" name="Line 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18" name="Line 5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19" name="Line 6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20" name="Line 7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21" name="Line 8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22" name="Line 9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23" name="Line 10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24" name="Line 11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25" name="Line 12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26" name="Line 13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27" name="Line 22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28" name="Line 23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29" name="Line 24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30" name="Line 26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31" name="Line 27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32" name="Line 28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33" name="Line 29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34" name="Line 30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35" name="Line 31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9436" name="Line 47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9437" name="Line 48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9438" name="Line 49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9439" name="Line 6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9440" name="Line 6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9441" name="Line 6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2:K25"/>
  <sheetViews>
    <sheetView tabSelected="1" view="pageBreakPreview" zoomScaleNormal="86" zoomScaleSheetLayoutView="100" workbookViewId="0"/>
  </sheetViews>
  <sheetFormatPr defaultRowHeight="13.5"/>
  <cols>
    <col min="1" max="6" width="9.375" customWidth="1"/>
  </cols>
  <sheetData>
    <row r="22" spans="2:11">
      <c r="B22" s="364" t="s">
        <v>0</v>
      </c>
      <c r="C22" s="364"/>
      <c r="D22" s="364"/>
      <c r="E22" s="364"/>
      <c r="F22" s="364"/>
      <c r="G22" s="364"/>
      <c r="H22" s="365"/>
      <c r="I22" s="365"/>
      <c r="J22" s="365"/>
      <c r="K22" s="365"/>
    </row>
    <row r="23" spans="2:11">
      <c r="B23" s="364"/>
      <c r="C23" s="364"/>
      <c r="D23" s="364"/>
      <c r="E23" s="364"/>
      <c r="F23" s="364"/>
      <c r="G23" s="364"/>
      <c r="H23" s="365"/>
      <c r="I23" s="365"/>
      <c r="J23" s="365"/>
      <c r="K23" s="365"/>
    </row>
    <row r="24" spans="2:11">
      <c r="B24" s="364"/>
      <c r="C24" s="364"/>
      <c r="D24" s="364"/>
      <c r="E24" s="364"/>
      <c r="F24" s="364"/>
      <c r="G24" s="364"/>
      <c r="H24" s="365"/>
      <c r="I24" s="365"/>
      <c r="J24" s="365"/>
      <c r="K24" s="365"/>
    </row>
    <row r="25" spans="2:11">
      <c r="B25" s="364"/>
      <c r="C25" s="364"/>
      <c r="D25" s="364"/>
      <c r="E25" s="364"/>
      <c r="F25" s="364"/>
      <c r="G25" s="364"/>
      <c r="H25" s="365"/>
      <c r="I25" s="365"/>
      <c r="J25" s="365"/>
      <c r="K25" s="365"/>
    </row>
  </sheetData>
  <sheetProtection sheet="1" objects="1" scenarios="1"/>
  <mergeCells count="1">
    <mergeCell ref="B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R109"/>
  <sheetViews>
    <sheetView view="pageBreakPreview" zoomScaleNormal="100" zoomScaleSheetLayoutView="100" workbookViewId="0">
      <pane xSplit="2" ySplit="5" topLeftCell="C6" activePane="bottomRight" state="frozen"/>
      <selection activeCell="O23" sqref="O23"/>
      <selection pane="topRight" activeCell="O23" sqref="O23"/>
      <selection pane="bottomLeft" activeCell="O23" sqref="O23"/>
      <selection pane="bottomRight" activeCell="A2" sqref="A2"/>
    </sheetView>
  </sheetViews>
  <sheetFormatPr defaultRowHeight="13.5"/>
  <cols>
    <col min="1" max="1" width="10.875" style="132" customWidth="1"/>
    <col min="2" max="2" width="9" style="132"/>
    <col min="3" max="3" width="8.625" style="132" customWidth="1"/>
    <col min="4" max="5" width="11.625" style="132" customWidth="1"/>
    <col min="6" max="6" width="13.625" style="132" customWidth="1"/>
    <col min="7" max="7" width="12.625" style="132" customWidth="1"/>
    <col min="8" max="8" width="8.625" style="132" customWidth="1"/>
    <col min="9" max="10" width="11.625" style="132" customWidth="1"/>
    <col min="11" max="11" width="13.625" style="132" customWidth="1"/>
    <col min="12" max="12" width="12.625" style="132" customWidth="1"/>
    <col min="13" max="13" width="8.625" style="132" customWidth="1"/>
    <col min="14" max="15" width="11.625" style="132" customWidth="1"/>
    <col min="16" max="16" width="13.625" style="132" customWidth="1"/>
    <col min="17" max="17" width="12.625" style="132" customWidth="1"/>
    <col min="18" max="18" width="5.125" style="132" customWidth="1"/>
    <col min="19" max="16384" width="9" style="132"/>
  </cols>
  <sheetData>
    <row r="1" spans="1:18" s="53" customFormat="1"/>
    <row r="2" spans="1:18" s="53" customFormat="1" ht="15" customHeight="1" thickBot="1">
      <c r="A2" s="183" t="s">
        <v>165</v>
      </c>
      <c r="F2" s="255"/>
    </row>
    <row r="3" spans="1:18" ht="13.5" customHeight="1">
      <c r="A3" s="112"/>
      <c r="B3" s="171" t="s">
        <v>108</v>
      </c>
      <c r="C3" s="83"/>
      <c r="D3" s="84"/>
      <c r="E3" s="143" t="s">
        <v>109</v>
      </c>
      <c r="F3" s="84"/>
      <c r="G3" s="86"/>
      <c r="H3" s="83"/>
      <c r="I3" s="84"/>
      <c r="J3" s="143" t="s">
        <v>110</v>
      </c>
      <c r="K3" s="84"/>
      <c r="L3" s="144"/>
      <c r="M3" s="83"/>
      <c r="N3" s="84"/>
      <c r="O3" s="143" t="s">
        <v>111</v>
      </c>
      <c r="P3" s="84"/>
      <c r="Q3" s="86"/>
    </row>
    <row r="4" spans="1:18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84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  <c r="R4" s="87"/>
    </row>
    <row r="5" spans="1:18">
      <c r="A5" s="87"/>
      <c r="B5" s="88"/>
      <c r="C5" s="146" t="s">
        <v>117</v>
      </c>
      <c r="D5" s="244"/>
      <c r="E5" s="244"/>
      <c r="F5" s="244"/>
      <c r="G5" s="245"/>
      <c r="H5" s="146" t="s">
        <v>117</v>
      </c>
      <c r="I5" s="363"/>
      <c r="J5" s="363"/>
      <c r="K5" s="244"/>
      <c r="L5" s="245"/>
      <c r="M5" s="146" t="s">
        <v>117</v>
      </c>
      <c r="N5" s="149"/>
      <c r="O5" s="149"/>
      <c r="P5" s="149"/>
      <c r="Q5" s="150"/>
    </row>
    <row r="6" spans="1:18" ht="14.25" thickBot="1">
      <c r="A6" s="191" t="s">
        <v>118</v>
      </c>
      <c r="B6" s="237" t="s">
        <v>119</v>
      </c>
      <c r="C6" s="151"/>
      <c r="D6" s="152" t="s">
        <v>120</v>
      </c>
      <c r="E6" s="152" t="s">
        <v>120</v>
      </c>
      <c r="F6" s="152" t="s">
        <v>15</v>
      </c>
      <c r="G6" s="153" t="s">
        <v>15</v>
      </c>
      <c r="H6" s="151"/>
      <c r="I6" s="186" t="s">
        <v>120</v>
      </c>
      <c r="J6" s="152" t="s">
        <v>120</v>
      </c>
      <c r="K6" s="152" t="s">
        <v>15</v>
      </c>
      <c r="L6" s="153" t="s">
        <v>15</v>
      </c>
      <c r="M6" s="151"/>
      <c r="N6" s="152" t="s">
        <v>120</v>
      </c>
      <c r="O6" s="152" t="s">
        <v>120</v>
      </c>
      <c r="P6" s="152" t="s">
        <v>15</v>
      </c>
      <c r="Q6" s="153" t="s">
        <v>15</v>
      </c>
    </row>
    <row r="7" spans="1:18" ht="16.7" customHeight="1">
      <c r="A7" s="82"/>
      <c r="B7" s="235" t="s">
        <v>175</v>
      </c>
      <c r="C7" s="172">
        <v>1321</v>
      </c>
      <c r="D7" s="155">
        <v>124515</v>
      </c>
      <c r="E7" s="155">
        <v>122062</v>
      </c>
      <c r="F7" s="155">
        <v>9383823</v>
      </c>
      <c r="G7" s="155">
        <v>4785118</v>
      </c>
      <c r="H7" s="154">
        <v>4231</v>
      </c>
      <c r="I7" s="155">
        <v>134861</v>
      </c>
      <c r="J7" s="155">
        <v>117183</v>
      </c>
      <c r="K7" s="155">
        <v>13259741</v>
      </c>
      <c r="L7" s="155">
        <v>7529177</v>
      </c>
      <c r="M7" s="154">
        <f>C7+H7</f>
        <v>5552</v>
      </c>
      <c r="N7" s="155">
        <f>D7+I7</f>
        <v>259376</v>
      </c>
      <c r="O7" s="155">
        <f>E7+J7</f>
        <v>239245</v>
      </c>
      <c r="P7" s="155">
        <f>F7+K7</f>
        <v>22643564</v>
      </c>
      <c r="Q7" s="156">
        <f>G7+L7</f>
        <v>12314295</v>
      </c>
    </row>
    <row r="8" spans="1:18" ht="16.7" customHeight="1" thickBot="1">
      <c r="A8" s="157" t="s">
        <v>121</v>
      </c>
      <c r="B8" s="236" t="s">
        <v>176</v>
      </c>
      <c r="C8" s="301">
        <v>368</v>
      </c>
      <c r="D8" s="159">
        <v>34837</v>
      </c>
      <c r="E8" s="159">
        <v>33710</v>
      </c>
      <c r="F8" s="159">
        <v>3060760</v>
      </c>
      <c r="G8" s="159">
        <v>1580951</v>
      </c>
      <c r="H8" s="158">
        <v>41</v>
      </c>
      <c r="I8" s="159">
        <v>15579</v>
      </c>
      <c r="J8" s="159">
        <v>10472</v>
      </c>
      <c r="K8" s="159">
        <v>1662894</v>
      </c>
      <c r="L8" s="159">
        <v>1114443</v>
      </c>
      <c r="M8" s="158">
        <f t="shared" ref="M8:M45" si="0">C8+H8</f>
        <v>409</v>
      </c>
      <c r="N8" s="159">
        <f t="shared" ref="N8:N45" si="1">D8+I8</f>
        <v>50416</v>
      </c>
      <c r="O8" s="159">
        <f t="shared" ref="O8:O45" si="2">E8+J8</f>
        <v>44182</v>
      </c>
      <c r="P8" s="159">
        <f t="shared" ref="P8:P45" si="3">F8+K8</f>
        <v>4723654</v>
      </c>
      <c r="Q8" s="160">
        <f t="shared" ref="Q8:Q45" si="4">G8+L8</f>
        <v>2695394</v>
      </c>
    </row>
    <row r="9" spans="1:18" ht="16.7" customHeight="1">
      <c r="A9" s="161"/>
      <c r="B9" s="235" t="s">
        <v>175</v>
      </c>
      <c r="C9" s="172">
        <v>855</v>
      </c>
      <c r="D9" s="155">
        <v>81253</v>
      </c>
      <c r="E9" s="155">
        <v>79670</v>
      </c>
      <c r="F9" s="155">
        <v>6191132</v>
      </c>
      <c r="G9" s="155">
        <v>3155681</v>
      </c>
      <c r="H9" s="154">
        <v>4495</v>
      </c>
      <c r="I9" s="155">
        <v>133086</v>
      </c>
      <c r="J9" s="155">
        <v>119397</v>
      </c>
      <c r="K9" s="155">
        <v>15166485</v>
      </c>
      <c r="L9" s="155">
        <v>8370075</v>
      </c>
      <c r="M9" s="154">
        <f t="shared" si="0"/>
        <v>5350</v>
      </c>
      <c r="N9" s="155">
        <f t="shared" si="1"/>
        <v>214339</v>
      </c>
      <c r="O9" s="155">
        <f t="shared" si="2"/>
        <v>199067</v>
      </c>
      <c r="P9" s="155">
        <f t="shared" si="3"/>
        <v>21357617</v>
      </c>
      <c r="Q9" s="156">
        <f t="shared" si="4"/>
        <v>11525756</v>
      </c>
    </row>
    <row r="10" spans="1:18" ht="16.7" customHeight="1" thickBot="1">
      <c r="A10" s="157" t="s">
        <v>85</v>
      </c>
      <c r="B10" s="236" t="s">
        <v>176</v>
      </c>
      <c r="C10" s="301">
        <v>204</v>
      </c>
      <c r="D10" s="159">
        <v>19695</v>
      </c>
      <c r="E10" s="159">
        <v>19600</v>
      </c>
      <c r="F10" s="159">
        <v>1735870</v>
      </c>
      <c r="G10" s="159">
        <v>871922</v>
      </c>
      <c r="H10" s="158">
        <v>1332</v>
      </c>
      <c r="I10" s="159">
        <v>28029</v>
      </c>
      <c r="J10" s="159">
        <v>23563</v>
      </c>
      <c r="K10" s="159">
        <v>3483558</v>
      </c>
      <c r="L10" s="159">
        <v>2057790</v>
      </c>
      <c r="M10" s="158">
        <f t="shared" si="0"/>
        <v>1536</v>
      </c>
      <c r="N10" s="159">
        <f t="shared" si="1"/>
        <v>47724</v>
      </c>
      <c r="O10" s="159">
        <f t="shared" si="2"/>
        <v>43163</v>
      </c>
      <c r="P10" s="159">
        <f t="shared" si="3"/>
        <v>5219428</v>
      </c>
      <c r="Q10" s="160">
        <f t="shared" si="4"/>
        <v>2929712</v>
      </c>
    </row>
    <row r="11" spans="1:18" ht="16.7" customHeight="1">
      <c r="A11" s="162"/>
      <c r="B11" s="235" t="s">
        <v>175</v>
      </c>
      <c r="C11" s="172">
        <v>352</v>
      </c>
      <c r="D11" s="155">
        <v>33437</v>
      </c>
      <c r="E11" s="155">
        <v>32759</v>
      </c>
      <c r="F11" s="155">
        <v>2503257</v>
      </c>
      <c r="G11" s="155">
        <v>1276395</v>
      </c>
      <c r="H11" s="154">
        <v>6936</v>
      </c>
      <c r="I11" s="155">
        <v>193032</v>
      </c>
      <c r="J11" s="155">
        <v>178803</v>
      </c>
      <c r="K11" s="155">
        <v>21860989</v>
      </c>
      <c r="L11" s="155">
        <v>11733908</v>
      </c>
      <c r="M11" s="154">
        <f t="shared" si="0"/>
        <v>7288</v>
      </c>
      <c r="N11" s="155">
        <f t="shared" si="1"/>
        <v>226469</v>
      </c>
      <c r="O11" s="155">
        <f t="shared" si="2"/>
        <v>211562</v>
      </c>
      <c r="P11" s="155">
        <f t="shared" si="3"/>
        <v>24364246</v>
      </c>
      <c r="Q11" s="156">
        <f t="shared" si="4"/>
        <v>13010303</v>
      </c>
    </row>
    <row r="12" spans="1:18" ht="16.7" customHeight="1" thickBot="1">
      <c r="A12" s="157" t="s">
        <v>122</v>
      </c>
      <c r="B12" s="236" t="s">
        <v>176</v>
      </c>
      <c r="C12" s="301">
        <v>114</v>
      </c>
      <c r="D12" s="159">
        <v>10463</v>
      </c>
      <c r="E12" s="159">
        <v>10234</v>
      </c>
      <c r="F12" s="159">
        <v>916277</v>
      </c>
      <c r="G12" s="159">
        <v>469289</v>
      </c>
      <c r="H12" s="158">
        <v>455</v>
      </c>
      <c r="I12" s="159">
        <v>11091</v>
      </c>
      <c r="J12" s="159">
        <v>10168</v>
      </c>
      <c r="K12" s="159">
        <v>1266003</v>
      </c>
      <c r="L12" s="159">
        <v>682001</v>
      </c>
      <c r="M12" s="158">
        <f t="shared" si="0"/>
        <v>569</v>
      </c>
      <c r="N12" s="159">
        <f t="shared" si="1"/>
        <v>21554</v>
      </c>
      <c r="O12" s="159">
        <f t="shared" si="2"/>
        <v>20402</v>
      </c>
      <c r="P12" s="159">
        <f t="shared" si="3"/>
        <v>2182280</v>
      </c>
      <c r="Q12" s="160">
        <f t="shared" si="4"/>
        <v>1151290</v>
      </c>
    </row>
    <row r="13" spans="1:18" ht="16.7" customHeight="1">
      <c r="A13" s="162"/>
      <c r="B13" s="235" t="s">
        <v>175</v>
      </c>
      <c r="C13" s="172">
        <v>314</v>
      </c>
      <c r="D13" s="155">
        <v>32374</v>
      </c>
      <c r="E13" s="155">
        <v>30678</v>
      </c>
      <c r="F13" s="155">
        <v>2417420</v>
      </c>
      <c r="G13" s="155">
        <v>1271272</v>
      </c>
      <c r="H13" s="154">
        <v>2117</v>
      </c>
      <c r="I13" s="155">
        <v>84445</v>
      </c>
      <c r="J13" s="155">
        <v>67779</v>
      </c>
      <c r="K13" s="155">
        <v>10273712</v>
      </c>
      <c r="L13" s="155">
        <v>6175492</v>
      </c>
      <c r="M13" s="154">
        <f t="shared" si="0"/>
        <v>2431</v>
      </c>
      <c r="N13" s="155">
        <f t="shared" si="1"/>
        <v>116819</v>
      </c>
      <c r="O13" s="155">
        <f t="shared" si="2"/>
        <v>98457</v>
      </c>
      <c r="P13" s="155">
        <f t="shared" si="3"/>
        <v>12691132</v>
      </c>
      <c r="Q13" s="156">
        <f t="shared" si="4"/>
        <v>7446764</v>
      </c>
    </row>
    <row r="14" spans="1:18" ht="16.7" customHeight="1" thickBot="1">
      <c r="A14" s="157" t="s">
        <v>123</v>
      </c>
      <c r="B14" s="236" t="s">
        <v>176</v>
      </c>
      <c r="C14" s="301">
        <v>89</v>
      </c>
      <c r="D14" s="159">
        <v>9146</v>
      </c>
      <c r="E14" s="159">
        <v>8686</v>
      </c>
      <c r="F14" s="159">
        <v>799852</v>
      </c>
      <c r="G14" s="159">
        <v>420794</v>
      </c>
      <c r="H14" s="158">
        <v>535</v>
      </c>
      <c r="I14" s="159">
        <v>15168</v>
      </c>
      <c r="J14" s="159">
        <v>13772</v>
      </c>
      <c r="K14" s="159">
        <v>1905387</v>
      </c>
      <c r="L14" s="159">
        <v>1052305</v>
      </c>
      <c r="M14" s="158">
        <f t="shared" si="0"/>
        <v>624</v>
      </c>
      <c r="N14" s="159">
        <f t="shared" si="1"/>
        <v>24314</v>
      </c>
      <c r="O14" s="159">
        <f t="shared" si="2"/>
        <v>22458</v>
      </c>
      <c r="P14" s="159">
        <f t="shared" si="3"/>
        <v>2705239</v>
      </c>
      <c r="Q14" s="160">
        <f t="shared" si="4"/>
        <v>1473099</v>
      </c>
    </row>
    <row r="15" spans="1:18" ht="16.7" customHeight="1">
      <c r="A15" s="162"/>
      <c r="B15" s="235" t="s">
        <v>175</v>
      </c>
      <c r="C15" s="172">
        <v>712</v>
      </c>
      <c r="D15" s="155">
        <v>67172</v>
      </c>
      <c r="E15" s="155">
        <v>65379</v>
      </c>
      <c r="F15" s="155">
        <v>5102816</v>
      </c>
      <c r="G15" s="155">
        <v>2618585</v>
      </c>
      <c r="H15" s="154">
        <v>1212</v>
      </c>
      <c r="I15" s="155">
        <v>65542</v>
      </c>
      <c r="J15" s="155">
        <v>57293</v>
      </c>
      <c r="K15" s="155">
        <v>7044762</v>
      </c>
      <c r="L15" s="155">
        <v>3971670</v>
      </c>
      <c r="M15" s="154">
        <f t="shared" si="0"/>
        <v>1924</v>
      </c>
      <c r="N15" s="155">
        <f t="shared" si="1"/>
        <v>132714</v>
      </c>
      <c r="O15" s="155">
        <f t="shared" si="2"/>
        <v>122672</v>
      </c>
      <c r="P15" s="155">
        <f t="shared" si="3"/>
        <v>12147578</v>
      </c>
      <c r="Q15" s="156">
        <f t="shared" si="4"/>
        <v>6590255</v>
      </c>
    </row>
    <row r="16" spans="1:18" ht="16.7" customHeight="1" thickBot="1">
      <c r="A16" s="157" t="s">
        <v>124</v>
      </c>
      <c r="B16" s="236" t="s">
        <v>176</v>
      </c>
      <c r="C16" s="301">
        <v>146</v>
      </c>
      <c r="D16" s="159">
        <v>13982</v>
      </c>
      <c r="E16" s="159">
        <v>13556</v>
      </c>
      <c r="F16" s="159">
        <v>1235567</v>
      </c>
      <c r="G16" s="159">
        <v>638234</v>
      </c>
      <c r="H16" s="158">
        <v>411</v>
      </c>
      <c r="I16" s="159">
        <v>21179</v>
      </c>
      <c r="J16" s="159">
        <v>18985</v>
      </c>
      <c r="K16" s="159">
        <v>2626159</v>
      </c>
      <c r="L16" s="159">
        <v>1448115</v>
      </c>
      <c r="M16" s="158">
        <f t="shared" si="0"/>
        <v>557</v>
      </c>
      <c r="N16" s="159">
        <f t="shared" si="1"/>
        <v>35161</v>
      </c>
      <c r="O16" s="159">
        <f t="shared" si="2"/>
        <v>32541</v>
      </c>
      <c r="P16" s="159">
        <f t="shared" si="3"/>
        <v>3861726</v>
      </c>
      <c r="Q16" s="160">
        <f t="shared" si="4"/>
        <v>2086349</v>
      </c>
    </row>
    <row r="17" spans="1:17" ht="16.7" customHeight="1">
      <c r="A17" s="162"/>
      <c r="B17" s="235" t="s">
        <v>175</v>
      </c>
      <c r="C17" s="172">
        <v>365</v>
      </c>
      <c r="D17" s="155">
        <v>35908</v>
      </c>
      <c r="E17" s="155">
        <v>35483</v>
      </c>
      <c r="F17" s="155">
        <v>2715596</v>
      </c>
      <c r="G17" s="155">
        <v>1374389</v>
      </c>
      <c r="H17" s="154">
        <v>3686</v>
      </c>
      <c r="I17" s="155">
        <v>75760</v>
      </c>
      <c r="J17" s="155">
        <v>71712</v>
      </c>
      <c r="K17" s="155">
        <v>7786355</v>
      </c>
      <c r="L17" s="155">
        <v>4104500</v>
      </c>
      <c r="M17" s="154">
        <f t="shared" si="0"/>
        <v>4051</v>
      </c>
      <c r="N17" s="155">
        <f t="shared" si="1"/>
        <v>111668</v>
      </c>
      <c r="O17" s="155">
        <f t="shared" si="2"/>
        <v>107195</v>
      </c>
      <c r="P17" s="155">
        <f t="shared" si="3"/>
        <v>10501951</v>
      </c>
      <c r="Q17" s="156">
        <f t="shared" si="4"/>
        <v>5478889</v>
      </c>
    </row>
    <row r="18" spans="1:17" ht="16.7" customHeight="1" thickBot="1">
      <c r="A18" s="157" t="s">
        <v>125</v>
      </c>
      <c r="B18" s="236" t="s">
        <v>176</v>
      </c>
      <c r="C18" s="301">
        <v>103</v>
      </c>
      <c r="D18" s="159">
        <v>9664</v>
      </c>
      <c r="E18" s="159">
        <v>9604</v>
      </c>
      <c r="F18" s="159">
        <v>839250</v>
      </c>
      <c r="G18" s="159">
        <v>422366</v>
      </c>
      <c r="H18" s="158">
        <v>711</v>
      </c>
      <c r="I18" s="159">
        <v>15222</v>
      </c>
      <c r="J18" s="159">
        <v>14963</v>
      </c>
      <c r="K18" s="159">
        <v>1984531</v>
      </c>
      <c r="L18" s="159">
        <v>1006636</v>
      </c>
      <c r="M18" s="158">
        <f t="shared" si="0"/>
        <v>814</v>
      </c>
      <c r="N18" s="159">
        <f t="shared" si="1"/>
        <v>24886</v>
      </c>
      <c r="O18" s="159">
        <f t="shared" si="2"/>
        <v>24567</v>
      </c>
      <c r="P18" s="159">
        <f t="shared" si="3"/>
        <v>2823781</v>
      </c>
      <c r="Q18" s="160">
        <f t="shared" si="4"/>
        <v>1429002</v>
      </c>
    </row>
    <row r="19" spans="1:17" ht="16.7" customHeight="1">
      <c r="A19" s="162"/>
      <c r="B19" s="235" t="s">
        <v>175</v>
      </c>
      <c r="C19" s="172">
        <v>296</v>
      </c>
      <c r="D19" s="155">
        <v>29858</v>
      </c>
      <c r="E19" s="155">
        <v>28956</v>
      </c>
      <c r="F19" s="155">
        <v>2261886</v>
      </c>
      <c r="G19" s="155">
        <v>1165694</v>
      </c>
      <c r="H19" s="154">
        <v>1529</v>
      </c>
      <c r="I19" s="155">
        <v>53509</v>
      </c>
      <c r="J19" s="155">
        <v>42862</v>
      </c>
      <c r="K19" s="155">
        <v>5736478</v>
      </c>
      <c r="L19" s="155">
        <v>3399315</v>
      </c>
      <c r="M19" s="154">
        <f t="shared" si="0"/>
        <v>1825</v>
      </c>
      <c r="N19" s="155">
        <f t="shared" si="1"/>
        <v>83367</v>
      </c>
      <c r="O19" s="155">
        <f t="shared" si="2"/>
        <v>71818</v>
      </c>
      <c r="P19" s="155">
        <f t="shared" si="3"/>
        <v>7998364</v>
      </c>
      <c r="Q19" s="156">
        <f t="shared" si="4"/>
        <v>4565009</v>
      </c>
    </row>
    <row r="20" spans="1:17" ht="16.7" customHeight="1" thickBot="1">
      <c r="A20" s="157" t="s">
        <v>90</v>
      </c>
      <c r="B20" s="236" t="s">
        <v>176</v>
      </c>
      <c r="C20" s="301">
        <v>63</v>
      </c>
      <c r="D20" s="159">
        <v>6006</v>
      </c>
      <c r="E20" s="159">
        <v>5860</v>
      </c>
      <c r="F20" s="159">
        <v>522944</v>
      </c>
      <c r="G20" s="159">
        <v>268183</v>
      </c>
      <c r="H20" s="158">
        <v>1528</v>
      </c>
      <c r="I20" s="159">
        <v>23405</v>
      </c>
      <c r="J20" s="159">
        <v>23194</v>
      </c>
      <c r="K20" s="159">
        <v>2815997</v>
      </c>
      <c r="L20" s="159">
        <v>1424497</v>
      </c>
      <c r="M20" s="158">
        <f t="shared" si="0"/>
        <v>1591</v>
      </c>
      <c r="N20" s="159">
        <f t="shared" si="1"/>
        <v>29411</v>
      </c>
      <c r="O20" s="159">
        <f t="shared" si="2"/>
        <v>29054</v>
      </c>
      <c r="P20" s="159">
        <f t="shared" si="3"/>
        <v>3338941</v>
      </c>
      <c r="Q20" s="160">
        <f t="shared" si="4"/>
        <v>1692680</v>
      </c>
    </row>
    <row r="21" spans="1:17" ht="16.7" customHeight="1">
      <c r="A21" s="162"/>
      <c r="B21" s="235" t="s">
        <v>175</v>
      </c>
      <c r="C21" s="154">
        <v>300</v>
      </c>
      <c r="D21" s="304">
        <v>28601</v>
      </c>
      <c r="E21" s="155">
        <v>27923</v>
      </c>
      <c r="F21" s="155">
        <v>2166948</v>
      </c>
      <c r="G21" s="302">
        <v>1109329</v>
      </c>
      <c r="H21" s="154">
        <v>3394</v>
      </c>
      <c r="I21" s="155">
        <v>80730</v>
      </c>
      <c r="J21" s="155">
        <v>74014</v>
      </c>
      <c r="K21" s="155">
        <v>8667844</v>
      </c>
      <c r="L21" s="155">
        <v>4678221</v>
      </c>
      <c r="M21" s="154">
        <f t="shared" si="0"/>
        <v>3694</v>
      </c>
      <c r="N21" s="155">
        <f t="shared" si="1"/>
        <v>109331</v>
      </c>
      <c r="O21" s="155">
        <f t="shared" si="2"/>
        <v>101937</v>
      </c>
      <c r="P21" s="155">
        <f t="shared" si="3"/>
        <v>10834792</v>
      </c>
      <c r="Q21" s="156">
        <f t="shared" si="4"/>
        <v>5787550</v>
      </c>
    </row>
    <row r="22" spans="1:17" ht="16.7" customHeight="1" thickBot="1">
      <c r="A22" s="157" t="s">
        <v>126</v>
      </c>
      <c r="B22" s="236" t="s">
        <v>176</v>
      </c>
      <c r="C22" s="158">
        <v>51</v>
      </c>
      <c r="D22" s="305">
        <v>5796</v>
      </c>
      <c r="E22" s="159">
        <v>5516</v>
      </c>
      <c r="F22" s="159">
        <v>495421</v>
      </c>
      <c r="G22" s="303">
        <v>259329</v>
      </c>
      <c r="H22" s="158">
        <v>2</v>
      </c>
      <c r="I22" s="159">
        <v>1273</v>
      </c>
      <c r="J22" s="159">
        <v>1273</v>
      </c>
      <c r="K22" s="159">
        <v>128908</v>
      </c>
      <c r="L22" s="159">
        <v>64454</v>
      </c>
      <c r="M22" s="158">
        <f t="shared" si="0"/>
        <v>53</v>
      </c>
      <c r="N22" s="159">
        <f t="shared" si="1"/>
        <v>7069</v>
      </c>
      <c r="O22" s="159">
        <f t="shared" si="2"/>
        <v>6789</v>
      </c>
      <c r="P22" s="159">
        <f t="shared" si="3"/>
        <v>624329</v>
      </c>
      <c r="Q22" s="160">
        <f t="shared" si="4"/>
        <v>323783</v>
      </c>
    </row>
    <row r="23" spans="1:17" ht="16.7" customHeight="1">
      <c r="A23" s="162"/>
      <c r="B23" s="235" t="s">
        <v>175</v>
      </c>
      <c r="C23" s="154">
        <v>300</v>
      </c>
      <c r="D23" s="155">
        <v>29242</v>
      </c>
      <c r="E23" s="155">
        <v>28723</v>
      </c>
      <c r="F23" s="155">
        <v>2179011</v>
      </c>
      <c r="G23" s="155">
        <v>1108175</v>
      </c>
      <c r="H23" s="154">
        <v>2792</v>
      </c>
      <c r="I23" s="155">
        <v>69828</v>
      </c>
      <c r="J23" s="155">
        <v>61683</v>
      </c>
      <c r="K23" s="155">
        <v>7392724</v>
      </c>
      <c r="L23" s="155">
        <v>4146111</v>
      </c>
      <c r="M23" s="154">
        <f t="shared" si="0"/>
        <v>3092</v>
      </c>
      <c r="N23" s="155">
        <f t="shared" si="1"/>
        <v>99070</v>
      </c>
      <c r="O23" s="155">
        <f t="shared" si="2"/>
        <v>90406</v>
      </c>
      <c r="P23" s="155">
        <f t="shared" si="3"/>
        <v>9571735</v>
      </c>
      <c r="Q23" s="156">
        <f t="shared" si="4"/>
        <v>5254286</v>
      </c>
    </row>
    <row r="24" spans="1:17" ht="16.7" customHeight="1" thickBot="1">
      <c r="A24" s="157" t="s">
        <v>127</v>
      </c>
      <c r="B24" s="236" t="s">
        <v>176</v>
      </c>
      <c r="C24" s="301">
        <v>82</v>
      </c>
      <c r="D24" s="159">
        <v>7817</v>
      </c>
      <c r="E24" s="159">
        <v>7633</v>
      </c>
      <c r="F24" s="159">
        <v>688456</v>
      </c>
      <c r="G24" s="159">
        <v>352048</v>
      </c>
      <c r="H24" s="158">
        <v>3154</v>
      </c>
      <c r="I24" s="159">
        <v>42276</v>
      </c>
      <c r="J24" s="159">
        <v>42012</v>
      </c>
      <c r="K24" s="159">
        <v>4799027</v>
      </c>
      <c r="L24" s="159">
        <v>2412906</v>
      </c>
      <c r="M24" s="158">
        <f t="shared" si="0"/>
        <v>3236</v>
      </c>
      <c r="N24" s="159">
        <f t="shared" si="1"/>
        <v>50093</v>
      </c>
      <c r="O24" s="159">
        <f t="shared" si="2"/>
        <v>49645</v>
      </c>
      <c r="P24" s="159">
        <f t="shared" si="3"/>
        <v>5487483</v>
      </c>
      <c r="Q24" s="160">
        <f t="shared" si="4"/>
        <v>2764954</v>
      </c>
    </row>
    <row r="25" spans="1:17" ht="16.7" customHeight="1">
      <c r="A25" s="162"/>
      <c r="B25" s="235" t="s">
        <v>175</v>
      </c>
      <c r="C25" s="172">
        <v>252</v>
      </c>
      <c r="D25" s="155">
        <v>24839</v>
      </c>
      <c r="E25" s="155">
        <v>24352</v>
      </c>
      <c r="F25" s="155">
        <v>1882212</v>
      </c>
      <c r="G25" s="155">
        <v>961394</v>
      </c>
      <c r="H25" s="154">
        <v>5692</v>
      </c>
      <c r="I25" s="155">
        <v>70375</v>
      </c>
      <c r="J25" s="155">
        <v>65186</v>
      </c>
      <c r="K25" s="155">
        <v>7042234</v>
      </c>
      <c r="L25" s="155">
        <v>3792958</v>
      </c>
      <c r="M25" s="154">
        <f t="shared" si="0"/>
        <v>5944</v>
      </c>
      <c r="N25" s="155">
        <f t="shared" si="1"/>
        <v>95214</v>
      </c>
      <c r="O25" s="155">
        <f t="shared" si="2"/>
        <v>89538</v>
      </c>
      <c r="P25" s="155">
        <f t="shared" si="3"/>
        <v>8924446</v>
      </c>
      <c r="Q25" s="156">
        <f t="shared" si="4"/>
        <v>4754352</v>
      </c>
    </row>
    <row r="26" spans="1:17" ht="16.7" customHeight="1" thickBot="1">
      <c r="A26" s="157" t="s">
        <v>128</v>
      </c>
      <c r="B26" s="236" t="s">
        <v>176</v>
      </c>
      <c r="C26" s="301">
        <v>81</v>
      </c>
      <c r="D26" s="159">
        <v>7972</v>
      </c>
      <c r="E26" s="159">
        <v>7627</v>
      </c>
      <c r="F26" s="159">
        <v>681767</v>
      </c>
      <c r="G26" s="159">
        <v>352805</v>
      </c>
      <c r="H26" s="158">
        <v>4</v>
      </c>
      <c r="I26" s="159">
        <v>1465</v>
      </c>
      <c r="J26" s="159">
        <v>863</v>
      </c>
      <c r="K26" s="159">
        <v>190688</v>
      </c>
      <c r="L26" s="159">
        <v>136844</v>
      </c>
      <c r="M26" s="158">
        <f t="shared" si="0"/>
        <v>85</v>
      </c>
      <c r="N26" s="159">
        <f t="shared" si="1"/>
        <v>9437</v>
      </c>
      <c r="O26" s="159">
        <f t="shared" si="2"/>
        <v>8490</v>
      </c>
      <c r="P26" s="159">
        <f t="shared" si="3"/>
        <v>872455</v>
      </c>
      <c r="Q26" s="160">
        <f t="shared" si="4"/>
        <v>489649</v>
      </c>
    </row>
    <row r="27" spans="1:17" ht="16.7" customHeight="1">
      <c r="A27" s="162"/>
      <c r="B27" s="235" t="s">
        <v>175</v>
      </c>
      <c r="C27" s="172">
        <v>1101</v>
      </c>
      <c r="D27" s="155">
        <v>104786</v>
      </c>
      <c r="E27" s="155">
        <v>101330</v>
      </c>
      <c r="F27" s="155">
        <v>8054482</v>
      </c>
      <c r="G27" s="155">
        <v>4162469</v>
      </c>
      <c r="H27" s="154">
        <v>9074</v>
      </c>
      <c r="I27" s="155">
        <v>222045</v>
      </c>
      <c r="J27" s="155">
        <v>184578</v>
      </c>
      <c r="K27" s="155">
        <v>23643893</v>
      </c>
      <c r="L27" s="155">
        <v>13779871</v>
      </c>
      <c r="M27" s="154">
        <f t="shared" si="0"/>
        <v>10175</v>
      </c>
      <c r="N27" s="155">
        <f t="shared" si="1"/>
        <v>326831</v>
      </c>
      <c r="O27" s="155">
        <f t="shared" si="2"/>
        <v>285908</v>
      </c>
      <c r="P27" s="155">
        <f t="shared" si="3"/>
        <v>31698375</v>
      </c>
      <c r="Q27" s="156">
        <f t="shared" si="4"/>
        <v>17942340</v>
      </c>
    </row>
    <row r="28" spans="1:17" ht="16.7" customHeight="1" thickBot="1">
      <c r="A28" s="157" t="s">
        <v>129</v>
      </c>
      <c r="B28" s="236" t="s">
        <v>176</v>
      </c>
      <c r="C28" s="301">
        <v>307</v>
      </c>
      <c r="D28" s="159">
        <v>28743</v>
      </c>
      <c r="E28" s="159">
        <v>28618</v>
      </c>
      <c r="F28" s="159">
        <v>2544227</v>
      </c>
      <c r="G28" s="159">
        <v>1277207</v>
      </c>
      <c r="H28" s="158">
        <v>4004</v>
      </c>
      <c r="I28" s="159">
        <v>56792</v>
      </c>
      <c r="J28" s="159">
        <v>54304</v>
      </c>
      <c r="K28" s="159">
        <v>7172297</v>
      </c>
      <c r="L28" s="159">
        <v>3709845</v>
      </c>
      <c r="M28" s="158">
        <f t="shared" si="0"/>
        <v>4311</v>
      </c>
      <c r="N28" s="159">
        <f t="shared" si="1"/>
        <v>85535</v>
      </c>
      <c r="O28" s="159">
        <f t="shared" si="2"/>
        <v>82922</v>
      </c>
      <c r="P28" s="159">
        <f t="shared" si="3"/>
        <v>9716524</v>
      </c>
      <c r="Q28" s="160">
        <f t="shared" si="4"/>
        <v>4987052</v>
      </c>
    </row>
    <row r="29" spans="1:17" ht="16.7" customHeight="1">
      <c r="A29" s="162"/>
      <c r="B29" s="235" t="s">
        <v>175</v>
      </c>
      <c r="C29" s="172">
        <v>199</v>
      </c>
      <c r="D29" s="155">
        <v>18590</v>
      </c>
      <c r="E29" s="155">
        <v>18421</v>
      </c>
      <c r="F29" s="155">
        <v>1396159</v>
      </c>
      <c r="G29" s="155">
        <v>703486</v>
      </c>
      <c r="H29" s="154">
        <v>3101</v>
      </c>
      <c r="I29" s="155">
        <v>84684</v>
      </c>
      <c r="J29" s="155">
        <v>80681</v>
      </c>
      <c r="K29" s="155">
        <v>8689197</v>
      </c>
      <c r="L29" s="155">
        <v>4566962</v>
      </c>
      <c r="M29" s="154">
        <f t="shared" si="0"/>
        <v>3300</v>
      </c>
      <c r="N29" s="155">
        <f t="shared" si="1"/>
        <v>103274</v>
      </c>
      <c r="O29" s="155">
        <f t="shared" si="2"/>
        <v>99102</v>
      </c>
      <c r="P29" s="155">
        <f t="shared" si="3"/>
        <v>10085356</v>
      </c>
      <c r="Q29" s="156">
        <f t="shared" si="4"/>
        <v>5270448</v>
      </c>
    </row>
    <row r="30" spans="1:17" ht="16.7" customHeight="1" thickBot="1">
      <c r="A30" s="157" t="s">
        <v>130</v>
      </c>
      <c r="B30" s="236" t="s">
        <v>176</v>
      </c>
      <c r="C30" s="301">
        <v>65</v>
      </c>
      <c r="D30" s="159">
        <v>6314</v>
      </c>
      <c r="E30" s="159">
        <v>6127</v>
      </c>
      <c r="F30" s="159">
        <v>550261</v>
      </c>
      <c r="G30" s="159">
        <v>283491</v>
      </c>
      <c r="H30" s="158">
        <v>9</v>
      </c>
      <c r="I30" s="159">
        <v>4474</v>
      </c>
      <c r="J30" s="159">
        <v>3439</v>
      </c>
      <c r="K30" s="159">
        <v>489875</v>
      </c>
      <c r="L30" s="159">
        <v>303103</v>
      </c>
      <c r="M30" s="173">
        <f t="shared" si="0"/>
        <v>74</v>
      </c>
      <c r="N30" s="159">
        <f t="shared" si="1"/>
        <v>10788</v>
      </c>
      <c r="O30" s="159">
        <f t="shared" si="2"/>
        <v>9566</v>
      </c>
      <c r="P30" s="159">
        <f t="shared" si="3"/>
        <v>1040136</v>
      </c>
      <c r="Q30" s="160">
        <f t="shared" si="4"/>
        <v>586594</v>
      </c>
    </row>
    <row r="31" spans="1:17" ht="16.7" customHeight="1">
      <c r="A31" s="162"/>
      <c r="B31" s="235" t="s">
        <v>175</v>
      </c>
      <c r="C31" s="172">
        <v>172</v>
      </c>
      <c r="D31" s="155">
        <v>19059</v>
      </c>
      <c r="E31" s="155">
        <v>17645</v>
      </c>
      <c r="F31" s="155">
        <v>1459311</v>
      </c>
      <c r="G31" s="155">
        <v>788822</v>
      </c>
      <c r="H31" s="154">
        <v>5006</v>
      </c>
      <c r="I31" s="155">
        <v>127896</v>
      </c>
      <c r="J31" s="155">
        <v>119618</v>
      </c>
      <c r="K31" s="155">
        <v>14155554</v>
      </c>
      <c r="L31" s="155">
        <v>7490191</v>
      </c>
      <c r="M31" s="154">
        <f t="shared" si="0"/>
        <v>5178</v>
      </c>
      <c r="N31" s="155">
        <f t="shared" si="1"/>
        <v>146955</v>
      </c>
      <c r="O31" s="155">
        <f t="shared" si="2"/>
        <v>137263</v>
      </c>
      <c r="P31" s="155">
        <f t="shared" si="3"/>
        <v>15614865</v>
      </c>
      <c r="Q31" s="156">
        <f t="shared" si="4"/>
        <v>8279013</v>
      </c>
    </row>
    <row r="32" spans="1:17" ht="16.7" customHeight="1" thickBot="1">
      <c r="A32" s="157" t="s">
        <v>131</v>
      </c>
      <c r="B32" s="236" t="s">
        <v>176</v>
      </c>
      <c r="C32" s="301">
        <v>60</v>
      </c>
      <c r="D32" s="159">
        <v>5593</v>
      </c>
      <c r="E32" s="159">
        <v>5546</v>
      </c>
      <c r="F32" s="159">
        <v>493974</v>
      </c>
      <c r="G32" s="159">
        <v>248880</v>
      </c>
      <c r="H32" s="158">
        <v>1177</v>
      </c>
      <c r="I32" s="159">
        <v>20250</v>
      </c>
      <c r="J32" s="159">
        <v>19298</v>
      </c>
      <c r="K32" s="159">
        <v>2285052</v>
      </c>
      <c r="L32" s="159">
        <v>1186753</v>
      </c>
      <c r="M32" s="158">
        <f t="shared" si="0"/>
        <v>1237</v>
      </c>
      <c r="N32" s="159">
        <f t="shared" si="1"/>
        <v>25843</v>
      </c>
      <c r="O32" s="159">
        <f t="shared" si="2"/>
        <v>24844</v>
      </c>
      <c r="P32" s="159">
        <f t="shared" si="3"/>
        <v>2779026</v>
      </c>
      <c r="Q32" s="160">
        <f t="shared" si="4"/>
        <v>1435633</v>
      </c>
    </row>
    <row r="33" spans="1:17" ht="16.7" customHeight="1">
      <c r="A33" s="162"/>
      <c r="B33" s="235" t="s">
        <v>175</v>
      </c>
      <c r="C33" s="172">
        <v>180</v>
      </c>
      <c r="D33" s="155">
        <v>18299</v>
      </c>
      <c r="E33" s="155">
        <v>18235</v>
      </c>
      <c r="F33" s="155">
        <v>1385040</v>
      </c>
      <c r="G33" s="155">
        <v>694884</v>
      </c>
      <c r="H33" s="154">
        <v>7054</v>
      </c>
      <c r="I33" s="155">
        <v>102626</v>
      </c>
      <c r="J33" s="155">
        <v>98980</v>
      </c>
      <c r="K33" s="155">
        <v>10922030</v>
      </c>
      <c r="L33" s="155">
        <v>5655277</v>
      </c>
      <c r="M33" s="154">
        <f t="shared" si="0"/>
        <v>7234</v>
      </c>
      <c r="N33" s="155">
        <f t="shared" si="1"/>
        <v>120925</v>
      </c>
      <c r="O33" s="155">
        <f t="shared" si="2"/>
        <v>117215</v>
      </c>
      <c r="P33" s="155">
        <f t="shared" si="3"/>
        <v>12307070</v>
      </c>
      <c r="Q33" s="156">
        <f t="shared" si="4"/>
        <v>6350161</v>
      </c>
    </row>
    <row r="34" spans="1:17" ht="16.7" customHeight="1" thickBot="1">
      <c r="A34" s="157" t="s">
        <v>132</v>
      </c>
      <c r="B34" s="236" t="s">
        <v>176</v>
      </c>
      <c r="C34" s="301">
        <v>33</v>
      </c>
      <c r="D34" s="159">
        <v>4421</v>
      </c>
      <c r="E34" s="159">
        <v>4322</v>
      </c>
      <c r="F34" s="159">
        <v>386102</v>
      </c>
      <c r="G34" s="159">
        <v>197397</v>
      </c>
      <c r="H34" s="158">
        <v>298</v>
      </c>
      <c r="I34" s="159">
        <v>12025</v>
      </c>
      <c r="J34" s="159">
        <v>10585</v>
      </c>
      <c r="K34" s="159">
        <v>1457539</v>
      </c>
      <c r="L34" s="159">
        <v>830460</v>
      </c>
      <c r="M34" s="158">
        <f t="shared" si="0"/>
        <v>331</v>
      </c>
      <c r="N34" s="159">
        <f t="shared" si="1"/>
        <v>16446</v>
      </c>
      <c r="O34" s="159">
        <f t="shared" si="2"/>
        <v>14907</v>
      </c>
      <c r="P34" s="159">
        <f t="shared" si="3"/>
        <v>1843641</v>
      </c>
      <c r="Q34" s="160">
        <f t="shared" si="4"/>
        <v>1027857</v>
      </c>
    </row>
    <row r="35" spans="1:17" ht="16.7" customHeight="1">
      <c r="A35" s="162"/>
      <c r="B35" s="235" t="s">
        <v>175</v>
      </c>
      <c r="C35" s="154">
        <v>214</v>
      </c>
      <c r="D35" s="155">
        <v>22443</v>
      </c>
      <c r="E35" s="155">
        <v>21756</v>
      </c>
      <c r="F35" s="155">
        <v>1695209</v>
      </c>
      <c r="G35" s="155">
        <v>872574</v>
      </c>
      <c r="H35" s="172">
        <v>5700</v>
      </c>
      <c r="I35" s="155">
        <v>191580</v>
      </c>
      <c r="J35" s="155">
        <v>187468</v>
      </c>
      <c r="K35" s="155">
        <v>20495031</v>
      </c>
      <c r="L35" s="155">
        <v>10467639</v>
      </c>
      <c r="M35" s="154">
        <f t="shared" si="0"/>
        <v>5914</v>
      </c>
      <c r="N35" s="155">
        <f t="shared" si="1"/>
        <v>214023</v>
      </c>
      <c r="O35" s="155">
        <f t="shared" si="2"/>
        <v>209224</v>
      </c>
      <c r="P35" s="155">
        <f t="shared" si="3"/>
        <v>22190240</v>
      </c>
      <c r="Q35" s="156">
        <f t="shared" si="4"/>
        <v>11340213</v>
      </c>
    </row>
    <row r="36" spans="1:17" ht="16.7" customHeight="1" thickBot="1">
      <c r="A36" s="157" t="s">
        <v>133</v>
      </c>
      <c r="B36" s="236" t="s">
        <v>176</v>
      </c>
      <c r="C36" s="158">
        <v>50</v>
      </c>
      <c r="D36" s="159">
        <v>4878</v>
      </c>
      <c r="E36" s="159">
        <v>4834</v>
      </c>
      <c r="F36" s="159">
        <v>428643</v>
      </c>
      <c r="G36" s="159">
        <v>216104</v>
      </c>
      <c r="H36" s="301">
        <v>1215</v>
      </c>
      <c r="I36" s="159">
        <v>19341</v>
      </c>
      <c r="J36" s="159">
        <v>18773</v>
      </c>
      <c r="K36" s="159">
        <v>2453118</v>
      </c>
      <c r="L36" s="159">
        <v>1261227</v>
      </c>
      <c r="M36" s="158">
        <f t="shared" si="0"/>
        <v>1265</v>
      </c>
      <c r="N36" s="159">
        <f t="shared" si="1"/>
        <v>24219</v>
      </c>
      <c r="O36" s="159">
        <f t="shared" si="2"/>
        <v>23607</v>
      </c>
      <c r="P36" s="159">
        <f t="shared" si="3"/>
        <v>2881761</v>
      </c>
      <c r="Q36" s="160">
        <f t="shared" si="4"/>
        <v>1477331</v>
      </c>
    </row>
    <row r="37" spans="1:17" ht="16.7" customHeight="1">
      <c r="A37" s="162"/>
      <c r="B37" s="235" t="s">
        <v>175</v>
      </c>
      <c r="C37" s="154">
        <v>179</v>
      </c>
      <c r="D37" s="155">
        <v>17183</v>
      </c>
      <c r="E37" s="155">
        <v>16975</v>
      </c>
      <c r="F37" s="155">
        <v>1265716</v>
      </c>
      <c r="G37" s="155">
        <v>639788</v>
      </c>
      <c r="H37" s="172">
        <v>312</v>
      </c>
      <c r="I37" s="155">
        <v>10857</v>
      </c>
      <c r="J37" s="155">
        <v>10319</v>
      </c>
      <c r="K37" s="155">
        <v>957375</v>
      </c>
      <c r="L37" s="155">
        <v>500865</v>
      </c>
      <c r="M37" s="154">
        <f t="shared" si="0"/>
        <v>491</v>
      </c>
      <c r="N37" s="155">
        <f t="shared" si="1"/>
        <v>28040</v>
      </c>
      <c r="O37" s="155">
        <f t="shared" si="2"/>
        <v>27294</v>
      </c>
      <c r="P37" s="155">
        <f t="shared" si="3"/>
        <v>2223091</v>
      </c>
      <c r="Q37" s="156">
        <f t="shared" si="4"/>
        <v>1140653</v>
      </c>
    </row>
    <row r="38" spans="1:17" ht="16.7" customHeight="1" thickBot="1">
      <c r="A38" s="157" t="s">
        <v>134</v>
      </c>
      <c r="B38" s="236" t="s">
        <v>176</v>
      </c>
      <c r="C38" s="158">
        <v>31</v>
      </c>
      <c r="D38" s="159">
        <v>3339</v>
      </c>
      <c r="E38" s="159">
        <v>2925</v>
      </c>
      <c r="F38" s="159">
        <v>302131</v>
      </c>
      <c r="G38" s="159">
        <v>173486</v>
      </c>
      <c r="H38" s="301">
        <v>4413</v>
      </c>
      <c r="I38" s="159">
        <v>29209</v>
      </c>
      <c r="J38" s="159">
        <v>28997</v>
      </c>
      <c r="K38" s="159">
        <v>3344252</v>
      </c>
      <c r="L38" s="159">
        <v>1684631</v>
      </c>
      <c r="M38" s="158">
        <f t="shared" si="0"/>
        <v>4444</v>
      </c>
      <c r="N38" s="159">
        <f t="shared" si="1"/>
        <v>32548</v>
      </c>
      <c r="O38" s="159">
        <f t="shared" si="2"/>
        <v>31922</v>
      </c>
      <c r="P38" s="159">
        <f t="shared" si="3"/>
        <v>3646383</v>
      </c>
      <c r="Q38" s="160">
        <f t="shared" si="4"/>
        <v>1858117</v>
      </c>
    </row>
    <row r="39" spans="1:17" ht="16.7" customHeight="1">
      <c r="A39" s="162"/>
      <c r="B39" s="235" t="s">
        <v>175</v>
      </c>
      <c r="C39" s="172">
        <v>49</v>
      </c>
      <c r="D39" s="155">
        <v>6805</v>
      </c>
      <c r="E39" s="155">
        <v>6566</v>
      </c>
      <c r="F39" s="155">
        <v>505315</v>
      </c>
      <c r="G39" s="155">
        <v>262008</v>
      </c>
      <c r="H39" s="154">
        <v>205</v>
      </c>
      <c r="I39" s="155">
        <v>19372</v>
      </c>
      <c r="J39" s="155">
        <v>17758</v>
      </c>
      <c r="K39" s="155">
        <v>1895214</v>
      </c>
      <c r="L39" s="155">
        <v>1027623</v>
      </c>
      <c r="M39" s="154">
        <f t="shared" si="0"/>
        <v>254</v>
      </c>
      <c r="N39" s="155">
        <f t="shared" si="1"/>
        <v>26177</v>
      </c>
      <c r="O39" s="155">
        <f t="shared" si="2"/>
        <v>24324</v>
      </c>
      <c r="P39" s="155">
        <f t="shared" si="3"/>
        <v>2400529</v>
      </c>
      <c r="Q39" s="156">
        <f t="shared" si="4"/>
        <v>1289631</v>
      </c>
    </row>
    <row r="40" spans="1:17" ht="16.7" customHeight="1" thickBot="1">
      <c r="A40" s="157" t="s">
        <v>135</v>
      </c>
      <c r="B40" s="236" t="s">
        <v>176</v>
      </c>
      <c r="C40" s="301">
        <v>21</v>
      </c>
      <c r="D40" s="159">
        <v>2885</v>
      </c>
      <c r="E40" s="159">
        <v>2885</v>
      </c>
      <c r="F40" s="159">
        <v>242182</v>
      </c>
      <c r="G40" s="159">
        <v>121091</v>
      </c>
      <c r="H40" s="158">
        <v>2</v>
      </c>
      <c r="I40" s="159">
        <v>811</v>
      </c>
      <c r="J40" s="159">
        <v>811</v>
      </c>
      <c r="K40" s="159">
        <v>77785</v>
      </c>
      <c r="L40" s="159">
        <v>38893</v>
      </c>
      <c r="M40" s="158">
        <f t="shared" si="0"/>
        <v>23</v>
      </c>
      <c r="N40" s="159">
        <f t="shared" si="1"/>
        <v>3696</v>
      </c>
      <c r="O40" s="159">
        <f t="shared" si="2"/>
        <v>3696</v>
      </c>
      <c r="P40" s="159">
        <f t="shared" si="3"/>
        <v>319967</v>
      </c>
      <c r="Q40" s="160">
        <f t="shared" si="4"/>
        <v>159984</v>
      </c>
    </row>
    <row r="41" spans="1:17" ht="16.7" customHeight="1">
      <c r="A41" s="162"/>
      <c r="B41" s="235" t="s">
        <v>175</v>
      </c>
      <c r="C41" s="154">
        <v>77</v>
      </c>
      <c r="D41" s="155">
        <v>7504</v>
      </c>
      <c r="E41" s="155">
        <v>7132</v>
      </c>
      <c r="F41" s="155">
        <v>551377</v>
      </c>
      <c r="G41" s="155">
        <v>287167</v>
      </c>
      <c r="H41" s="154">
        <v>30</v>
      </c>
      <c r="I41" s="155">
        <v>19510</v>
      </c>
      <c r="J41" s="155">
        <v>17254</v>
      </c>
      <c r="K41" s="155">
        <v>1611230</v>
      </c>
      <c r="L41" s="155">
        <v>902341</v>
      </c>
      <c r="M41" s="154">
        <f t="shared" si="0"/>
        <v>107</v>
      </c>
      <c r="N41" s="155">
        <f t="shared" si="1"/>
        <v>27014</v>
      </c>
      <c r="O41" s="155">
        <f>E41+J41</f>
        <v>24386</v>
      </c>
      <c r="P41" s="155">
        <f t="shared" si="3"/>
        <v>2162607</v>
      </c>
      <c r="Q41" s="156">
        <f t="shared" si="4"/>
        <v>1189508</v>
      </c>
    </row>
    <row r="42" spans="1:17" ht="16.7" customHeight="1" thickBot="1">
      <c r="A42" s="157" t="s">
        <v>136</v>
      </c>
      <c r="B42" s="236" t="s">
        <v>176</v>
      </c>
      <c r="C42" s="158">
        <v>19</v>
      </c>
      <c r="D42" s="159">
        <v>1958</v>
      </c>
      <c r="E42" s="159">
        <v>1941</v>
      </c>
      <c r="F42" s="159">
        <v>170924</v>
      </c>
      <c r="G42" s="159">
        <v>86200</v>
      </c>
      <c r="H42" s="158">
        <v>201</v>
      </c>
      <c r="I42" s="159">
        <v>5944</v>
      </c>
      <c r="J42" s="159">
        <v>5944</v>
      </c>
      <c r="K42" s="159">
        <v>632490</v>
      </c>
      <c r="L42" s="159">
        <v>316245</v>
      </c>
      <c r="M42" s="158">
        <f t="shared" si="0"/>
        <v>220</v>
      </c>
      <c r="N42" s="159">
        <f t="shared" si="1"/>
        <v>7902</v>
      </c>
      <c r="O42" s="159">
        <f t="shared" si="2"/>
        <v>7885</v>
      </c>
      <c r="P42" s="159">
        <f t="shared" si="3"/>
        <v>803414</v>
      </c>
      <c r="Q42" s="160">
        <f t="shared" si="4"/>
        <v>402445</v>
      </c>
    </row>
    <row r="43" spans="1:17" ht="16.7" customHeight="1">
      <c r="A43" s="163" t="s">
        <v>175</v>
      </c>
      <c r="B43" s="164"/>
      <c r="C43" s="154">
        <f>C7+C9+C11+C13+C15+C17+C19+C21+C23+C25+C27+C29+C31+C33+C35+C37+C39+C41</f>
        <v>7238</v>
      </c>
      <c r="D43" s="155">
        <f>D7+D9+D11+D13+D15+D17+D19+D21+D23+D25+D27+D29+D31+D33+D35+D37+D39+D41</f>
        <v>701868</v>
      </c>
      <c r="E43" s="155">
        <f t="shared" ref="E43:L43" si="5">E7+E9+E11+E13+E15+E17+E19+E21+E23+E25+E27+E29+E31+E33+E35+E37+E39+E41</f>
        <v>684045</v>
      </c>
      <c r="F43" s="155">
        <f t="shared" si="5"/>
        <v>53116710</v>
      </c>
      <c r="G43" s="156">
        <f>G7+G9+G11+G13+G15+G17+G19+G21+G23+G25+G27+G29+G31+G33+G35+G37+G39+G41</f>
        <v>27237230</v>
      </c>
      <c r="H43" s="154">
        <f t="shared" si="5"/>
        <v>66566</v>
      </c>
      <c r="I43" s="155">
        <f t="shared" si="5"/>
        <v>1739738</v>
      </c>
      <c r="J43" s="155">
        <f t="shared" si="5"/>
        <v>1572568</v>
      </c>
      <c r="K43" s="155">
        <f t="shared" si="5"/>
        <v>186600848</v>
      </c>
      <c r="L43" s="156">
        <f t="shared" si="5"/>
        <v>102292196</v>
      </c>
      <c r="M43" s="154">
        <f t="shared" si="0"/>
        <v>73804</v>
      </c>
      <c r="N43" s="155">
        <f t="shared" si="1"/>
        <v>2441606</v>
      </c>
      <c r="O43" s="155">
        <f t="shared" si="2"/>
        <v>2256613</v>
      </c>
      <c r="P43" s="155">
        <f t="shared" si="3"/>
        <v>239717558</v>
      </c>
      <c r="Q43" s="156">
        <f t="shared" si="4"/>
        <v>129529426</v>
      </c>
    </row>
    <row r="44" spans="1:17" ht="16.7" customHeight="1">
      <c r="A44" s="312" t="s">
        <v>178</v>
      </c>
      <c r="B44" s="165"/>
      <c r="C44" s="168">
        <f>C8+C10+C12+C14+C16+C18+C20+C22+C24+C26+C28+C30+C32+C34+C36+C38+C40+C42</f>
        <v>1887</v>
      </c>
      <c r="D44" s="166">
        <f t="shared" ref="D44:L44" si="6">D8+D10+D12+D14+D16+D18+D20+D22+D24+D26+D28+D30+D32+D34+D36+D38+D40+D42</f>
        <v>183509</v>
      </c>
      <c r="E44" s="166">
        <f t="shared" si="6"/>
        <v>179224</v>
      </c>
      <c r="F44" s="166">
        <f t="shared" si="6"/>
        <v>16094608</v>
      </c>
      <c r="G44" s="167">
        <f t="shared" si="6"/>
        <v>8239777</v>
      </c>
      <c r="H44" s="168">
        <f t="shared" si="6"/>
        <v>19492</v>
      </c>
      <c r="I44" s="166">
        <f t="shared" si="6"/>
        <v>323533</v>
      </c>
      <c r="J44" s="166">
        <f t="shared" si="6"/>
        <v>301416</v>
      </c>
      <c r="K44" s="166">
        <f t="shared" si="6"/>
        <v>38775560</v>
      </c>
      <c r="L44" s="167">
        <f t="shared" si="6"/>
        <v>20731148</v>
      </c>
      <c r="M44" s="168">
        <f t="shared" si="0"/>
        <v>21379</v>
      </c>
      <c r="N44" s="166">
        <f t="shared" si="1"/>
        <v>507042</v>
      </c>
      <c r="O44" s="166">
        <f t="shared" si="2"/>
        <v>480640</v>
      </c>
      <c r="P44" s="166">
        <f t="shared" si="3"/>
        <v>54870168</v>
      </c>
      <c r="Q44" s="167">
        <f t="shared" si="4"/>
        <v>28970925</v>
      </c>
    </row>
    <row r="45" spans="1:17" ht="16.7" customHeight="1" thickBot="1">
      <c r="A45" s="169" t="s">
        <v>33</v>
      </c>
      <c r="B45" s="170"/>
      <c r="C45" s="158">
        <f>C43+C44</f>
        <v>9125</v>
      </c>
      <c r="D45" s="159">
        <f>D43+D44</f>
        <v>885377</v>
      </c>
      <c r="E45" s="159">
        <f t="shared" ref="E45:L45" si="7">E43+E44</f>
        <v>863269</v>
      </c>
      <c r="F45" s="159">
        <f t="shared" si="7"/>
        <v>69211318</v>
      </c>
      <c r="G45" s="160">
        <f t="shared" si="7"/>
        <v>35477007</v>
      </c>
      <c r="H45" s="158">
        <f t="shared" si="7"/>
        <v>86058</v>
      </c>
      <c r="I45" s="159">
        <f t="shared" si="7"/>
        <v>2063271</v>
      </c>
      <c r="J45" s="159">
        <f t="shared" si="7"/>
        <v>1873984</v>
      </c>
      <c r="K45" s="159">
        <f t="shared" si="7"/>
        <v>225376408</v>
      </c>
      <c r="L45" s="160">
        <f t="shared" si="7"/>
        <v>123023344</v>
      </c>
      <c r="M45" s="158">
        <f t="shared" si="0"/>
        <v>95183</v>
      </c>
      <c r="N45" s="159">
        <f t="shared" si="1"/>
        <v>2948648</v>
      </c>
      <c r="O45" s="159">
        <f t="shared" si="2"/>
        <v>2737253</v>
      </c>
      <c r="P45" s="159">
        <f t="shared" si="3"/>
        <v>294587726</v>
      </c>
      <c r="Q45" s="160">
        <f t="shared" si="4"/>
        <v>158500351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3" spans="1:17">
      <c r="A53" s="174"/>
      <c r="B53" s="105"/>
      <c r="C53" s="88"/>
    </row>
    <row r="54" spans="1:17">
      <c r="A54" s="174"/>
      <c r="B54" s="105"/>
      <c r="C54" s="88"/>
    </row>
    <row r="55" spans="1:17">
      <c r="A55" s="385" t="s">
        <v>161</v>
      </c>
      <c r="B55" s="385"/>
      <c r="C55" s="385"/>
      <c r="D55" s="385"/>
      <c r="E55" s="385"/>
      <c r="F55" s="385"/>
      <c r="G55" s="385"/>
      <c r="H55" s="385"/>
      <c r="I55" s="385"/>
      <c r="J55" s="386" t="s">
        <v>162</v>
      </c>
      <c r="K55" s="386"/>
      <c r="L55" s="386"/>
      <c r="M55" s="386"/>
      <c r="N55" s="386"/>
      <c r="O55" s="386"/>
      <c r="P55" s="386"/>
      <c r="Q55" s="386"/>
    </row>
    <row r="56" spans="1:17">
      <c r="A56" s="174"/>
      <c r="B56" s="105"/>
      <c r="C56" s="88"/>
    </row>
    <row r="57" spans="1:17">
      <c r="A57" s="174"/>
      <c r="B57" s="105"/>
      <c r="C57" s="88"/>
    </row>
    <row r="58" spans="1:17">
      <c r="A58" s="174"/>
      <c r="B58" s="105"/>
      <c r="C58" s="88"/>
    </row>
    <row r="59" spans="1:17">
      <c r="A59" s="175"/>
      <c r="B59" s="175"/>
      <c r="C59" s="88"/>
    </row>
    <row r="60" spans="1:17">
      <c r="A60" s="88"/>
      <c r="B60" s="88"/>
      <c r="C60" s="88"/>
    </row>
    <row r="61" spans="1:17">
      <c r="A61" s="88"/>
      <c r="B61" s="88"/>
      <c r="C61" s="88"/>
    </row>
    <row r="62" spans="1:17">
      <c r="A62" s="88"/>
      <c r="B62" s="88"/>
      <c r="C62" s="88"/>
    </row>
    <row r="63" spans="1:17">
      <c r="A63" s="88"/>
      <c r="B63" s="88"/>
      <c r="C63" s="88"/>
    </row>
    <row r="64" spans="1:17">
      <c r="A64" s="88"/>
      <c r="B64" s="88"/>
      <c r="C64" s="88"/>
    </row>
    <row r="65" spans="1:3">
      <c r="A65" s="88"/>
      <c r="B65" s="88"/>
      <c r="C65" s="88"/>
    </row>
    <row r="66" spans="1:3">
      <c r="A66" s="88"/>
      <c r="B66" s="88"/>
      <c r="C66" s="88"/>
    </row>
    <row r="67" spans="1:3">
      <c r="A67" s="88"/>
      <c r="B67" s="88"/>
      <c r="C67" s="88"/>
    </row>
    <row r="68" spans="1:3">
      <c r="A68" s="88"/>
      <c r="B68" s="88"/>
      <c r="C68" s="88"/>
    </row>
    <row r="69" spans="1:3">
      <c r="A69" s="88"/>
      <c r="B69" s="88"/>
      <c r="C69" s="88"/>
    </row>
    <row r="70" spans="1:3">
      <c r="A70" s="88"/>
      <c r="B70" s="88"/>
      <c r="C70" s="88"/>
    </row>
    <row r="71" spans="1:3">
      <c r="A71" s="88"/>
      <c r="B71" s="88"/>
      <c r="C71" s="88"/>
    </row>
    <row r="72" spans="1:3">
      <c r="A72" s="88"/>
      <c r="B72" s="88"/>
      <c r="C72" s="88"/>
    </row>
    <row r="73" spans="1:3">
      <c r="A73" s="88"/>
      <c r="B73" s="88"/>
      <c r="C73" s="88"/>
    </row>
    <row r="74" spans="1:3">
      <c r="A74" s="88"/>
      <c r="B74" s="88"/>
      <c r="C74" s="88"/>
    </row>
    <row r="75" spans="1:3">
      <c r="A75" s="88"/>
      <c r="B75" s="88"/>
      <c r="C75" s="88"/>
    </row>
    <row r="76" spans="1:3">
      <c r="A76" s="88"/>
      <c r="B76" s="88"/>
      <c r="C76" s="88"/>
    </row>
    <row r="77" spans="1:3">
      <c r="A77" s="88"/>
      <c r="B77" s="88"/>
      <c r="C77" s="88"/>
    </row>
    <row r="78" spans="1:3">
      <c r="A78" s="88"/>
      <c r="B78" s="88"/>
      <c r="C78" s="88"/>
    </row>
    <row r="79" spans="1:3">
      <c r="A79" s="88"/>
      <c r="B79" s="88"/>
      <c r="C79" s="88"/>
    </row>
    <row r="80" spans="1:3">
      <c r="A80" s="88"/>
      <c r="B80" s="88"/>
      <c r="C80" s="88"/>
    </row>
    <row r="81" spans="1:3">
      <c r="A81" s="88"/>
      <c r="B81" s="88"/>
      <c r="C81" s="88"/>
    </row>
    <row r="82" spans="1:3">
      <c r="A82" s="88"/>
      <c r="B82" s="88"/>
      <c r="C82" s="88"/>
    </row>
    <row r="83" spans="1:3">
      <c r="A83" s="88"/>
      <c r="B83" s="88"/>
      <c r="C83" s="88"/>
    </row>
    <row r="84" spans="1:3">
      <c r="A84" s="88"/>
      <c r="B84" s="88"/>
      <c r="C84" s="88"/>
    </row>
    <row r="85" spans="1:3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  <row r="88" spans="1:3">
      <c r="A88" s="88"/>
      <c r="B88" s="88"/>
      <c r="C88" s="88"/>
    </row>
    <row r="89" spans="1:3">
      <c r="A89" s="88"/>
      <c r="B89" s="88"/>
      <c r="C89" s="88"/>
    </row>
    <row r="90" spans="1:3">
      <c r="A90" s="88"/>
      <c r="B90" s="88"/>
      <c r="C90" s="88"/>
    </row>
    <row r="91" spans="1:3">
      <c r="A91" s="88"/>
      <c r="B91" s="88"/>
      <c r="C91" s="88"/>
    </row>
    <row r="92" spans="1:3">
      <c r="A92" s="88"/>
      <c r="B92" s="88"/>
      <c r="C92" s="88"/>
    </row>
    <row r="93" spans="1:3">
      <c r="A93" s="88"/>
      <c r="B93" s="88"/>
      <c r="C93" s="88"/>
    </row>
    <row r="94" spans="1:3">
      <c r="A94" s="88"/>
      <c r="B94" s="88"/>
      <c r="C94" s="88"/>
    </row>
    <row r="95" spans="1:3">
      <c r="A95" s="88"/>
      <c r="B95" s="88"/>
      <c r="C95" s="88"/>
    </row>
    <row r="96" spans="1:3">
      <c r="A96" s="88"/>
      <c r="B96" s="88"/>
      <c r="C96" s="88"/>
    </row>
    <row r="97" spans="1:3">
      <c r="A97" s="88"/>
      <c r="B97" s="88"/>
      <c r="C97" s="88"/>
    </row>
    <row r="98" spans="1:3">
      <c r="A98" s="88"/>
      <c r="B98" s="88"/>
      <c r="C98" s="88"/>
    </row>
    <row r="99" spans="1:3">
      <c r="A99" s="88"/>
      <c r="B99" s="88"/>
      <c r="C99" s="88"/>
    </row>
    <row r="100" spans="1:3">
      <c r="A100" s="88"/>
      <c r="B100" s="88"/>
      <c r="C100" s="88"/>
    </row>
    <row r="101" spans="1:3">
      <c r="A101" s="88"/>
      <c r="B101" s="88"/>
      <c r="C101" s="88"/>
    </row>
    <row r="102" spans="1:3">
      <c r="A102" s="88"/>
      <c r="B102" s="88"/>
      <c r="C102" s="88"/>
    </row>
    <row r="103" spans="1:3">
      <c r="A103" s="88"/>
      <c r="B103" s="88"/>
      <c r="C103" s="88"/>
    </row>
    <row r="104" spans="1:3">
      <c r="A104" s="88"/>
      <c r="B104" s="88"/>
      <c r="C104" s="88"/>
    </row>
    <row r="105" spans="1:3">
      <c r="A105" s="88"/>
      <c r="B105" s="88"/>
      <c r="C105" s="88"/>
    </row>
    <row r="106" spans="1:3">
      <c r="A106" s="88"/>
      <c r="B106" s="88"/>
      <c r="C106" s="88"/>
    </row>
    <row r="107" spans="1:3">
      <c r="A107" s="88"/>
      <c r="B107" s="88"/>
      <c r="C107" s="88"/>
    </row>
    <row r="108" spans="1:3">
      <c r="A108" s="88"/>
      <c r="B108" s="88"/>
      <c r="C108" s="88"/>
    </row>
    <row r="109" spans="1:3">
      <c r="A109" s="88"/>
      <c r="B109" s="88"/>
      <c r="C109" s="88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/>
  </sheetPr>
  <dimension ref="A1:R109"/>
  <sheetViews>
    <sheetView view="pageBreakPreview" zoomScaleNormal="69" zoomScaleSheetLayoutView="100" workbookViewId="0">
      <pane xSplit="2" ySplit="5" topLeftCell="C6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RowHeight="13.5"/>
  <cols>
    <col min="1" max="1" width="10.875" style="132" customWidth="1"/>
    <col min="2" max="2" width="9" style="132"/>
    <col min="3" max="3" width="8.625" style="132" customWidth="1"/>
    <col min="4" max="4" width="9.5" style="132" customWidth="1"/>
    <col min="5" max="5" width="8.75" style="132" customWidth="1"/>
    <col min="6" max="6" width="11" style="132" customWidth="1"/>
    <col min="7" max="7" width="9.875" style="132" customWidth="1"/>
    <col min="8" max="8" width="8.625" style="132" customWidth="1"/>
    <col min="9" max="9" width="9.5" style="132" customWidth="1"/>
    <col min="10" max="10" width="8.75" style="132" customWidth="1"/>
    <col min="11" max="11" width="10.875" style="132" bestFit="1" customWidth="1"/>
    <col min="12" max="12" width="12.625" style="132" customWidth="1"/>
    <col min="13" max="13" width="8.625" style="132" customWidth="1"/>
    <col min="14" max="15" width="11.625" style="132" customWidth="1"/>
    <col min="16" max="16" width="13.625" style="132" customWidth="1"/>
    <col min="17" max="17" width="12.625" style="132" customWidth="1"/>
    <col min="18" max="18" width="5.125" style="132" customWidth="1"/>
    <col min="19" max="16384" width="9" style="132"/>
  </cols>
  <sheetData>
    <row r="1" spans="1:18" s="53" customFormat="1"/>
    <row r="2" spans="1:18" s="53" customFormat="1" ht="15" customHeight="1" thickBot="1">
      <c r="A2" s="183" t="s">
        <v>137</v>
      </c>
      <c r="G2" s="255"/>
    </row>
    <row r="3" spans="1:18" ht="13.5" customHeight="1">
      <c r="A3" s="112"/>
      <c r="B3" s="171" t="s">
        <v>108</v>
      </c>
      <c r="C3" s="83"/>
      <c r="D3" s="84"/>
      <c r="E3" s="143" t="s">
        <v>109</v>
      </c>
      <c r="F3" s="84"/>
      <c r="G3" s="86"/>
      <c r="H3" s="83"/>
      <c r="I3" s="84"/>
      <c r="J3" s="143" t="s">
        <v>110</v>
      </c>
      <c r="K3" s="84"/>
      <c r="L3" s="144"/>
      <c r="M3" s="83"/>
      <c r="N3" s="84"/>
      <c r="O3" s="143" t="s">
        <v>111</v>
      </c>
      <c r="P3" s="84"/>
      <c r="Q3" s="86"/>
    </row>
    <row r="4" spans="1:18" ht="27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84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  <c r="R4" s="87"/>
    </row>
    <row r="5" spans="1:18">
      <c r="A5" s="87"/>
      <c r="B5" s="88"/>
      <c r="C5" s="146" t="s">
        <v>117</v>
      </c>
      <c r="D5" s="147"/>
      <c r="E5" s="147"/>
      <c r="F5" s="147"/>
      <c r="G5" s="148"/>
      <c r="H5" s="146" t="s">
        <v>117</v>
      </c>
      <c r="I5" s="185"/>
      <c r="J5" s="185"/>
      <c r="K5" s="147"/>
      <c r="L5" s="148"/>
      <c r="M5" s="146" t="s">
        <v>117</v>
      </c>
      <c r="N5" s="149"/>
      <c r="O5" s="149"/>
      <c r="P5" s="149"/>
      <c r="Q5" s="150"/>
    </row>
    <row r="6" spans="1:18" ht="14.25" thickBot="1">
      <c r="A6" s="191" t="s">
        <v>118</v>
      </c>
      <c r="B6" s="237" t="s">
        <v>119</v>
      </c>
      <c r="C6" s="151"/>
      <c r="D6" s="152" t="s">
        <v>120</v>
      </c>
      <c r="E6" s="152" t="s">
        <v>120</v>
      </c>
      <c r="F6" s="152" t="s">
        <v>15</v>
      </c>
      <c r="G6" s="153" t="s">
        <v>15</v>
      </c>
      <c r="H6" s="151"/>
      <c r="I6" s="186" t="s">
        <v>120</v>
      </c>
      <c r="J6" s="152" t="s">
        <v>120</v>
      </c>
      <c r="K6" s="152" t="s">
        <v>15</v>
      </c>
      <c r="L6" s="153" t="s">
        <v>15</v>
      </c>
      <c r="M6" s="151"/>
      <c r="N6" s="152" t="s">
        <v>120</v>
      </c>
      <c r="O6" s="152" t="s">
        <v>120</v>
      </c>
      <c r="P6" s="152" t="s">
        <v>15</v>
      </c>
      <c r="Q6" s="153" t="s">
        <v>15</v>
      </c>
    </row>
    <row r="7" spans="1:18" ht="16.7" customHeight="1">
      <c r="A7" s="82"/>
      <c r="B7" s="235" t="s">
        <v>175</v>
      </c>
      <c r="C7" s="172">
        <v>451</v>
      </c>
      <c r="D7" s="155">
        <v>50378</v>
      </c>
      <c r="E7" s="155">
        <v>47782</v>
      </c>
      <c r="F7" s="155">
        <v>3646747</v>
      </c>
      <c r="G7" s="155">
        <v>1914955</v>
      </c>
      <c r="H7" s="154">
        <v>113</v>
      </c>
      <c r="I7" s="155">
        <v>13081</v>
      </c>
      <c r="J7" s="155">
        <v>12229</v>
      </c>
      <c r="K7" s="155">
        <v>1081732</v>
      </c>
      <c r="L7" s="155">
        <v>575176</v>
      </c>
      <c r="M7" s="154">
        <f>C7+H7</f>
        <v>564</v>
      </c>
      <c r="N7" s="155">
        <f>D7+I7</f>
        <v>63459</v>
      </c>
      <c r="O7" s="155">
        <f>E7+J7</f>
        <v>60011</v>
      </c>
      <c r="P7" s="155">
        <f>F7+K7</f>
        <v>4728479</v>
      </c>
      <c r="Q7" s="156">
        <f>G7+L7</f>
        <v>2490131</v>
      </c>
    </row>
    <row r="8" spans="1:18" ht="16.7" customHeight="1" thickBot="1">
      <c r="A8" s="157" t="s">
        <v>121</v>
      </c>
      <c r="B8" s="236" t="s">
        <v>177</v>
      </c>
      <c r="C8" s="301">
        <v>75</v>
      </c>
      <c r="D8" s="159">
        <v>8834</v>
      </c>
      <c r="E8" s="159">
        <v>8151</v>
      </c>
      <c r="F8" s="159">
        <v>756159</v>
      </c>
      <c r="G8" s="159">
        <v>407787</v>
      </c>
      <c r="H8" s="158">
        <v>30</v>
      </c>
      <c r="I8" s="159">
        <v>3654</v>
      </c>
      <c r="J8" s="159">
        <v>3383</v>
      </c>
      <c r="K8" s="159">
        <v>351567</v>
      </c>
      <c r="L8" s="159">
        <v>188743</v>
      </c>
      <c r="M8" s="158">
        <f t="shared" ref="M8:Q45" si="0">C8+H8</f>
        <v>105</v>
      </c>
      <c r="N8" s="159">
        <f t="shared" si="0"/>
        <v>12488</v>
      </c>
      <c r="O8" s="159">
        <f t="shared" si="0"/>
        <v>11534</v>
      </c>
      <c r="P8" s="159">
        <f t="shared" si="0"/>
        <v>1107726</v>
      </c>
      <c r="Q8" s="160">
        <f t="shared" si="0"/>
        <v>596530</v>
      </c>
    </row>
    <row r="9" spans="1:18" ht="16.7" customHeight="1">
      <c r="A9" s="161"/>
      <c r="B9" s="235" t="s">
        <v>175</v>
      </c>
      <c r="C9" s="172">
        <v>277</v>
      </c>
      <c r="D9" s="155">
        <v>31777</v>
      </c>
      <c r="E9" s="155">
        <v>29715</v>
      </c>
      <c r="F9" s="155">
        <v>2293948</v>
      </c>
      <c r="G9" s="155">
        <v>1219718</v>
      </c>
      <c r="H9" s="154">
        <v>122</v>
      </c>
      <c r="I9" s="155">
        <v>13891</v>
      </c>
      <c r="J9" s="155">
        <v>13083</v>
      </c>
      <c r="K9" s="155">
        <v>1135047</v>
      </c>
      <c r="L9" s="155">
        <v>599303</v>
      </c>
      <c r="M9" s="154">
        <f t="shared" si="0"/>
        <v>399</v>
      </c>
      <c r="N9" s="155">
        <f t="shared" si="0"/>
        <v>45668</v>
      </c>
      <c r="O9" s="155">
        <f t="shared" si="0"/>
        <v>42798</v>
      </c>
      <c r="P9" s="155">
        <f t="shared" si="0"/>
        <v>3428995</v>
      </c>
      <c r="Q9" s="156">
        <f t="shared" si="0"/>
        <v>1819021</v>
      </c>
    </row>
    <row r="10" spans="1:18" ht="16.7" customHeight="1" thickBot="1">
      <c r="A10" s="157" t="s">
        <v>85</v>
      </c>
      <c r="B10" s="236" t="s">
        <v>177</v>
      </c>
      <c r="C10" s="301">
        <v>77</v>
      </c>
      <c r="D10" s="159">
        <v>8867</v>
      </c>
      <c r="E10" s="159">
        <v>8195</v>
      </c>
      <c r="F10" s="159">
        <v>771042</v>
      </c>
      <c r="G10" s="159">
        <v>413599</v>
      </c>
      <c r="H10" s="158">
        <v>27</v>
      </c>
      <c r="I10" s="159">
        <v>2527</v>
      </c>
      <c r="J10" s="159">
        <v>2309</v>
      </c>
      <c r="K10" s="159">
        <v>238157</v>
      </c>
      <c r="L10" s="159">
        <v>129155</v>
      </c>
      <c r="M10" s="158">
        <f t="shared" si="0"/>
        <v>104</v>
      </c>
      <c r="N10" s="159">
        <f t="shared" si="0"/>
        <v>11394</v>
      </c>
      <c r="O10" s="159">
        <f t="shared" si="0"/>
        <v>10504</v>
      </c>
      <c r="P10" s="159">
        <f t="shared" si="0"/>
        <v>1009199</v>
      </c>
      <c r="Q10" s="160">
        <f t="shared" si="0"/>
        <v>542754</v>
      </c>
    </row>
    <row r="11" spans="1:18" ht="16.7" customHeight="1">
      <c r="A11" s="162"/>
      <c r="B11" s="235" t="s">
        <v>175</v>
      </c>
      <c r="C11" s="172">
        <v>46</v>
      </c>
      <c r="D11" s="155">
        <v>5309</v>
      </c>
      <c r="E11" s="155">
        <v>5031</v>
      </c>
      <c r="F11" s="155">
        <v>388423</v>
      </c>
      <c r="G11" s="155">
        <v>204101</v>
      </c>
      <c r="H11" s="154">
        <v>19</v>
      </c>
      <c r="I11" s="155">
        <v>2408</v>
      </c>
      <c r="J11" s="155">
        <v>2228</v>
      </c>
      <c r="K11" s="155">
        <v>193727</v>
      </c>
      <c r="L11" s="155">
        <v>103697</v>
      </c>
      <c r="M11" s="154">
        <f t="shared" si="0"/>
        <v>65</v>
      </c>
      <c r="N11" s="155">
        <f t="shared" si="0"/>
        <v>7717</v>
      </c>
      <c r="O11" s="155">
        <f t="shared" si="0"/>
        <v>7259</v>
      </c>
      <c r="P11" s="155">
        <f t="shared" si="0"/>
        <v>582150</v>
      </c>
      <c r="Q11" s="156">
        <f t="shared" si="0"/>
        <v>307798</v>
      </c>
    </row>
    <row r="12" spans="1:18" ht="16.7" customHeight="1" thickBot="1">
      <c r="A12" s="157" t="s">
        <v>122</v>
      </c>
      <c r="B12" s="236" t="s">
        <v>177</v>
      </c>
      <c r="C12" s="301">
        <v>12</v>
      </c>
      <c r="D12" s="159">
        <v>1482</v>
      </c>
      <c r="E12" s="159">
        <v>1433</v>
      </c>
      <c r="F12" s="159">
        <v>128630</v>
      </c>
      <c r="G12" s="159">
        <v>66485</v>
      </c>
      <c r="H12" s="158">
        <v>7</v>
      </c>
      <c r="I12" s="159">
        <v>770</v>
      </c>
      <c r="J12" s="159">
        <v>685</v>
      </c>
      <c r="K12" s="159">
        <v>66215</v>
      </c>
      <c r="L12" s="159">
        <v>36643</v>
      </c>
      <c r="M12" s="158">
        <f t="shared" si="0"/>
        <v>19</v>
      </c>
      <c r="N12" s="159">
        <f t="shared" si="0"/>
        <v>2252</v>
      </c>
      <c r="O12" s="159">
        <f t="shared" si="0"/>
        <v>2118</v>
      </c>
      <c r="P12" s="159">
        <f t="shared" si="0"/>
        <v>194845</v>
      </c>
      <c r="Q12" s="160">
        <f t="shared" si="0"/>
        <v>103128</v>
      </c>
    </row>
    <row r="13" spans="1:18" ht="16.7" customHeight="1">
      <c r="A13" s="162"/>
      <c r="B13" s="235" t="s">
        <v>175</v>
      </c>
      <c r="C13" s="172">
        <v>141</v>
      </c>
      <c r="D13" s="155">
        <v>18539</v>
      </c>
      <c r="E13" s="155">
        <v>15964</v>
      </c>
      <c r="F13" s="155">
        <v>1359876</v>
      </c>
      <c r="G13" s="155">
        <v>774558</v>
      </c>
      <c r="H13" s="154">
        <v>43</v>
      </c>
      <c r="I13" s="155">
        <v>5271</v>
      </c>
      <c r="J13" s="155">
        <v>4708</v>
      </c>
      <c r="K13" s="155">
        <v>435112</v>
      </c>
      <c r="L13" s="155">
        <v>240023</v>
      </c>
      <c r="M13" s="154">
        <f t="shared" si="0"/>
        <v>184</v>
      </c>
      <c r="N13" s="155">
        <f t="shared" si="0"/>
        <v>23810</v>
      </c>
      <c r="O13" s="155">
        <f t="shared" si="0"/>
        <v>20672</v>
      </c>
      <c r="P13" s="155">
        <f t="shared" si="0"/>
        <v>1794988</v>
      </c>
      <c r="Q13" s="156">
        <f t="shared" si="0"/>
        <v>1014581</v>
      </c>
    </row>
    <row r="14" spans="1:18" ht="16.7" customHeight="1" thickBot="1">
      <c r="A14" s="157" t="s">
        <v>123</v>
      </c>
      <c r="B14" s="236" t="s">
        <v>177</v>
      </c>
      <c r="C14" s="301">
        <v>37</v>
      </c>
      <c r="D14" s="159">
        <v>4704</v>
      </c>
      <c r="E14" s="159">
        <v>4056</v>
      </c>
      <c r="F14" s="159">
        <v>417658</v>
      </c>
      <c r="G14" s="159">
        <v>238310</v>
      </c>
      <c r="H14" s="158">
        <v>11</v>
      </c>
      <c r="I14" s="159">
        <v>1428</v>
      </c>
      <c r="J14" s="159">
        <v>1215</v>
      </c>
      <c r="K14" s="159">
        <v>134461</v>
      </c>
      <c r="L14" s="159">
        <v>77256</v>
      </c>
      <c r="M14" s="158">
        <f t="shared" si="0"/>
        <v>48</v>
      </c>
      <c r="N14" s="159">
        <f t="shared" si="0"/>
        <v>6132</v>
      </c>
      <c r="O14" s="159">
        <f t="shared" si="0"/>
        <v>5271</v>
      </c>
      <c r="P14" s="159">
        <f t="shared" si="0"/>
        <v>552119</v>
      </c>
      <c r="Q14" s="160">
        <f t="shared" si="0"/>
        <v>315566</v>
      </c>
    </row>
    <row r="15" spans="1:18" ht="16.7" customHeight="1">
      <c r="A15" s="162"/>
      <c r="B15" s="235" t="s">
        <v>175</v>
      </c>
      <c r="C15" s="172">
        <v>126</v>
      </c>
      <c r="D15" s="155">
        <v>14769</v>
      </c>
      <c r="E15" s="155">
        <v>13866</v>
      </c>
      <c r="F15" s="155">
        <v>1088008</v>
      </c>
      <c r="G15" s="155">
        <v>575483</v>
      </c>
      <c r="H15" s="154">
        <v>65</v>
      </c>
      <c r="I15" s="155">
        <v>7578</v>
      </c>
      <c r="J15" s="155">
        <v>7191</v>
      </c>
      <c r="K15" s="155">
        <v>615270</v>
      </c>
      <c r="L15" s="155">
        <v>322752</v>
      </c>
      <c r="M15" s="154">
        <f t="shared" si="0"/>
        <v>191</v>
      </c>
      <c r="N15" s="155">
        <f t="shared" si="0"/>
        <v>22347</v>
      </c>
      <c r="O15" s="155">
        <f t="shared" si="0"/>
        <v>21057</v>
      </c>
      <c r="P15" s="155">
        <f t="shared" si="0"/>
        <v>1703278</v>
      </c>
      <c r="Q15" s="156">
        <f t="shared" si="0"/>
        <v>898235</v>
      </c>
    </row>
    <row r="16" spans="1:18" ht="16.7" customHeight="1" thickBot="1">
      <c r="A16" s="157" t="s">
        <v>124</v>
      </c>
      <c r="B16" s="236" t="s">
        <v>177</v>
      </c>
      <c r="C16" s="301">
        <v>40</v>
      </c>
      <c r="D16" s="159">
        <v>4713</v>
      </c>
      <c r="E16" s="159">
        <v>4321</v>
      </c>
      <c r="F16" s="159">
        <v>411821</v>
      </c>
      <c r="G16" s="159">
        <v>223135</v>
      </c>
      <c r="H16" s="158">
        <v>26</v>
      </c>
      <c r="I16" s="159">
        <v>2684</v>
      </c>
      <c r="J16" s="159">
        <v>2602</v>
      </c>
      <c r="K16" s="159">
        <v>260550</v>
      </c>
      <c r="L16" s="159">
        <v>133926</v>
      </c>
      <c r="M16" s="158">
        <f t="shared" si="0"/>
        <v>66</v>
      </c>
      <c r="N16" s="159">
        <f t="shared" si="0"/>
        <v>7397</v>
      </c>
      <c r="O16" s="159">
        <f t="shared" si="0"/>
        <v>6923</v>
      </c>
      <c r="P16" s="159">
        <f t="shared" si="0"/>
        <v>672371</v>
      </c>
      <c r="Q16" s="160">
        <f t="shared" si="0"/>
        <v>357061</v>
      </c>
    </row>
    <row r="17" spans="1:17" ht="16.7" customHeight="1">
      <c r="A17" s="162"/>
      <c r="B17" s="235" t="s">
        <v>175</v>
      </c>
      <c r="C17" s="172">
        <v>365</v>
      </c>
      <c r="D17" s="155">
        <v>44949</v>
      </c>
      <c r="E17" s="155">
        <v>41097</v>
      </c>
      <c r="F17" s="155">
        <v>3359382</v>
      </c>
      <c r="G17" s="155">
        <v>1821592</v>
      </c>
      <c r="H17" s="154">
        <v>159</v>
      </c>
      <c r="I17" s="155">
        <v>18543</v>
      </c>
      <c r="J17" s="155">
        <v>17183</v>
      </c>
      <c r="K17" s="155">
        <v>1525463</v>
      </c>
      <c r="L17" s="155">
        <v>816359</v>
      </c>
      <c r="M17" s="154">
        <f t="shared" si="0"/>
        <v>524</v>
      </c>
      <c r="N17" s="155">
        <f t="shared" si="0"/>
        <v>63492</v>
      </c>
      <c r="O17" s="155">
        <f t="shared" si="0"/>
        <v>58280</v>
      </c>
      <c r="P17" s="155">
        <f t="shared" si="0"/>
        <v>4884845</v>
      </c>
      <c r="Q17" s="156">
        <f t="shared" si="0"/>
        <v>2637951</v>
      </c>
    </row>
    <row r="18" spans="1:17" ht="16.7" customHeight="1" thickBot="1">
      <c r="A18" s="157" t="s">
        <v>125</v>
      </c>
      <c r="B18" s="236" t="s">
        <v>177</v>
      </c>
      <c r="C18" s="301">
        <v>74</v>
      </c>
      <c r="D18" s="159">
        <v>8535</v>
      </c>
      <c r="E18" s="159">
        <v>7965</v>
      </c>
      <c r="F18" s="159">
        <v>761585</v>
      </c>
      <c r="G18" s="159">
        <v>406033</v>
      </c>
      <c r="H18" s="158">
        <v>25</v>
      </c>
      <c r="I18" s="159">
        <v>3030</v>
      </c>
      <c r="J18" s="159">
        <v>2811</v>
      </c>
      <c r="K18" s="159">
        <v>289177</v>
      </c>
      <c r="L18" s="159">
        <v>154689</v>
      </c>
      <c r="M18" s="158">
        <f t="shared" si="0"/>
        <v>99</v>
      </c>
      <c r="N18" s="159">
        <f t="shared" si="0"/>
        <v>11565</v>
      </c>
      <c r="O18" s="159">
        <f t="shared" si="0"/>
        <v>10776</v>
      </c>
      <c r="P18" s="159">
        <f t="shared" si="0"/>
        <v>1050762</v>
      </c>
      <c r="Q18" s="160">
        <f t="shared" si="0"/>
        <v>560722</v>
      </c>
    </row>
    <row r="19" spans="1:17" ht="16.7" customHeight="1">
      <c r="A19" s="162"/>
      <c r="B19" s="235" t="s">
        <v>175</v>
      </c>
      <c r="C19" s="172">
        <v>332</v>
      </c>
      <c r="D19" s="155">
        <v>37313</v>
      </c>
      <c r="E19" s="155">
        <v>35759</v>
      </c>
      <c r="F19" s="155">
        <v>2727077</v>
      </c>
      <c r="G19" s="155">
        <v>1418600</v>
      </c>
      <c r="H19" s="154">
        <v>96</v>
      </c>
      <c r="I19" s="155">
        <v>11078</v>
      </c>
      <c r="J19" s="155">
        <v>10278</v>
      </c>
      <c r="K19" s="155">
        <v>906443</v>
      </c>
      <c r="L19" s="155">
        <v>485762</v>
      </c>
      <c r="M19" s="154">
        <f t="shared" si="0"/>
        <v>428</v>
      </c>
      <c r="N19" s="155">
        <f t="shared" si="0"/>
        <v>48391</v>
      </c>
      <c r="O19" s="155">
        <f t="shared" si="0"/>
        <v>46037</v>
      </c>
      <c r="P19" s="155">
        <f t="shared" si="0"/>
        <v>3633520</v>
      </c>
      <c r="Q19" s="156">
        <f t="shared" si="0"/>
        <v>1904362</v>
      </c>
    </row>
    <row r="20" spans="1:17" ht="16.7" customHeight="1" thickBot="1">
      <c r="A20" s="157" t="s">
        <v>90</v>
      </c>
      <c r="B20" s="236" t="s">
        <v>177</v>
      </c>
      <c r="C20" s="301">
        <v>61</v>
      </c>
      <c r="D20" s="159">
        <v>6902</v>
      </c>
      <c r="E20" s="159">
        <v>6602</v>
      </c>
      <c r="F20" s="159">
        <v>610573</v>
      </c>
      <c r="G20" s="159">
        <v>318044</v>
      </c>
      <c r="H20" s="158">
        <v>21</v>
      </c>
      <c r="I20" s="159">
        <v>2296</v>
      </c>
      <c r="J20" s="159">
        <v>2098</v>
      </c>
      <c r="K20" s="159">
        <v>225317</v>
      </c>
      <c r="L20" s="159">
        <v>121977</v>
      </c>
      <c r="M20" s="158">
        <f t="shared" si="0"/>
        <v>82</v>
      </c>
      <c r="N20" s="159">
        <f t="shared" si="0"/>
        <v>9198</v>
      </c>
      <c r="O20" s="159">
        <f t="shared" si="0"/>
        <v>8700</v>
      </c>
      <c r="P20" s="159">
        <f t="shared" si="0"/>
        <v>835890</v>
      </c>
      <c r="Q20" s="160">
        <f t="shared" si="0"/>
        <v>440021</v>
      </c>
    </row>
    <row r="21" spans="1:17" ht="16.7" customHeight="1">
      <c r="A21" s="162"/>
      <c r="B21" s="235" t="s">
        <v>175</v>
      </c>
      <c r="C21" s="154">
        <v>518</v>
      </c>
      <c r="D21" s="304">
        <v>58974</v>
      </c>
      <c r="E21" s="155">
        <v>56189</v>
      </c>
      <c r="F21" s="155">
        <v>4392344</v>
      </c>
      <c r="G21" s="302">
        <v>2295437</v>
      </c>
      <c r="H21" s="154">
        <v>204</v>
      </c>
      <c r="I21" s="155">
        <v>23311</v>
      </c>
      <c r="J21" s="155">
        <v>21836</v>
      </c>
      <c r="K21" s="155">
        <v>1926861</v>
      </c>
      <c r="L21" s="155">
        <v>1021301</v>
      </c>
      <c r="M21" s="154">
        <f t="shared" si="0"/>
        <v>722</v>
      </c>
      <c r="N21" s="155">
        <f t="shared" si="0"/>
        <v>82285</v>
      </c>
      <c r="O21" s="155">
        <f t="shared" si="0"/>
        <v>78025</v>
      </c>
      <c r="P21" s="155">
        <f t="shared" si="0"/>
        <v>6319205</v>
      </c>
      <c r="Q21" s="156">
        <f t="shared" si="0"/>
        <v>3316738</v>
      </c>
    </row>
    <row r="22" spans="1:17" ht="16.7" customHeight="1" thickBot="1">
      <c r="A22" s="157" t="s">
        <v>126</v>
      </c>
      <c r="B22" s="236" t="s">
        <v>177</v>
      </c>
      <c r="C22" s="158">
        <v>136</v>
      </c>
      <c r="D22" s="305">
        <v>15302</v>
      </c>
      <c r="E22" s="159">
        <v>14587</v>
      </c>
      <c r="F22" s="159">
        <v>1338536</v>
      </c>
      <c r="G22" s="303">
        <v>699381</v>
      </c>
      <c r="H22" s="158">
        <v>36</v>
      </c>
      <c r="I22" s="159">
        <v>4307</v>
      </c>
      <c r="J22" s="159">
        <v>3923</v>
      </c>
      <c r="K22" s="159">
        <v>411331</v>
      </c>
      <c r="L22" s="159">
        <v>223153</v>
      </c>
      <c r="M22" s="158">
        <f t="shared" si="0"/>
        <v>172</v>
      </c>
      <c r="N22" s="159">
        <f t="shared" si="0"/>
        <v>19609</v>
      </c>
      <c r="O22" s="159">
        <f t="shared" si="0"/>
        <v>18510</v>
      </c>
      <c r="P22" s="159">
        <f t="shared" si="0"/>
        <v>1749867</v>
      </c>
      <c r="Q22" s="160">
        <f t="shared" si="0"/>
        <v>922534</v>
      </c>
    </row>
    <row r="23" spans="1:17" ht="16.7" customHeight="1">
      <c r="A23" s="162"/>
      <c r="B23" s="235" t="s">
        <v>175</v>
      </c>
      <c r="C23" s="154">
        <v>211</v>
      </c>
      <c r="D23" s="155">
        <v>24543</v>
      </c>
      <c r="E23" s="155">
        <v>23064</v>
      </c>
      <c r="F23" s="155">
        <v>1790095</v>
      </c>
      <c r="G23" s="155">
        <v>947813</v>
      </c>
      <c r="H23" s="154">
        <v>66</v>
      </c>
      <c r="I23" s="155">
        <v>7904</v>
      </c>
      <c r="J23" s="155">
        <v>7348</v>
      </c>
      <c r="K23" s="155">
        <v>637517</v>
      </c>
      <c r="L23" s="155">
        <v>340336</v>
      </c>
      <c r="M23" s="154">
        <f t="shared" si="0"/>
        <v>277</v>
      </c>
      <c r="N23" s="155">
        <f t="shared" si="0"/>
        <v>32447</v>
      </c>
      <c r="O23" s="155">
        <f t="shared" si="0"/>
        <v>30412</v>
      </c>
      <c r="P23" s="155">
        <f t="shared" si="0"/>
        <v>2427612</v>
      </c>
      <c r="Q23" s="156">
        <f t="shared" si="0"/>
        <v>1288149</v>
      </c>
    </row>
    <row r="24" spans="1:17" ht="16.7" customHeight="1" thickBot="1">
      <c r="A24" s="157" t="s">
        <v>127</v>
      </c>
      <c r="B24" s="236" t="s">
        <v>177</v>
      </c>
      <c r="C24" s="301">
        <v>35</v>
      </c>
      <c r="D24" s="159">
        <v>4313</v>
      </c>
      <c r="E24" s="159">
        <v>4038</v>
      </c>
      <c r="F24" s="159">
        <v>383300</v>
      </c>
      <c r="G24" s="159">
        <v>203465</v>
      </c>
      <c r="H24" s="158">
        <v>12</v>
      </c>
      <c r="I24" s="159">
        <v>1494</v>
      </c>
      <c r="J24" s="159">
        <v>1449</v>
      </c>
      <c r="K24" s="159">
        <v>142140</v>
      </c>
      <c r="L24" s="159">
        <v>73081</v>
      </c>
      <c r="M24" s="158">
        <f t="shared" si="0"/>
        <v>47</v>
      </c>
      <c r="N24" s="159">
        <f t="shared" si="0"/>
        <v>5807</v>
      </c>
      <c r="O24" s="159">
        <f t="shared" si="0"/>
        <v>5487</v>
      </c>
      <c r="P24" s="159">
        <f t="shared" si="0"/>
        <v>525440</v>
      </c>
      <c r="Q24" s="160">
        <f t="shared" si="0"/>
        <v>276546</v>
      </c>
    </row>
    <row r="25" spans="1:17" ht="16.7" customHeight="1">
      <c r="A25" s="162"/>
      <c r="B25" s="235" t="s">
        <v>175</v>
      </c>
      <c r="C25" s="172">
        <v>311</v>
      </c>
      <c r="D25" s="155">
        <v>38245</v>
      </c>
      <c r="E25" s="155">
        <v>35208</v>
      </c>
      <c r="F25" s="155">
        <v>2850262</v>
      </c>
      <c r="G25" s="155">
        <v>1534943</v>
      </c>
      <c r="H25" s="154">
        <v>137</v>
      </c>
      <c r="I25" s="155">
        <v>16832</v>
      </c>
      <c r="J25" s="155">
        <v>15461</v>
      </c>
      <c r="K25" s="155">
        <v>1376824</v>
      </c>
      <c r="L25" s="155">
        <v>743175</v>
      </c>
      <c r="M25" s="154">
        <f t="shared" si="0"/>
        <v>448</v>
      </c>
      <c r="N25" s="155">
        <f t="shared" si="0"/>
        <v>55077</v>
      </c>
      <c r="O25" s="155">
        <f t="shared" si="0"/>
        <v>50669</v>
      </c>
      <c r="P25" s="155">
        <f t="shared" si="0"/>
        <v>4227086</v>
      </c>
      <c r="Q25" s="156">
        <f t="shared" si="0"/>
        <v>2278118</v>
      </c>
    </row>
    <row r="26" spans="1:17" ht="16.7" customHeight="1" thickBot="1">
      <c r="A26" s="157" t="s">
        <v>128</v>
      </c>
      <c r="B26" s="236" t="s">
        <v>177</v>
      </c>
      <c r="C26" s="301">
        <v>69</v>
      </c>
      <c r="D26" s="159">
        <v>8549</v>
      </c>
      <c r="E26" s="159">
        <v>7985</v>
      </c>
      <c r="F26" s="159">
        <v>750078</v>
      </c>
      <c r="G26" s="159">
        <v>399712</v>
      </c>
      <c r="H26" s="158">
        <v>20</v>
      </c>
      <c r="I26" s="159">
        <v>2272</v>
      </c>
      <c r="J26" s="159">
        <v>2124</v>
      </c>
      <c r="K26" s="159">
        <v>219076</v>
      </c>
      <c r="L26" s="159">
        <v>116482</v>
      </c>
      <c r="M26" s="158">
        <f t="shared" si="0"/>
        <v>89</v>
      </c>
      <c r="N26" s="159">
        <f t="shared" si="0"/>
        <v>10821</v>
      </c>
      <c r="O26" s="159">
        <f t="shared" si="0"/>
        <v>10109</v>
      </c>
      <c r="P26" s="159">
        <f t="shared" si="0"/>
        <v>969154</v>
      </c>
      <c r="Q26" s="160">
        <f t="shared" si="0"/>
        <v>516194</v>
      </c>
    </row>
    <row r="27" spans="1:17" ht="16.7" customHeight="1">
      <c r="A27" s="162"/>
      <c r="B27" s="235" t="s">
        <v>175</v>
      </c>
      <c r="C27" s="172">
        <v>485</v>
      </c>
      <c r="D27" s="155">
        <v>57536</v>
      </c>
      <c r="E27" s="155">
        <v>53518</v>
      </c>
      <c r="F27" s="155">
        <v>4292991</v>
      </c>
      <c r="G27" s="155">
        <v>2295350</v>
      </c>
      <c r="H27" s="154">
        <v>280</v>
      </c>
      <c r="I27" s="155">
        <v>31451</v>
      </c>
      <c r="J27" s="155">
        <v>29400</v>
      </c>
      <c r="K27" s="155">
        <v>2529187</v>
      </c>
      <c r="L27" s="155">
        <v>1345878</v>
      </c>
      <c r="M27" s="154">
        <f t="shared" si="0"/>
        <v>765</v>
      </c>
      <c r="N27" s="155">
        <f t="shared" si="0"/>
        <v>88987</v>
      </c>
      <c r="O27" s="155">
        <f t="shared" si="0"/>
        <v>82918</v>
      </c>
      <c r="P27" s="155">
        <f t="shared" si="0"/>
        <v>6822178</v>
      </c>
      <c r="Q27" s="156">
        <f t="shared" si="0"/>
        <v>3641228</v>
      </c>
    </row>
    <row r="28" spans="1:17" ht="16.7" customHeight="1" thickBot="1">
      <c r="A28" s="157" t="s">
        <v>129</v>
      </c>
      <c r="B28" s="236" t="s">
        <v>177</v>
      </c>
      <c r="C28" s="301">
        <v>128</v>
      </c>
      <c r="D28" s="159">
        <v>14243</v>
      </c>
      <c r="E28" s="159">
        <v>13590</v>
      </c>
      <c r="F28" s="159">
        <v>1242150</v>
      </c>
      <c r="G28" s="159">
        <v>649043</v>
      </c>
      <c r="H28" s="158">
        <v>37</v>
      </c>
      <c r="I28" s="159">
        <v>3988</v>
      </c>
      <c r="J28" s="159">
        <v>3764</v>
      </c>
      <c r="K28" s="159">
        <v>375798</v>
      </c>
      <c r="L28" s="159">
        <v>198024</v>
      </c>
      <c r="M28" s="158">
        <f t="shared" si="0"/>
        <v>165</v>
      </c>
      <c r="N28" s="159">
        <f t="shared" si="0"/>
        <v>18231</v>
      </c>
      <c r="O28" s="159">
        <f t="shared" si="0"/>
        <v>17354</v>
      </c>
      <c r="P28" s="159">
        <f t="shared" si="0"/>
        <v>1617948</v>
      </c>
      <c r="Q28" s="160">
        <f t="shared" si="0"/>
        <v>847067</v>
      </c>
    </row>
    <row r="29" spans="1:17" ht="16.7" customHeight="1">
      <c r="A29" s="162"/>
      <c r="B29" s="235" t="s">
        <v>175</v>
      </c>
      <c r="C29" s="172">
        <v>248</v>
      </c>
      <c r="D29" s="155">
        <v>30231</v>
      </c>
      <c r="E29" s="155">
        <v>27588</v>
      </c>
      <c r="F29" s="155">
        <v>2247477</v>
      </c>
      <c r="G29" s="155">
        <v>1220748</v>
      </c>
      <c r="H29" s="154">
        <v>94</v>
      </c>
      <c r="I29" s="155">
        <v>11432</v>
      </c>
      <c r="J29" s="155">
        <v>10297</v>
      </c>
      <c r="K29" s="155">
        <v>936058</v>
      </c>
      <c r="L29" s="155">
        <v>513943</v>
      </c>
      <c r="M29" s="154">
        <f t="shared" si="0"/>
        <v>342</v>
      </c>
      <c r="N29" s="155">
        <f t="shared" si="0"/>
        <v>41663</v>
      </c>
      <c r="O29" s="155">
        <f t="shared" si="0"/>
        <v>37885</v>
      </c>
      <c r="P29" s="155">
        <f t="shared" si="0"/>
        <v>3183535</v>
      </c>
      <c r="Q29" s="156">
        <f t="shared" si="0"/>
        <v>1734691</v>
      </c>
    </row>
    <row r="30" spans="1:17" ht="16.7" customHeight="1" thickBot="1">
      <c r="A30" s="157" t="s">
        <v>130</v>
      </c>
      <c r="B30" s="236" t="s">
        <v>177</v>
      </c>
      <c r="C30" s="301">
        <v>82</v>
      </c>
      <c r="D30" s="159">
        <v>9545</v>
      </c>
      <c r="E30" s="159">
        <v>9090</v>
      </c>
      <c r="F30" s="159">
        <v>831092</v>
      </c>
      <c r="G30" s="159">
        <v>435101</v>
      </c>
      <c r="H30" s="158">
        <v>16</v>
      </c>
      <c r="I30" s="159">
        <v>1780</v>
      </c>
      <c r="J30" s="159">
        <v>1697</v>
      </c>
      <c r="K30" s="159">
        <v>171237</v>
      </c>
      <c r="L30" s="159">
        <v>89626</v>
      </c>
      <c r="M30" s="173">
        <f t="shared" si="0"/>
        <v>98</v>
      </c>
      <c r="N30" s="159">
        <f t="shared" si="0"/>
        <v>11325</v>
      </c>
      <c r="O30" s="159">
        <f t="shared" si="0"/>
        <v>10787</v>
      </c>
      <c r="P30" s="159">
        <f t="shared" si="0"/>
        <v>1002329</v>
      </c>
      <c r="Q30" s="160">
        <f t="shared" si="0"/>
        <v>524727</v>
      </c>
    </row>
    <row r="31" spans="1:17" ht="16.7" customHeight="1">
      <c r="A31" s="162"/>
      <c r="B31" s="235" t="s">
        <v>175</v>
      </c>
      <c r="C31" s="172">
        <v>784</v>
      </c>
      <c r="D31" s="155">
        <v>94966</v>
      </c>
      <c r="E31" s="155">
        <v>86067</v>
      </c>
      <c r="F31" s="155">
        <v>6903196</v>
      </c>
      <c r="G31" s="155">
        <v>3767243</v>
      </c>
      <c r="H31" s="154">
        <v>242</v>
      </c>
      <c r="I31" s="155">
        <v>26567</v>
      </c>
      <c r="J31" s="155">
        <v>23240</v>
      </c>
      <c r="K31" s="155">
        <v>2135084</v>
      </c>
      <c r="L31" s="155">
        <v>1197295</v>
      </c>
      <c r="M31" s="154">
        <f t="shared" si="0"/>
        <v>1026</v>
      </c>
      <c r="N31" s="155">
        <f t="shared" si="0"/>
        <v>121533</v>
      </c>
      <c r="O31" s="155">
        <f t="shared" si="0"/>
        <v>109307</v>
      </c>
      <c r="P31" s="155">
        <f t="shared" si="0"/>
        <v>9038280</v>
      </c>
      <c r="Q31" s="156">
        <f t="shared" si="0"/>
        <v>4964538</v>
      </c>
    </row>
    <row r="32" spans="1:17" ht="16.7" customHeight="1" thickBot="1">
      <c r="A32" s="157" t="s">
        <v>131</v>
      </c>
      <c r="B32" s="236" t="s">
        <v>177</v>
      </c>
      <c r="C32" s="301">
        <v>183</v>
      </c>
      <c r="D32" s="159">
        <v>22234</v>
      </c>
      <c r="E32" s="159">
        <v>20432</v>
      </c>
      <c r="F32" s="159">
        <v>1931557</v>
      </c>
      <c r="G32" s="159">
        <v>1042007</v>
      </c>
      <c r="H32" s="158">
        <v>60</v>
      </c>
      <c r="I32" s="159">
        <v>7095</v>
      </c>
      <c r="J32" s="159">
        <v>6124</v>
      </c>
      <c r="K32" s="159">
        <v>667552</v>
      </c>
      <c r="L32" s="159">
        <v>378392</v>
      </c>
      <c r="M32" s="158">
        <f t="shared" si="0"/>
        <v>243</v>
      </c>
      <c r="N32" s="159">
        <f t="shared" si="0"/>
        <v>29329</v>
      </c>
      <c r="O32" s="159">
        <f t="shared" si="0"/>
        <v>26556</v>
      </c>
      <c r="P32" s="159">
        <f t="shared" si="0"/>
        <v>2599109</v>
      </c>
      <c r="Q32" s="160">
        <f t="shared" si="0"/>
        <v>1420399</v>
      </c>
    </row>
    <row r="33" spans="1:17" ht="16.7" customHeight="1">
      <c r="A33" s="162"/>
      <c r="B33" s="235" t="s">
        <v>175</v>
      </c>
      <c r="C33" s="172">
        <v>365</v>
      </c>
      <c r="D33" s="155">
        <v>47314</v>
      </c>
      <c r="E33" s="155">
        <v>42809</v>
      </c>
      <c r="F33" s="155">
        <v>3440196</v>
      </c>
      <c r="G33" s="155">
        <v>1878855</v>
      </c>
      <c r="H33" s="154">
        <v>157</v>
      </c>
      <c r="I33" s="155">
        <v>19889</v>
      </c>
      <c r="J33" s="155">
        <v>17351</v>
      </c>
      <c r="K33" s="155">
        <v>1588023</v>
      </c>
      <c r="L33" s="155">
        <v>893395</v>
      </c>
      <c r="M33" s="154">
        <f t="shared" si="0"/>
        <v>522</v>
      </c>
      <c r="N33" s="155">
        <f t="shared" si="0"/>
        <v>67203</v>
      </c>
      <c r="O33" s="155">
        <f t="shared" si="0"/>
        <v>60160</v>
      </c>
      <c r="P33" s="155">
        <f t="shared" si="0"/>
        <v>5028219</v>
      </c>
      <c r="Q33" s="156">
        <f t="shared" si="0"/>
        <v>2772250</v>
      </c>
    </row>
    <row r="34" spans="1:17" ht="16.7" customHeight="1" thickBot="1">
      <c r="A34" s="157" t="s">
        <v>132</v>
      </c>
      <c r="B34" s="236" t="s">
        <v>177</v>
      </c>
      <c r="C34" s="301">
        <v>108</v>
      </c>
      <c r="D34" s="159">
        <v>13096</v>
      </c>
      <c r="E34" s="159">
        <v>12293</v>
      </c>
      <c r="F34" s="159">
        <v>1128916</v>
      </c>
      <c r="G34" s="159">
        <v>598606</v>
      </c>
      <c r="H34" s="158">
        <v>40</v>
      </c>
      <c r="I34" s="159">
        <v>4945</v>
      </c>
      <c r="J34" s="159">
        <v>4382</v>
      </c>
      <c r="K34" s="159">
        <v>454651</v>
      </c>
      <c r="L34" s="159">
        <v>252190</v>
      </c>
      <c r="M34" s="158">
        <f t="shared" si="0"/>
        <v>148</v>
      </c>
      <c r="N34" s="159">
        <f t="shared" si="0"/>
        <v>18041</v>
      </c>
      <c r="O34" s="159">
        <f t="shared" si="0"/>
        <v>16675</v>
      </c>
      <c r="P34" s="159">
        <f t="shared" si="0"/>
        <v>1583567</v>
      </c>
      <c r="Q34" s="160">
        <f t="shared" si="0"/>
        <v>850796</v>
      </c>
    </row>
    <row r="35" spans="1:17" ht="16.7" customHeight="1">
      <c r="A35" s="162"/>
      <c r="B35" s="235" t="s">
        <v>175</v>
      </c>
      <c r="C35" s="154">
        <v>556</v>
      </c>
      <c r="D35" s="155">
        <v>64519</v>
      </c>
      <c r="E35" s="155">
        <v>60976</v>
      </c>
      <c r="F35" s="155">
        <v>4911152</v>
      </c>
      <c r="G35" s="155">
        <v>2587359</v>
      </c>
      <c r="H35" s="172">
        <v>198</v>
      </c>
      <c r="I35" s="155">
        <v>22671</v>
      </c>
      <c r="J35" s="155">
        <v>21027</v>
      </c>
      <c r="K35" s="155">
        <v>1911131</v>
      </c>
      <c r="L35" s="155">
        <v>1021689</v>
      </c>
      <c r="M35" s="154">
        <f t="shared" si="0"/>
        <v>754</v>
      </c>
      <c r="N35" s="155">
        <f t="shared" si="0"/>
        <v>87190</v>
      </c>
      <c r="O35" s="155">
        <f t="shared" si="0"/>
        <v>82003</v>
      </c>
      <c r="P35" s="155">
        <f t="shared" si="0"/>
        <v>6822283</v>
      </c>
      <c r="Q35" s="156">
        <f t="shared" si="0"/>
        <v>3609048</v>
      </c>
    </row>
    <row r="36" spans="1:17" ht="16.7" customHeight="1" thickBot="1">
      <c r="A36" s="157" t="s">
        <v>133</v>
      </c>
      <c r="B36" s="236" t="s">
        <v>177</v>
      </c>
      <c r="C36" s="158">
        <v>145</v>
      </c>
      <c r="D36" s="159">
        <v>16351</v>
      </c>
      <c r="E36" s="159">
        <v>15606</v>
      </c>
      <c r="F36" s="159">
        <v>1468430</v>
      </c>
      <c r="G36" s="159">
        <v>766088</v>
      </c>
      <c r="H36" s="301">
        <v>50</v>
      </c>
      <c r="I36" s="159">
        <v>5898</v>
      </c>
      <c r="J36" s="159">
        <v>5423</v>
      </c>
      <c r="K36" s="159">
        <v>573279</v>
      </c>
      <c r="L36" s="159">
        <v>308549</v>
      </c>
      <c r="M36" s="158">
        <f t="shared" si="0"/>
        <v>195</v>
      </c>
      <c r="N36" s="159">
        <f t="shared" si="0"/>
        <v>22249</v>
      </c>
      <c r="O36" s="159">
        <f t="shared" si="0"/>
        <v>21029</v>
      </c>
      <c r="P36" s="159">
        <f t="shared" si="0"/>
        <v>2041709</v>
      </c>
      <c r="Q36" s="160">
        <f t="shared" si="0"/>
        <v>1074637</v>
      </c>
    </row>
    <row r="37" spans="1:17" ht="16.7" customHeight="1">
      <c r="A37" s="162"/>
      <c r="B37" s="235" t="s">
        <v>175</v>
      </c>
      <c r="C37" s="154">
        <v>257</v>
      </c>
      <c r="D37" s="155">
        <v>31733</v>
      </c>
      <c r="E37" s="155">
        <v>28897</v>
      </c>
      <c r="F37" s="155">
        <v>2349683</v>
      </c>
      <c r="G37" s="155">
        <v>1276980</v>
      </c>
      <c r="H37" s="172">
        <v>124</v>
      </c>
      <c r="I37" s="155">
        <v>14937</v>
      </c>
      <c r="J37" s="155">
        <v>13591</v>
      </c>
      <c r="K37" s="155">
        <v>1211447</v>
      </c>
      <c r="L37" s="155">
        <v>658841</v>
      </c>
      <c r="M37" s="154">
        <f t="shared" si="0"/>
        <v>381</v>
      </c>
      <c r="N37" s="155">
        <f t="shared" si="0"/>
        <v>46670</v>
      </c>
      <c r="O37" s="155">
        <f t="shared" si="0"/>
        <v>42488</v>
      </c>
      <c r="P37" s="155">
        <f t="shared" si="0"/>
        <v>3561130</v>
      </c>
      <c r="Q37" s="156">
        <f t="shared" si="0"/>
        <v>1935821</v>
      </c>
    </row>
    <row r="38" spans="1:17" ht="16.7" customHeight="1" thickBot="1">
      <c r="A38" s="157" t="s">
        <v>134</v>
      </c>
      <c r="B38" s="236" t="s">
        <v>177</v>
      </c>
      <c r="C38" s="158">
        <v>71</v>
      </c>
      <c r="D38" s="159">
        <v>8449</v>
      </c>
      <c r="E38" s="159">
        <v>7703</v>
      </c>
      <c r="F38" s="159">
        <v>727709</v>
      </c>
      <c r="G38" s="159">
        <v>395453</v>
      </c>
      <c r="H38" s="301">
        <v>17</v>
      </c>
      <c r="I38" s="159">
        <v>2184</v>
      </c>
      <c r="J38" s="159">
        <v>1942</v>
      </c>
      <c r="K38" s="159">
        <v>204556</v>
      </c>
      <c r="L38" s="159">
        <v>113285</v>
      </c>
      <c r="M38" s="158">
        <f t="shared" si="0"/>
        <v>88</v>
      </c>
      <c r="N38" s="159">
        <f t="shared" si="0"/>
        <v>10633</v>
      </c>
      <c r="O38" s="159">
        <f t="shared" si="0"/>
        <v>9645</v>
      </c>
      <c r="P38" s="159">
        <f t="shared" si="0"/>
        <v>932265</v>
      </c>
      <c r="Q38" s="160">
        <f t="shared" si="0"/>
        <v>508738</v>
      </c>
    </row>
    <row r="39" spans="1:17" ht="16.7" customHeight="1">
      <c r="A39" s="162"/>
      <c r="B39" s="235" t="s">
        <v>175</v>
      </c>
      <c r="C39" s="172">
        <v>371</v>
      </c>
      <c r="D39" s="155">
        <v>42374</v>
      </c>
      <c r="E39" s="155">
        <v>40264</v>
      </c>
      <c r="F39" s="155">
        <v>3171263</v>
      </c>
      <c r="G39" s="155">
        <v>1664339</v>
      </c>
      <c r="H39" s="154">
        <v>155</v>
      </c>
      <c r="I39" s="155">
        <v>18842</v>
      </c>
      <c r="J39" s="155">
        <v>17173</v>
      </c>
      <c r="K39" s="155">
        <v>1556066</v>
      </c>
      <c r="L39" s="155">
        <v>845643</v>
      </c>
      <c r="M39" s="154">
        <f t="shared" si="0"/>
        <v>526</v>
      </c>
      <c r="N39" s="155">
        <f t="shared" si="0"/>
        <v>61216</v>
      </c>
      <c r="O39" s="155">
        <f t="shared" si="0"/>
        <v>57437</v>
      </c>
      <c r="P39" s="155">
        <f t="shared" si="0"/>
        <v>4727329</v>
      </c>
      <c r="Q39" s="156">
        <f t="shared" si="0"/>
        <v>2509982</v>
      </c>
    </row>
    <row r="40" spans="1:17" ht="16.7" customHeight="1" thickBot="1">
      <c r="A40" s="157" t="s">
        <v>135</v>
      </c>
      <c r="B40" s="236" t="s">
        <v>177</v>
      </c>
      <c r="C40" s="301">
        <v>85</v>
      </c>
      <c r="D40" s="159">
        <v>9835</v>
      </c>
      <c r="E40" s="159">
        <v>9483</v>
      </c>
      <c r="F40" s="159">
        <v>852194</v>
      </c>
      <c r="G40" s="159">
        <v>441083</v>
      </c>
      <c r="H40" s="158">
        <v>48</v>
      </c>
      <c r="I40" s="159">
        <v>5450</v>
      </c>
      <c r="J40" s="159">
        <v>5131</v>
      </c>
      <c r="K40" s="159">
        <v>510386</v>
      </c>
      <c r="L40" s="159">
        <v>268447</v>
      </c>
      <c r="M40" s="158">
        <f t="shared" si="0"/>
        <v>133</v>
      </c>
      <c r="N40" s="159">
        <f t="shared" si="0"/>
        <v>15285</v>
      </c>
      <c r="O40" s="159">
        <f t="shared" si="0"/>
        <v>14614</v>
      </c>
      <c r="P40" s="159">
        <f t="shared" si="0"/>
        <v>1362580</v>
      </c>
      <c r="Q40" s="160">
        <f t="shared" si="0"/>
        <v>709530</v>
      </c>
    </row>
    <row r="41" spans="1:17" ht="16.7" customHeight="1">
      <c r="A41" s="162"/>
      <c r="B41" s="235" t="s">
        <v>175</v>
      </c>
      <c r="C41" s="154">
        <v>261</v>
      </c>
      <c r="D41" s="155">
        <v>28999</v>
      </c>
      <c r="E41" s="155">
        <v>27768</v>
      </c>
      <c r="F41" s="155">
        <v>2122931</v>
      </c>
      <c r="G41" s="155">
        <v>1105567</v>
      </c>
      <c r="H41" s="154">
        <v>81</v>
      </c>
      <c r="I41" s="155">
        <v>8904</v>
      </c>
      <c r="J41" s="155">
        <v>8421</v>
      </c>
      <c r="K41" s="155">
        <v>722879</v>
      </c>
      <c r="L41" s="155">
        <v>379931</v>
      </c>
      <c r="M41" s="154">
        <f t="shared" si="0"/>
        <v>342</v>
      </c>
      <c r="N41" s="155">
        <f t="shared" si="0"/>
        <v>37903</v>
      </c>
      <c r="O41" s="155">
        <f>E41+J41</f>
        <v>36189</v>
      </c>
      <c r="P41" s="155">
        <f t="shared" si="0"/>
        <v>2845810</v>
      </c>
      <c r="Q41" s="156">
        <f t="shared" si="0"/>
        <v>1485498</v>
      </c>
    </row>
    <row r="42" spans="1:17" ht="16.7" customHeight="1" thickBot="1">
      <c r="A42" s="157" t="s">
        <v>136</v>
      </c>
      <c r="B42" s="236" t="s">
        <v>177</v>
      </c>
      <c r="C42" s="158">
        <v>84</v>
      </c>
      <c r="D42" s="159">
        <v>9080</v>
      </c>
      <c r="E42" s="159">
        <v>8871</v>
      </c>
      <c r="F42" s="159">
        <v>797306</v>
      </c>
      <c r="G42" s="159">
        <v>407473</v>
      </c>
      <c r="H42" s="158">
        <v>18</v>
      </c>
      <c r="I42" s="159">
        <v>2092</v>
      </c>
      <c r="J42" s="159">
        <v>2002</v>
      </c>
      <c r="K42" s="159">
        <v>201999</v>
      </c>
      <c r="L42" s="159">
        <v>105083</v>
      </c>
      <c r="M42" s="158">
        <f t="shared" si="0"/>
        <v>102</v>
      </c>
      <c r="N42" s="159">
        <f t="shared" si="0"/>
        <v>11172</v>
      </c>
      <c r="O42" s="159">
        <f t="shared" si="0"/>
        <v>10873</v>
      </c>
      <c r="P42" s="159">
        <f t="shared" si="0"/>
        <v>999305</v>
      </c>
      <c r="Q42" s="160">
        <f t="shared" si="0"/>
        <v>512556</v>
      </c>
    </row>
    <row r="43" spans="1:17" ht="16.7" customHeight="1">
      <c r="A43" s="163" t="s">
        <v>175</v>
      </c>
      <c r="B43" s="164"/>
      <c r="C43" s="154">
        <f>C7+C9+C11+C13+C15+C17+C19+C21+C23+C25+C27+C29+C31+C33+C35+C37+C39+C41</f>
        <v>6105</v>
      </c>
      <c r="D43" s="155">
        <f t="shared" ref="D43:L44" si="1">D7+D9+D11+D13+D15+D17+D19+D21+D23+D25+D27+D29+D31+D33+D35+D37+D39+D41</f>
        <v>722468</v>
      </c>
      <c r="E43" s="155">
        <f t="shared" si="1"/>
        <v>671562</v>
      </c>
      <c r="F43" s="155">
        <f t="shared" si="1"/>
        <v>53335051</v>
      </c>
      <c r="G43" s="156">
        <f>G7+G9+G11+G13+G15+G17+G19+G21+G23+G25+G27+G29+G31+G33+G35+G37+G39+G41</f>
        <v>28503641</v>
      </c>
      <c r="H43" s="154">
        <f>H7+H9+H11+H13+H15+H17+H19+H21+H23+H25+H27+H29+H31+H33+H35+H37+H39+H41</f>
        <v>2355</v>
      </c>
      <c r="I43" s="155">
        <f t="shared" si="1"/>
        <v>274590</v>
      </c>
      <c r="J43" s="155">
        <f t="shared" si="1"/>
        <v>252045</v>
      </c>
      <c r="K43" s="155">
        <f t="shared" si="1"/>
        <v>22423871</v>
      </c>
      <c r="L43" s="156">
        <f t="shared" si="1"/>
        <v>12104499</v>
      </c>
      <c r="M43" s="154">
        <f>C43+H43</f>
        <v>8460</v>
      </c>
      <c r="N43" s="155">
        <f t="shared" si="0"/>
        <v>997058</v>
      </c>
      <c r="O43" s="155">
        <f t="shared" si="0"/>
        <v>923607</v>
      </c>
      <c r="P43" s="155">
        <f t="shared" si="0"/>
        <v>75758922</v>
      </c>
      <c r="Q43" s="156">
        <f t="shared" si="0"/>
        <v>40608140</v>
      </c>
    </row>
    <row r="44" spans="1:17" ht="16.7" customHeight="1">
      <c r="A44" s="312" t="s">
        <v>178</v>
      </c>
      <c r="B44" s="165"/>
      <c r="C44" s="168">
        <f>C8+C10+C12+C14+C16+C18+C20+C22+C24+C26+C28+C30+C32+C34+C36+C38+C40+C42</f>
        <v>1502</v>
      </c>
      <c r="D44" s="166">
        <f t="shared" si="1"/>
        <v>175034</v>
      </c>
      <c r="E44" s="166">
        <f t="shared" si="1"/>
        <v>164401</v>
      </c>
      <c r="F44" s="166">
        <f t="shared" si="1"/>
        <v>15308736</v>
      </c>
      <c r="G44" s="167">
        <f t="shared" si="1"/>
        <v>8110805</v>
      </c>
      <c r="H44" s="168">
        <f>H8+H10+H12+H14+H16+H18+H20+H22+H24+H26+H28+H30+H32+H34+H36+H38+H40+H42</f>
        <v>501</v>
      </c>
      <c r="I44" s="166">
        <f t="shared" si="1"/>
        <v>57894</v>
      </c>
      <c r="J44" s="166">
        <f t="shared" si="1"/>
        <v>53064</v>
      </c>
      <c r="K44" s="166">
        <f t="shared" si="1"/>
        <v>5497449</v>
      </c>
      <c r="L44" s="167">
        <f t="shared" si="1"/>
        <v>2968701</v>
      </c>
      <c r="M44" s="168">
        <f t="shared" si="0"/>
        <v>2003</v>
      </c>
      <c r="N44" s="166">
        <f t="shared" si="0"/>
        <v>232928</v>
      </c>
      <c r="O44" s="166">
        <f t="shared" si="0"/>
        <v>217465</v>
      </c>
      <c r="P44" s="166">
        <f t="shared" si="0"/>
        <v>20806185</v>
      </c>
      <c r="Q44" s="167">
        <f t="shared" si="0"/>
        <v>11079506</v>
      </c>
    </row>
    <row r="45" spans="1:17" ht="16.7" customHeight="1" thickBot="1">
      <c r="A45" s="169" t="s">
        <v>33</v>
      </c>
      <c r="B45" s="170"/>
      <c r="C45" s="158">
        <f>C43+C44</f>
        <v>7607</v>
      </c>
      <c r="D45" s="159">
        <f t="shared" ref="D45:L45" si="2">D43+D44</f>
        <v>897502</v>
      </c>
      <c r="E45" s="159">
        <f t="shared" si="2"/>
        <v>835963</v>
      </c>
      <c r="F45" s="159">
        <f t="shared" si="2"/>
        <v>68643787</v>
      </c>
      <c r="G45" s="160">
        <f t="shared" si="2"/>
        <v>36614446</v>
      </c>
      <c r="H45" s="158">
        <f t="shared" si="2"/>
        <v>2856</v>
      </c>
      <c r="I45" s="159">
        <f t="shared" si="2"/>
        <v>332484</v>
      </c>
      <c r="J45" s="159">
        <f t="shared" si="2"/>
        <v>305109</v>
      </c>
      <c r="K45" s="159">
        <f t="shared" si="2"/>
        <v>27921320</v>
      </c>
      <c r="L45" s="160">
        <f t="shared" si="2"/>
        <v>15073200</v>
      </c>
      <c r="M45" s="158">
        <f>C45+H45</f>
        <v>10463</v>
      </c>
      <c r="N45" s="159">
        <f t="shared" si="0"/>
        <v>1229986</v>
      </c>
      <c r="O45" s="159">
        <f t="shared" si="0"/>
        <v>1141072</v>
      </c>
      <c r="P45" s="159">
        <f t="shared" si="0"/>
        <v>96565107</v>
      </c>
      <c r="Q45" s="160">
        <f t="shared" si="0"/>
        <v>51687646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3" spans="1:17">
      <c r="A53" s="174"/>
      <c r="B53" s="105"/>
      <c r="C53" s="88"/>
    </row>
    <row r="54" spans="1:17">
      <c r="A54" s="174"/>
      <c r="B54" s="105"/>
      <c r="C54" s="88"/>
    </row>
    <row r="55" spans="1:17">
      <c r="A55" s="385" t="s">
        <v>159</v>
      </c>
      <c r="B55" s="385"/>
      <c r="C55" s="385"/>
      <c r="D55" s="385"/>
      <c r="E55" s="385"/>
      <c r="F55" s="385"/>
      <c r="G55" s="385"/>
      <c r="H55" s="385"/>
      <c r="I55" s="385"/>
      <c r="J55" s="386" t="s">
        <v>160</v>
      </c>
      <c r="K55" s="386"/>
      <c r="L55" s="386"/>
      <c r="M55" s="386"/>
      <c r="N55" s="386"/>
      <c r="O55" s="386"/>
      <c r="P55" s="386"/>
      <c r="Q55" s="386"/>
    </row>
    <row r="56" spans="1:17">
      <c r="A56" s="174"/>
      <c r="B56" s="105"/>
      <c r="C56" s="88"/>
    </row>
    <row r="57" spans="1:17">
      <c r="A57" s="174"/>
      <c r="B57" s="105"/>
      <c r="C57" s="88"/>
    </row>
    <row r="58" spans="1:17">
      <c r="A58" s="174"/>
      <c r="B58" s="105"/>
      <c r="C58" s="88"/>
    </row>
    <row r="59" spans="1:17">
      <c r="A59" s="175"/>
      <c r="B59" s="175"/>
      <c r="C59" s="88"/>
    </row>
    <row r="60" spans="1:17">
      <c r="A60" s="88"/>
      <c r="B60" s="88"/>
      <c r="C60" s="88"/>
    </row>
    <row r="61" spans="1:17">
      <c r="A61" s="88"/>
      <c r="B61" s="88"/>
      <c r="C61" s="88"/>
    </row>
    <row r="62" spans="1:17">
      <c r="A62" s="88"/>
      <c r="B62" s="88"/>
      <c r="C62" s="88"/>
    </row>
    <row r="63" spans="1:17">
      <c r="A63" s="88"/>
      <c r="B63" s="88"/>
      <c r="C63" s="88"/>
    </row>
    <row r="64" spans="1:17">
      <c r="A64" s="88"/>
      <c r="B64" s="88"/>
      <c r="C64" s="88"/>
    </row>
    <row r="65" spans="1:3">
      <c r="A65" s="88"/>
      <c r="B65" s="88"/>
      <c r="C65" s="88"/>
    </row>
    <row r="66" spans="1:3">
      <c r="A66" s="88"/>
      <c r="B66" s="88"/>
      <c r="C66" s="88"/>
    </row>
    <row r="67" spans="1:3">
      <c r="A67" s="88"/>
      <c r="B67" s="88"/>
      <c r="C67" s="88"/>
    </row>
    <row r="68" spans="1:3">
      <c r="A68" s="88"/>
      <c r="B68" s="88"/>
      <c r="C68" s="88"/>
    </row>
    <row r="69" spans="1:3">
      <c r="A69" s="88"/>
      <c r="B69" s="88"/>
      <c r="C69" s="88"/>
    </row>
    <row r="70" spans="1:3">
      <c r="A70" s="88"/>
      <c r="B70" s="88"/>
      <c r="C70" s="88"/>
    </row>
    <row r="71" spans="1:3">
      <c r="A71" s="88"/>
      <c r="B71" s="88"/>
      <c r="C71" s="88"/>
    </row>
    <row r="72" spans="1:3">
      <c r="A72" s="88"/>
      <c r="B72" s="88"/>
      <c r="C72" s="88"/>
    </row>
    <row r="73" spans="1:3">
      <c r="A73" s="88"/>
      <c r="B73" s="88"/>
      <c r="C73" s="88"/>
    </row>
    <row r="74" spans="1:3">
      <c r="A74" s="88"/>
      <c r="B74" s="88"/>
      <c r="C74" s="88"/>
    </row>
    <row r="75" spans="1:3">
      <c r="A75" s="88"/>
      <c r="B75" s="88"/>
      <c r="C75" s="88"/>
    </row>
    <row r="76" spans="1:3">
      <c r="A76" s="88"/>
      <c r="B76" s="88"/>
      <c r="C76" s="88"/>
    </row>
    <row r="77" spans="1:3">
      <c r="A77" s="88"/>
      <c r="B77" s="88"/>
      <c r="C77" s="88"/>
    </row>
    <row r="78" spans="1:3">
      <c r="A78" s="88"/>
      <c r="B78" s="88"/>
      <c r="C78" s="88"/>
    </row>
    <row r="79" spans="1:3">
      <c r="A79" s="88"/>
      <c r="B79" s="88"/>
      <c r="C79" s="88"/>
    </row>
    <row r="80" spans="1:3">
      <c r="A80" s="88"/>
      <c r="B80" s="88"/>
      <c r="C80" s="88"/>
    </row>
    <row r="81" spans="1:3">
      <c r="A81" s="88"/>
      <c r="B81" s="88"/>
      <c r="C81" s="88"/>
    </row>
    <row r="82" spans="1:3">
      <c r="A82" s="88"/>
      <c r="B82" s="88"/>
      <c r="C82" s="88"/>
    </row>
    <row r="83" spans="1:3">
      <c r="A83" s="88"/>
      <c r="B83" s="88"/>
      <c r="C83" s="88"/>
    </row>
    <row r="84" spans="1:3">
      <c r="A84" s="88"/>
      <c r="B84" s="88"/>
      <c r="C84" s="88"/>
    </row>
    <row r="85" spans="1:3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  <row r="88" spans="1:3">
      <c r="A88" s="88"/>
      <c r="B88" s="88"/>
      <c r="C88" s="88"/>
    </row>
    <row r="89" spans="1:3">
      <c r="A89" s="88"/>
      <c r="B89" s="88"/>
      <c r="C89" s="88"/>
    </row>
    <row r="90" spans="1:3">
      <c r="A90" s="88"/>
      <c r="B90" s="88"/>
      <c r="C90" s="88"/>
    </row>
    <row r="91" spans="1:3">
      <c r="A91" s="88"/>
      <c r="B91" s="88"/>
      <c r="C91" s="88"/>
    </row>
    <row r="92" spans="1:3">
      <c r="A92" s="88"/>
      <c r="B92" s="88"/>
      <c r="C92" s="88"/>
    </row>
    <row r="93" spans="1:3">
      <c r="A93" s="88"/>
      <c r="B93" s="88"/>
      <c r="C93" s="88"/>
    </row>
    <row r="94" spans="1:3">
      <c r="A94" s="88"/>
      <c r="B94" s="88"/>
      <c r="C94" s="88"/>
    </row>
    <row r="95" spans="1:3">
      <c r="A95" s="88"/>
      <c r="B95" s="88"/>
      <c r="C95" s="88"/>
    </row>
    <row r="96" spans="1:3">
      <c r="A96" s="88"/>
      <c r="B96" s="88"/>
      <c r="C96" s="88"/>
    </row>
    <row r="97" spans="1:3">
      <c r="A97" s="88"/>
      <c r="B97" s="88"/>
      <c r="C97" s="88"/>
    </row>
    <row r="98" spans="1:3">
      <c r="A98" s="88"/>
      <c r="B98" s="88"/>
      <c r="C98" s="88"/>
    </row>
    <row r="99" spans="1:3">
      <c r="A99" s="88"/>
      <c r="B99" s="88"/>
      <c r="C99" s="88"/>
    </row>
    <row r="100" spans="1:3">
      <c r="A100" s="88"/>
      <c r="B100" s="88"/>
      <c r="C100" s="88"/>
    </row>
    <row r="101" spans="1:3">
      <c r="A101" s="88"/>
      <c r="B101" s="88"/>
      <c r="C101" s="88"/>
    </row>
    <row r="102" spans="1:3">
      <c r="A102" s="88"/>
      <c r="B102" s="88"/>
      <c r="C102" s="88"/>
    </row>
    <row r="103" spans="1:3">
      <c r="A103" s="88"/>
      <c r="B103" s="88"/>
      <c r="C103" s="88"/>
    </row>
    <row r="104" spans="1:3">
      <c r="A104" s="88"/>
      <c r="B104" s="88"/>
      <c r="C104" s="88"/>
    </row>
    <row r="105" spans="1:3">
      <c r="A105" s="88"/>
      <c r="B105" s="88"/>
      <c r="C105" s="88"/>
    </row>
    <row r="106" spans="1:3">
      <c r="A106" s="88"/>
      <c r="B106" s="88"/>
      <c r="C106" s="88"/>
    </row>
    <row r="107" spans="1:3">
      <c r="A107" s="88"/>
      <c r="B107" s="88"/>
      <c r="C107" s="88"/>
    </row>
    <row r="108" spans="1:3">
      <c r="A108" s="88"/>
      <c r="B108" s="88"/>
      <c r="C108" s="88"/>
    </row>
    <row r="109" spans="1:3">
      <c r="A109" s="88"/>
      <c r="B109" s="88"/>
      <c r="C109" s="88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6" fitToWidth="0" fitToHeight="0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</sheetPr>
  <dimension ref="A1:R109"/>
  <sheetViews>
    <sheetView view="pageBreakPreview" zoomScaleNormal="100" zoomScaleSheetLayoutView="100" workbookViewId="0">
      <pane xSplit="2" ySplit="6" topLeftCell="C7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RowHeight="13.5"/>
  <cols>
    <col min="1" max="1" width="10.875" style="132" customWidth="1"/>
    <col min="2" max="2" width="9.125" style="132" bestFit="1" customWidth="1"/>
    <col min="3" max="3" width="8.625" style="132" customWidth="1"/>
    <col min="4" max="5" width="11.625" style="132" customWidth="1"/>
    <col min="6" max="6" width="13.625" style="132" customWidth="1"/>
    <col min="7" max="7" width="12.625" style="132" customWidth="1"/>
    <col min="8" max="8" width="8.625" style="132" customWidth="1"/>
    <col min="9" max="10" width="11.625" style="132" customWidth="1"/>
    <col min="11" max="11" width="13.625" style="132" customWidth="1"/>
    <col min="12" max="12" width="12.625" style="132" customWidth="1"/>
    <col min="13" max="13" width="8.625" style="132" customWidth="1"/>
    <col min="14" max="15" width="11.625" style="132" customWidth="1"/>
    <col min="16" max="16" width="13.625" style="132" customWidth="1"/>
    <col min="17" max="17" width="12.625" style="132" customWidth="1"/>
    <col min="18" max="18" width="5.125" style="132" customWidth="1"/>
    <col min="19" max="16384" width="9" style="132"/>
  </cols>
  <sheetData>
    <row r="1" spans="1:18" s="53" customFormat="1"/>
    <row r="2" spans="1:18" s="53" customFormat="1" ht="15" customHeight="1" thickBot="1">
      <c r="A2" s="183" t="s">
        <v>138</v>
      </c>
      <c r="G2" s="255"/>
    </row>
    <row r="3" spans="1:18" ht="13.5" customHeight="1">
      <c r="A3" s="112"/>
      <c r="B3" s="171" t="s">
        <v>108</v>
      </c>
      <c r="C3" s="83"/>
      <c r="D3" s="84"/>
      <c r="E3" s="143" t="s">
        <v>109</v>
      </c>
      <c r="F3" s="84"/>
      <c r="G3" s="86"/>
      <c r="H3" s="83"/>
      <c r="I3" s="84"/>
      <c r="J3" s="143" t="s">
        <v>110</v>
      </c>
      <c r="K3" s="84"/>
      <c r="L3" s="144"/>
      <c r="M3" s="83"/>
      <c r="N3" s="84"/>
      <c r="O3" s="143" t="s">
        <v>111</v>
      </c>
      <c r="P3" s="84"/>
      <c r="Q3" s="86"/>
    </row>
    <row r="4" spans="1:18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47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  <c r="R4" s="87"/>
    </row>
    <row r="5" spans="1:18">
      <c r="A5" s="87"/>
      <c r="B5" s="88"/>
      <c r="C5" s="146" t="s">
        <v>168</v>
      </c>
      <c r="D5" s="147"/>
      <c r="E5" s="147"/>
      <c r="F5" s="147"/>
      <c r="G5" s="148"/>
      <c r="H5" s="146" t="s">
        <v>117</v>
      </c>
      <c r="I5" s="185"/>
      <c r="J5" s="147"/>
      <c r="K5" s="147"/>
      <c r="L5" s="148"/>
      <c r="M5" s="146" t="s">
        <v>117</v>
      </c>
      <c r="N5" s="149"/>
      <c r="O5" s="149"/>
      <c r="P5" s="149"/>
      <c r="Q5" s="150"/>
    </row>
    <row r="6" spans="1:18" ht="14.25" thickBot="1">
      <c r="A6" s="191" t="s">
        <v>118</v>
      </c>
      <c r="B6" s="237" t="s">
        <v>119</v>
      </c>
      <c r="C6" s="151"/>
      <c r="D6" s="152" t="s">
        <v>120</v>
      </c>
      <c r="E6" s="152" t="s">
        <v>120</v>
      </c>
      <c r="F6" s="152" t="s">
        <v>15</v>
      </c>
      <c r="G6" s="153" t="s">
        <v>15</v>
      </c>
      <c r="H6" s="151"/>
      <c r="I6" s="186" t="s">
        <v>120</v>
      </c>
      <c r="J6" s="152" t="s">
        <v>120</v>
      </c>
      <c r="K6" s="152" t="s">
        <v>15</v>
      </c>
      <c r="L6" s="153" t="s">
        <v>15</v>
      </c>
      <c r="M6" s="151"/>
      <c r="N6" s="152" t="s">
        <v>120</v>
      </c>
      <c r="O6" s="152" t="s">
        <v>120</v>
      </c>
      <c r="P6" s="152" t="s">
        <v>15</v>
      </c>
      <c r="Q6" s="153" t="s">
        <v>15</v>
      </c>
    </row>
    <row r="7" spans="1:18" ht="16.7" customHeight="1">
      <c r="A7" s="82"/>
      <c r="B7" s="235" t="s">
        <v>175</v>
      </c>
      <c r="C7" s="172">
        <v>28</v>
      </c>
      <c r="D7" s="155">
        <v>4139</v>
      </c>
      <c r="E7" s="155">
        <v>3383</v>
      </c>
      <c r="F7" s="155">
        <v>278863</v>
      </c>
      <c r="G7" s="155">
        <v>164297</v>
      </c>
      <c r="H7" s="154">
        <v>51</v>
      </c>
      <c r="I7" s="155">
        <v>8485</v>
      </c>
      <c r="J7" s="155">
        <v>6549</v>
      </c>
      <c r="K7" s="155">
        <v>686403</v>
      </c>
      <c r="L7" s="155">
        <v>420965</v>
      </c>
      <c r="M7" s="154">
        <f>C7+H7</f>
        <v>79</v>
      </c>
      <c r="N7" s="155">
        <f>D7+I7</f>
        <v>12624</v>
      </c>
      <c r="O7" s="155">
        <f>E7+J7</f>
        <v>9932</v>
      </c>
      <c r="P7" s="155">
        <f>F7+K7</f>
        <v>965266</v>
      </c>
      <c r="Q7" s="156">
        <f>G7+L7</f>
        <v>585262</v>
      </c>
    </row>
    <row r="8" spans="1:18" ht="16.7" customHeight="1" thickBot="1">
      <c r="A8" s="157" t="s">
        <v>121</v>
      </c>
      <c r="B8" s="236" t="s">
        <v>177</v>
      </c>
      <c r="C8" s="301">
        <v>8</v>
      </c>
      <c r="D8" s="159">
        <v>1203</v>
      </c>
      <c r="E8" s="159">
        <v>984</v>
      </c>
      <c r="F8" s="159">
        <v>100646</v>
      </c>
      <c r="G8" s="159">
        <v>59419</v>
      </c>
      <c r="H8" s="158">
        <v>3</v>
      </c>
      <c r="I8" s="159">
        <v>492</v>
      </c>
      <c r="J8" s="159">
        <v>438</v>
      </c>
      <c r="K8" s="159">
        <v>49699</v>
      </c>
      <c r="L8" s="159">
        <v>27355</v>
      </c>
      <c r="M8" s="158">
        <f t="shared" ref="M8:Q45" si="0">C8+H8</f>
        <v>11</v>
      </c>
      <c r="N8" s="159">
        <f t="shared" si="0"/>
        <v>1695</v>
      </c>
      <c r="O8" s="159">
        <f t="shared" si="0"/>
        <v>1422</v>
      </c>
      <c r="P8" s="159">
        <f t="shared" si="0"/>
        <v>150345</v>
      </c>
      <c r="Q8" s="160">
        <f t="shared" si="0"/>
        <v>86774</v>
      </c>
    </row>
    <row r="9" spans="1:18" ht="16.7" customHeight="1">
      <c r="A9" s="161"/>
      <c r="B9" s="235" t="s">
        <v>175</v>
      </c>
      <c r="C9" s="172">
        <v>25</v>
      </c>
      <c r="D9" s="155">
        <v>3965</v>
      </c>
      <c r="E9" s="155">
        <v>3254</v>
      </c>
      <c r="F9" s="155">
        <v>270120</v>
      </c>
      <c r="G9" s="155">
        <v>158750</v>
      </c>
      <c r="H9" s="154">
        <v>31</v>
      </c>
      <c r="I9" s="155">
        <v>4737</v>
      </c>
      <c r="J9" s="155">
        <v>4075</v>
      </c>
      <c r="K9" s="155">
        <v>376465</v>
      </c>
      <c r="L9" s="155">
        <v>214616</v>
      </c>
      <c r="M9" s="154">
        <f t="shared" si="0"/>
        <v>56</v>
      </c>
      <c r="N9" s="155">
        <f t="shared" si="0"/>
        <v>8702</v>
      </c>
      <c r="O9" s="155">
        <f t="shared" si="0"/>
        <v>7329</v>
      </c>
      <c r="P9" s="155">
        <f t="shared" si="0"/>
        <v>646585</v>
      </c>
      <c r="Q9" s="156">
        <f t="shared" si="0"/>
        <v>373366</v>
      </c>
    </row>
    <row r="10" spans="1:18" ht="16.7" customHeight="1" thickBot="1">
      <c r="A10" s="157" t="s">
        <v>85</v>
      </c>
      <c r="B10" s="236" t="s">
        <v>177</v>
      </c>
      <c r="C10" s="301">
        <v>2</v>
      </c>
      <c r="D10" s="159">
        <v>311</v>
      </c>
      <c r="E10" s="159">
        <v>237</v>
      </c>
      <c r="F10" s="159">
        <v>26707</v>
      </c>
      <c r="G10" s="159">
        <v>16291</v>
      </c>
      <c r="H10" s="158">
        <v>5</v>
      </c>
      <c r="I10" s="159">
        <v>743</v>
      </c>
      <c r="J10" s="159">
        <v>600</v>
      </c>
      <c r="K10" s="159">
        <v>71381</v>
      </c>
      <c r="L10" s="159">
        <v>42506</v>
      </c>
      <c r="M10" s="158">
        <f t="shared" si="0"/>
        <v>7</v>
      </c>
      <c r="N10" s="159">
        <f t="shared" si="0"/>
        <v>1054</v>
      </c>
      <c r="O10" s="159">
        <f t="shared" si="0"/>
        <v>837</v>
      </c>
      <c r="P10" s="159">
        <f t="shared" si="0"/>
        <v>98088</v>
      </c>
      <c r="Q10" s="160">
        <f t="shared" si="0"/>
        <v>58797</v>
      </c>
    </row>
    <row r="11" spans="1:18" ht="16.7" customHeight="1">
      <c r="A11" s="162"/>
      <c r="B11" s="235" t="s">
        <v>175</v>
      </c>
      <c r="C11" s="172">
        <v>22</v>
      </c>
      <c r="D11" s="155">
        <v>3255</v>
      </c>
      <c r="E11" s="155">
        <v>2725</v>
      </c>
      <c r="F11" s="155">
        <v>230979</v>
      </c>
      <c r="G11" s="155">
        <v>134417</v>
      </c>
      <c r="H11" s="154">
        <v>631</v>
      </c>
      <c r="I11" s="155">
        <v>24790</v>
      </c>
      <c r="J11" s="155">
        <v>23752</v>
      </c>
      <c r="K11" s="155">
        <v>3237033</v>
      </c>
      <c r="L11" s="155">
        <v>1660522</v>
      </c>
      <c r="M11" s="154">
        <f t="shared" si="0"/>
        <v>653</v>
      </c>
      <c r="N11" s="155">
        <f t="shared" si="0"/>
        <v>28045</v>
      </c>
      <c r="O11" s="155">
        <f t="shared" si="0"/>
        <v>26477</v>
      </c>
      <c r="P11" s="155">
        <f t="shared" si="0"/>
        <v>3468012</v>
      </c>
      <c r="Q11" s="156">
        <f t="shared" si="0"/>
        <v>1794939</v>
      </c>
    </row>
    <row r="12" spans="1:18" ht="16.7" customHeight="1" thickBot="1">
      <c r="A12" s="157" t="s">
        <v>122</v>
      </c>
      <c r="B12" s="236" t="s">
        <v>177</v>
      </c>
      <c r="C12" s="301">
        <v>2</v>
      </c>
      <c r="D12" s="159">
        <v>312</v>
      </c>
      <c r="E12" s="159">
        <v>231</v>
      </c>
      <c r="F12" s="159">
        <v>24670</v>
      </c>
      <c r="G12" s="159">
        <v>15318</v>
      </c>
      <c r="H12" s="158">
        <v>3</v>
      </c>
      <c r="I12" s="159">
        <v>307</v>
      </c>
      <c r="J12" s="159">
        <v>302</v>
      </c>
      <c r="K12" s="159">
        <v>30634</v>
      </c>
      <c r="L12" s="159">
        <v>15570</v>
      </c>
      <c r="M12" s="158">
        <f t="shared" si="0"/>
        <v>5</v>
      </c>
      <c r="N12" s="159">
        <f t="shared" si="0"/>
        <v>619</v>
      </c>
      <c r="O12" s="159">
        <f t="shared" si="0"/>
        <v>533</v>
      </c>
      <c r="P12" s="159">
        <f t="shared" si="0"/>
        <v>55304</v>
      </c>
      <c r="Q12" s="160">
        <f t="shared" si="0"/>
        <v>30888</v>
      </c>
    </row>
    <row r="13" spans="1:18" ht="16.7" customHeight="1">
      <c r="A13" s="162"/>
      <c r="B13" s="235" t="s">
        <v>175</v>
      </c>
      <c r="C13" s="172">
        <v>20</v>
      </c>
      <c r="D13" s="155">
        <v>3069</v>
      </c>
      <c r="E13" s="155">
        <v>2589</v>
      </c>
      <c r="F13" s="155">
        <v>212570</v>
      </c>
      <c r="G13" s="155">
        <v>123124</v>
      </c>
      <c r="H13" s="154">
        <v>19</v>
      </c>
      <c r="I13" s="155">
        <v>2823</v>
      </c>
      <c r="J13" s="155">
        <v>2358</v>
      </c>
      <c r="K13" s="155">
        <v>230475</v>
      </c>
      <c r="L13" s="155">
        <v>134046</v>
      </c>
      <c r="M13" s="154">
        <f t="shared" si="0"/>
        <v>39</v>
      </c>
      <c r="N13" s="155">
        <f t="shared" si="0"/>
        <v>5892</v>
      </c>
      <c r="O13" s="155">
        <f t="shared" si="0"/>
        <v>4947</v>
      </c>
      <c r="P13" s="155">
        <f t="shared" si="0"/>
        <v>443045</v>
      </c>
      <c r="Q13" s="156">
        <f t="shared" si="0"/>
        <v>257170</v>
      </c>
    </row>
    <row r="14" spans="1:18" ht="16.7" customHeight="1" thickBot="1">
      <c r="A14" s="157" t="s">
        <v>123</v>
      </c>
      <c r="B14" s="236" t="s">
        <v>177</v>
      </c>
      <c r="C14" s="301">
        <v>2</v>
      </c>
      <c r="D14" s="159">
        <v>320</v>
      </c>
      <c r="E14" s="159">
        <v>312</v>
      </c>
      <c r="F14" s="159">
        <v>26767</v>
      </c>
      <c r="G14" s="159">
        <v>13730</v>
      </c>
      <c r="H14" s="158">
        <v>1</v>
      </c>
      <c r="I14" s="159">
        <v>162</v>
      </c>
      <c r="J14" s="159">
        <v>120</v>
      </c>
      <c r="K14" s="159">
        <v>15310</v>
      </c>
      <c r="L14" s="159">
        <v>9630</v>
      </c>
      <c r="M14" s="158">
        <f t="shared" si="0"/>
        <v>3</v>
      </c>
      <c r="N14" s="159">
        <f t="shared" si="0"/>
        <v>482</v>
      </c>
      <c r="O14" s="159">
        <f t="shared" si="0"/>
        <v>432</v>
      </c>
      <c r="P14" s="159">
        <f t="shared" si="0"/>
        <v>42077</v>
      </c>
      <c r="Q14" s="160">
        <f t="shared" si="0"/>
        <v>23360</v>
      </c>
    </row>
    <row r="15" spans="1:18" ht="16.7" customHeight="1">
      <c r="A15" s="162"/>
      <c r="B15" s="235" t="s">
        <v>175</v>
      </c>
      <c r="C15" s="172">
        <v>17</v>
      </c>
      <c r="D15" s="155">
        <v>2665</v>
      </c>
      <c r="E15" s="155">
        <v>2127</v>
      </c>
      <c r="F15" s="155">
        <v>184236</v>
      </c>
      <c r="G15" s="155">
        <v>111065</v>
      </c>
      <c r="H15" s="154">
        <v>21</v>
      </c>
      <c r="I15" s="155">
        <v>3131</v>
      </c>
      <c r="J15" s="155">
        <v>2461</v>
      </c>
      <c r="K15" s="155">
        <v>257858</v>
      </c>
      <c r="L15" s="155">
        <v>156708</v>
      </c>
      <c r="M15" s="154">
        <f t="shared" si="0"/>
        <v>38</v>
      </c>
      <c r="N15" s="155">
        <f t="shared" si="0"/>
        <v>5796</v>
      </c>
      <c r="O15" s="155">
        <f t="shared" si="0"/>
        <v>4588</v>
      </c>
      <c r="P15" s="155">
        <f t="shared" si="0"/>
        <v>442094</v>
      </c>
      <c r="Q15" s="156">
        <f t="shared" si="0"/>
        <v>267773</v>
      </c>
    </row>
    <row r="16" spans="1:18" ht="16.7" customHeight="1" thickBot="1">
      <c r="A16" s="157" t="s">
        <v>124</v>
      </c>
      <c r="B16" s="236" t="s">
        <v>177</v>
      </c>
      <c r="C16" s="301">
        <v>5</v>
      </c>
      <c r="D16" s="159">
        <v>732</v>
      </c>
      <c r="E16" s="159">
        <v>599</v>
      </c>
      <c r="F16" s="159">
        <v>63262</v>
      </c>
      <c r="G16" s="159">
        <v>37353</v>
      </c>
      <c r="H16" s="158">
        <v>2</v>
      </c>
      <c r="I16" s="159">
        <v>239</v>
      </c>
      <c r="J16" s="159">
        <v>237</v>
      </c>
      <c r="K16" s="159">
        <v>23894</v>
      </c>
      <c r="L16" s="159">
        <v>12047</v>
      </c>
      <c r="M16" s="158">
        <f t="shared" si="0"/>
        <v>7</v>
      </c>
      <c r="N16" s="159">
        <f t="shared" si="0"/>
        <v>971</v>
      </c>
      <c r="O16" s="159">
        <f t="shared" si="0"/>
        <v>836</v>
      </c>
      <c r="P16" s="159">
        <f t="shared" si="0"/>
        <v>87156</v>
      </c>
      <c r="Q16" s="160">
        <f t="shared" si="0"/>
        <v>49400</v>
      </c>
    </row>
    <row r="17" spans="1:17" ht="16.7" customHeight="1">
      <c r="A17" s="162"/>
      <c r="B17" s="235" t="s">
        <v>175</v>
      </c>
      <c r="C17" s="172">
        <v>9</v>
      </c>
      <c r="D17" s="155">
        <v>1344</v>
      </c>
      <c r="E17" s="155">
        <v>1083</v>
      </c>
      <c r="F17" s="155">
        <v>94101</v>
      </c>
      <c r="G17" s="155">
        <v>56605</v>
      </c>
      <c r="H17" s="154">
        <v>9</v>
      </c>
      <c r="I17" s="155">
        <v>1129</v>
      </c>
      <c r="J17" s="155">
        <v>924</v>
      </c>
      <c r="K17" s="155">
        <v>89064</v>
      </c>
      <c r="L17" s="155">
        <v>51868</v>
      </c>
      <c r="M17" s="154">
        <f t="shared" si="0"/>
        <v>18</v>
      </c>
      <c r="N17" s="155">
        <f t="shared" si="0"/>
        <v>2473</v>
      </c>
      <c r="O17" s="155">
        <f t="shared" si="0"/>
        <v>2007</v>
      </c>
      <c r="P17" s="155">
        <f t="shared" si="0"/>
        <v>183165</v>
      </c>
      <c r="Q17" s="156">
        <f t="shared" si="0"/>
        <v>108473</v>
      </c>
    </row>
    <row r="18" spans="1:17" ht="16.7" customHeight="1" thickBot="1">
      <c r="A18" s="157" t="s">
        <v>125</v>
      </c>
      <c r="B18" s="236" t="s">
        <v>177</v>
      </c>
      <c r="C18" s="301">
        <v>0</v>
      </c>
      <c r="D18" s="159">
        <v>0</v>
      </c>
      <c r="E18" s="159">
        <v>0</v>
      </c>
      <c r="F18" s="159">
        <v>0</v>
      </c>
      <c r="G18" s="159">
        <v>0</v>
      </c>
      <c r="H18" s="158">
        <v>3</v>
      </c>
      <c r="I18" s="159">
        <v>453</v>
      </c>
      <c r="J18" s="159">
        <v>360</v>
      </c>
      <c r="K18" s="159">
        <v>43988</v>
      </c>
      <c r="L18" s="159">
        <v>26438</v>
      </c>
      <c r="M18" s="158">
        <f t="shared" si="0"/>
        <v>3</v>
      </c>
      <c r="N18" s="159">
        <f t="shared" si="0"/>
        <v>453</v>
      </c>
      <c r="O18" s="159">
        <f t="shared" si="0"/>
        <v>360</v>
      </c>
      <c r="P18" s="159">
        <f t="shared" si="0"/>
        <v>43988</v>
      </c>
      <c r="Q18" s="160">
        <f t="shared" si="0"/>
        <v>26438</v>
      </c>
    </row>
    <row r="19" spans="1:17" ht="16.7" customHeight="1">
      <c r="A19" s="162"/>
      <c r="B19" s="235" t="s">
        <v>175</v>
      </c>
      <c r="C19" s="172">
        <v>8</v>
      </c>
      <c r="D19" s="155">
        <v>1245</v>
      </c>
      <c r="E19" s="155">
        <v>959</v>
      </c>
      <c r="F19" s="155">
        <v>81188</v>
      </c>
      <c r="G19" s="155">
        <v>49350</v>
      </c>
      <c r="H19" s="154">
        <v>16</v>
      </c>
      <c r="I19" s="155">
        <v>2470</v>
      </c>
      <c r="J19" s="155">
        <v>2004</v>
      </c>
      <c r="K19" s="155">
        <v>199000</v>
      </c>
      <c r="L19" s="155">
        <v>118024</v>
      </c>
      <c r="M19" s="154">
        <f t="shared" si="0"/>
        <v>24</v>
      </c>
      <c r="N19" s="155">
        <f t="shared" si="0"/>
        <v>3715</v>
      </c>
      <c r="O19" s="155">
        <f t="shared" si="0"/>
        <v>2963</v>
      </c>
      <c r="P19" s="155">
        <f t="shared" si="0"/>
        <v>280188</v>
      </c>
      <c r="Q19" s="156">
        <f t="shared" si="0"/>
        <v>167374</v>
      </c>
    </row>
    <row r="20" spans="1:17" ht="16.7" customHeight="1" thickBot="1">
      <c r="A20" s="157" t="s">
        <v>90</v>
      </c>
      <c r="B20" s="236" t="s">
        <v>177</v>
      </c>
      <c r="C20" s="301">
        <v>1</v>
      </c>
      <c r="D20" s="159">
        <v>148</v>
      </c>
      <c r="E20" s="159">
        <v>120</v>
      </c>
      <c r="F20" s="159">
        <v>12149</v>
      </c>
      <c r="G20" s="159">
        <v>7224</v>
      </c>
      <c r="H20" s="158">
        <v>1</v>
      </c>
      <c r="I20" s="159">
        <v>125</v>
      </c>
      <c r="J20" s="159">
        <v>120</v>
      </c>
      <c r="K20" s="159">
        <v>12320</v>
      </c>
      <c r="L20" s="159">
        <v>6391</v>
      </c>
      <c r="M20" s="158">
        <f t="shared" si="0"/>
        <v>2</v>
      </c>
      <c r="N20" s="159">
        <f t="shared" si="0"/>
        <v>273</v>
      </c>
      <c r="O20" s="159">
        <f t="shared" si="0"/>
        <v>240</v>
      </c>
      <c r="P20" s="159">
        <f t="shared" si="0"/>
        <v>24469</v>
      </c>
      <c r="Q20" s="160">
        <f t="shared" si="0"/>
        <v>13615</v>
      </c>
    </row>
    <row r="21" spans="1:17" ht="16.7" customHeight="1">
      <c r="A21" s="162"/>
      <c r="B21" s="235" t="s">
        <v>175</v>
      </c>
      <c r="C21" s="154">
        <v>5</v>
      </c>
      <c r="D21" s="304">
        <v>794</v>
      </c>
      <c r="E21" s="155">
        <v>693</v>
      </c>
      <c r="F21" s="155">
        <v>56782</v>
      </c>
      <c r="G21" s="302">
        <v>31865</v>
      </c>
      <c r="H21" s="154">
        <v>9</v>
      </c>
      <c r="I21" s="155">
        <v>1566</v>
      </c>
      <c r="J21" s="155">
        <v>1129</v>
      </c>
      <c r="K21" s="155">
        <v>126401</v>
      </c>
      <c r="L21" s="155">
        <v>80319</v>
      </c>
      <c r="M21" s="154">
        <f t="shared" si="0"/>
        <v>14</v>
      </c>
      <c r="N21" s="155">
        <f t="shared" si="0"/>
        <v>2360</v>
      </c>
      <c r="O21" s="155">
        <f t="shared" si="0"/>
        <v>1822</v>
      </c>
      <c r="P21" s="155">
        <f t="shared" si="0"/>
        <v>183183</v>
      </c>
      <c r="Q21" s="156">
        <f t="shared" si="0"/>
        <v>112184</v>
      </c>
    </row>
    <row r="22" spans="1:17" ht="16.7" customHeight="1" thickBot="1">
      <c r="A22" s="157" t="s">
        <v>126</v>
      </c>
      <c r="B22" s="236" t="s">
        <v>177</v>
      </c>
      <c r="C22" s="158">
        <v>0</v>
      </c>
      <c r="D22" s="305">
        <v>0</v>
      </c>
      <c r="E22" s="159">
        <v>0</v>
      </c>
      <c r="F22" s="159">
        <v>0</v>
      </c>
      <c r="G22" s="303">
        <v>0</v>
      </c>
      <c r="H22" s="158">
        <v>0</v>
      </c>
      <c r="I22" s="159">
        <v>0</v>
      </c>
      <c r="J22" s="159">
        <v>0</v>
      </c>
      <c r="K22" s="159">
        <v>0</v>
      </c>
      <c r="L22" s="159">
        <v>0</v>
      </c>
      <c r="M22" s="158">
        <f t="shared" si="0"/>
        <v>0</v>
      </c>
      <c r="N22" s="159">
        <f t="shared" si="0"/>
        <v>0</v>
      </c>
      <c r="O22" s="159">
        <f t="shared" si="0"/>
        <v>0</v>
      </c>
      <c r="P22" s="159">
        <f t="shared" si="0"/>
        <v>0</v>
      </c>
      <c r="Q22" s="160">
        <f t="shared" si="0"/>
        <v>0</v>
      </c>
    </row>
    <row r="23" spans="1:17" ht="16.7" customHeight="1">
      <c r="A23" s="162"/>
      <c r="B23" s="235" t="s">
        <v>175</v>
      </c>
      <c r="C23" s="154">
        <v>4</v>
      </c>
      <c r="D23" s="155">
        <v>716</v>
      </c>
      <c r="E23" s="155">
        <v>639</v>
      </c>
      <c r="F23" s="155">
        <v>48908</v>
      </c>
      <c r="G23" s="155">
        <v>26978</v>
      </c>
      <c r="H23" s="154">
        <v>6</v>
      </c>
      <c r="I23" s="155">
        <v>1191</v>
      </c>
      <c r="J23" s="155">
        <v>1024</v>
      </c>
      <c r="K23" s="155">
        <v>90350</v>
      </c>
      <c r="L23" s="155">
        <v>51270</v>
      </c>
      <c r="M23" s="154">
        <f t="shared" si="0"/>
        <v>10</v>
      </c>
      <c r="N23" s="155">
        <f t="shared" si="0"/>
        <v>1907</v>
      </c>
      <c r="O23" s="155">
        <f t="shared" si="0"/>
        <v>1663</v>
      </c>
      <c r="P23" s="155">
        <f t="shared" si="0"/>
        <v>139258</v>
      </c>
      <c r="Q23" s="156">
        <f t="shared" si="0"/>
        <v>78248</v>
      </c>
    </row>
    <row r="24" spans="1:17" ht="16.7" customHeight="1" thickBot="1">
      <c r="A24" s="157" t="s">
        <v>127</v>
      </c>
      <c r="B24" s="236" t="s">
        <v>177</v>
      </c>
      <c r="C24" s="301">
        <v>1</v>
      </c>
      <c r="D24" s="159">
        <v>162</v>
      </c>
      <c r="E24" s="159">
        <v>120</v>
      </c>
      <c r="F24" s="159">
        <v>13795</v>
      </c>
      <c r="G24" s="159">
        <v>8682</v>
      </c>
      <c r="H24" s="158">
        <v>6</v>
      </c>
      <c r="I24" s="159">
        <v>865</v>
      </c>
      <c r="J24" s="159">
        <v>753</v>
      </c>
      <c r="K24" s="159">
        <v>85157</v>
      </c>
      <c r="L24" s="159">
        <v>47949</v>
      </c>
      <c r="M24" s="158">
        <f t="shared" si="0"/>
        <v>7</v>
      </c>
      <c r="N24" s="159">
        <f t="shared" si="0"/>
        <v>1027</v>
      </c>
      <c r="O24" s="159">
        <f t="shared" si="0"/>
        <v>873</v>
      </c>
      <c r="P24" s="159">
        <f t="shared" si="0"/>
        <v>98952</v>
      </c>
      <c r="Q24" s="160">
        <f t="shared" si="0"/>
        <v>56631</v>
      </c>
    </row>
    <row r="25" spans="1:17" ht="16.7" customHeight="1">
      <c r="A25" s="162"/>
      <c r="B25" s="235" t="s">
        <v>175</v>
      </c>
      <c r="C25" s="172">
        <v>9</v>
      </c>
      <c r="D25" s="155">
        <v>1391</v>
      </c>
      <c r="E25" s="155">
        <v>1235</v>
      </c>
      <c r="F25" s="155">
        <v>102010</v>
      </c>
      <c r="G25" s="155">
        <v>56440</v>
      </c>
      <c r="H25" s="154">
        <v>10</v>
      </c>
      <c r="I25" s="155">
        <v>1334</v>
      </c>
      <c r="J25" s="155">
        <v>1064</v>
      </c>
      <c r="K25" s="155">
        <v>107116</v>
      </c>
      <c r="L25" s="155">
        <v>64246</v>
      </c>
      <c r="M25" s="154">
        <f t="shared" si="0"/>
        <v>19</v>
      </c>
      <c r="N25" s="155">
        <f t="shared" si="0"/>
        <v>2725</v>
      </c>
      <c r="O25" s="155">
        <f t="shared" si="0"/>
        <v>2299</v>
      </c>
      <c r="P25" s="155">
        <f t="shared" si="0"/>
        <v>209126</v>
      </c>
      <c r="Q25" s="156">
        <f t="shared" si="0"/>
        <v>120686</v>
      </c>
    </row>
    <row r="26" spans="1:17" ht="16.7" customHeight="1" thickBot="1">
      <c r="A26" s="157" t="s">
        <v>128</v>
      </c>
      <c r="B26" s="236" t="s">
        <v>177</v>
      </c>
      <c r="C26" s="301">
        <v>2</v>
      </c>
      <c r="D26" s="159">
        <v>310</v>
      </c>
      <c r="E26" s="159">
        <v>289</v>
      </c>
      <c r="F26" s="159">
        <v>31796</v>
      </c>
      <c r="G26" s="159">
        <v>16960</v>
      </c>
      <c r="H26" s="158">
        <v>3</v>
      </c>
      <c r="I26" s="159">
        <v>579</v>
      </c>
      <c r="J26" s="159">
        <v>418</v>
      </c>
      <c r="K26" s="159">
        <v>57179</v>
      </c>
      <c r="L26" s="159">
        <v>36538</v>
      </c>
      <c r="M26" s="158">
        <f t="shared" si="0"/>
        <v>5</v>
      </c>
      <c r="N26" s="159">
        <f t="shared" si="0"/>
        <v>889</v>
      </c>
      <c r="O26" s="159">
        <f t="shared" si="0"/>
        <v>707</v>
      </c>
      <c r="P26" s="159">
        <f t="shared" si="0"/>
        <v>88975</v>
      </c>
      <c r="Q26" s="160">
        <f t="shared" si="0"/>
        <v>53498</v>
      </c>
    </row>
    <row r="27" spans="1:17" ht="16.7" customHeight="1">
      <c r="A27" s="162"/>
      <c r="B27" s="235" t="s">
        <v>175</v>
      </c>
      <c r="C27" s="172">
        <v>28</v>
      </c>
      <c r="D27" s="155">
        <v>4232</v>
      </c>
      <c r="E27" s="155">
        <v>3423</v>
      </c>
      <c r="F27" s="155">
        <v>292766</v>
      </c>
      <c r="G27" s="155">
        <v>173622</v>
      </c>
      <c r="H27" s="154">
        <v>22</v>
      </c>
      <c r="I27" s="155">
        <v>3249</v>
      </c>
      <c r="J27" s="155">
        <v>2555</v>
      </c>
      <c r="K27" s="155">
        <v>261689</v>
      </c>
      <c r="L27" s="155">
        <v>159467</v>
      </c>
      <c r="M27" s="154">
        <f t="shared" si="0"/>
        <v>50</v>
      </c>
      <c r="N27" s="155">
        <f t="shared" si="0"/>
        <v>7481</v>
      </c>
      <c r="O27" s="155">
        <f t="shared" si="0"/>
        <v>5978</v>
      </c>
      <c r="P27" s="155">
        <f t="shared" si="0"/>
        <v>554455</v>
      </c>
      <c r="Q27" s="156">
        <f t="shared" si="0"/>
        <v>333089</v>
      </c>
    </row>
    <row r="28" spans="1:17" ht="16.7" customHeight="1" thickBot="1">
      <c r="A28" s="157" t="s">
        <v>129</v>
      </c>
      <c r="B28" s="236" t="s">
        <v>177</v>
      </c>
      <c r="C28" s="301">
        <v>5</v>
      </c>
      <c r="D28" s="159">
        <v>852</v>
      </c>
      <c r="E28" s="159">
        <v>783</v>
      </c>
      <c r="F28" s="159">
        <v>70378</v>
      </c>
      <c r="G28" s="159">
        <v>38004</v>
      </c>
      <c r="H28" s="158">
        <v>0</v>
      </c>
      <c r="I28" s="159">
        <v>0</v>
      </c>
      <c r="J28" s="159">
        <v>0</v>
      </c>
      <c r="K28" s="159">
        <v>0</v>
      </c>
      <c r="L28" s="159">
        <v>0</v>
      </c>
      <c r="M28" s="158">
        <f t="shared" si="0"/>
        <v>5</v>
      </c>
      <c r="N28" s="159">
        <f t="shared" si="0"/>
        <v>852</v>
      </c>
      <c r="O28" s="159">
        <f t="shared" si="0"/>
        <v>783</v>
      </c>
      <c r="P28" s="159">
        <f t="shared" si="0"/>
        <v>70378</v>
      </c>
      <c r="Q28" s="160">
        <f t="shared" si="0"/>
        <v>38004</v>
      </c>
    </row>
    <row r="29" spans="1:17" ht="16.7" customHeight="1">
      <c r="A29" s="162"/>
      <c r="B29" s="235" t="s">
        <v>175</v>
      </c>
      <c r="C29" s="172">
        <v>2</v>
      </c>
      <c r="D29" s="155">
        <v>309</v>
      </c>
      <c r="E29" s="155">
        <v>240</v>
      </c>
      <c r="F29" s="155">
        <v>20059</v>
      </c>
      <c r="G29" s="155">
        <v>12217</v>
      </c>
      <c r="H29" s="154">
        <v>5619</v>
      </c>
      <c r="I29" s="155">
        <v>28153</v>
      </c>
      <c r="J29" s="155">
        <v>27999</v>
      </c>
      <c r="K29" s="155">
        <v>3020030</v>
      </c>
      <c r="L29" s="155">
        <v>1516417</v>
      </c>
      <c r="M29" s="154">
        <f t="shared" si="0"/>
        <v>5621</v>
      </c>
      <c r="N29" s="155">
        <f t="shared" si="0"/>
        <v>28462</v>
      </c>
      <c r="O29" s="155">
        <f t="shared" si="0"/>
        <v>28239</v>
      </c>
      <c r="P29" s="155">
        <f t="shared" si="0"/>
        <v>3040089</v>
      </c>
      <c r="Q29" s="156">
        <f t="shared" si="0"/>
        <v>1528634</v>
      </c>
    </row>
    <row r="30" spans="1:17" ht="16.7" customHeight="1" thickBot="1">
      <c r="A30" s="157" t="s">
        <v>130</v>
      </c>
      <c r="B30" s="236" t="s">
        <v>177</v>
      </c>
      <c r="C30" s="301">
        <v>2</v>
      </c>
      <c r="D30" s="159">
        <v>314</v>
      </c>
      <c r="E30" s="159">
        <v>240</v>
      </c>
      <c r="F30" s="159">
        <v>26349</v>
      </c>
      <c r="G30" s="159">
        <v>16260</v>
      </c>
      <c r="H30" s="158">
        <v>1</v>
      </c>
      <c r="I30" s="159">
        <v>238</v>
      </c>
      <c r="J30" s="159">
        <v>195</v>
      </c>
      <c r="K30" s="159">
        <v>24199</v>
      </c>
      <c r="L30" s="159">
        <v>14278</v>
      </c>
      <c r="M30" s="173">
        <f t="shared" si="0"/>
        <v>3</v>
      </c>
      <c r="N30" s="159">
        <f t="shared" si="0"/>
        <v>552</v>
      </c>
      <c r="O30" s="159">
        <f t="shared" si="0"/>
        <v>435</v>
      </c>
      <c r="P30" s="159">
        <f t="shared" si="0"/>
        <v>50548</v>
      </c>
      <c r="Q30" s="160">
        <f t="shared" si="0"/>
        <v>30538</v>
      </c>
    </row>
    <row r="31" spans="1:17" ht="16.7" customHeight="1">
      <c r="A31" s="162"/>
      <c r="B31" s="235" t="s">
        <v>175</v>
      </c>
      <c r="C31" s="172">
        <v>8</v>
      </c>
      <c r="D31" s="155">
        <v>1247</v>
      </c>
      <c r="E31" s="155">
        <v>1076</v>
      </c>
      <c r="F31" s="155">
        <v>89596</v>
      </c>
      <c r="G31" s="155">
        <v>50673</v>
      </c>
      <c r="H31" s="154">
        <v>2</v>
      </c>
      <c r="I31" s="155">
        <v>276</v>
      </c>
      <c r="J31" s="155">
        <v>240</v>
      </c>
      <c r="K31" s="155">
        <v>21556</v>
      </c>
      <c r="L31" s="155">
        <v>12084</v>
      </c>
      <c r="M31" s="154">
        <f t="shared" si="0"/>
        <v>10</v>
      </c>
      <c r="N31" s="155">
        <f t="shared" si="0"/>
        <v>1523</v>
      </c>
      <c r="O31" s="155">
        <f t="shared" si="0"/>
        <v>1316</v>
      </c>
      <c r="P31" s="155">
        <f t="shared" si="0"/>
        <v>111152</v>
      </c>
      <c r="Q31" s="156">
        <f t="shared" si="0"/>
        <v>62757</v>
      </c>
    </row>
    <row r="32" spans="1:17" ht="16.7" customHeight="1" thickBot="1">
      <c r="A32" s="157" t="s">
        <v>131</v>
      </c>
      <c r="B32" s="236" t="s">
        <v>177</v>
      </c>
      <c r="C32" s="301">
        <v>1</v>
      </c>
      <c r="D32" s="159">
        <v>130</v>
      </c>
      <c r="E32" s="159">
        <v>120</v>
      </c>
      <c r="F32" s="159">
        <v>11532</v>
      </c>
      <c r="G32" s="159">
        <v>6218</v>
      </c>
      <c r="H32" s="158">
        <v>1</v>
      </c>
      <c r="I32" s="159">
        <v>126</v>
      </c>
      <c r="J32" s="159">
        <v>120</v>
      </c>
      <c r="K32" s="159">
        <v>11856</v>
      </c>
      <c r="L32" s="159">
        <v>6198</v>
      </c>
      <c r="M32" s="158">
        <f t="shared" si="0"/>
        <v>2</v>
      </c>
      <c r="N32" s="159">
        <f t="shared" si="0"/>
        <v>256</v>
      </c>
      <c r="O32" s="159">
        <f t="shared" si="0"/>
        <v>240</v>
      </c>
      <c r="P32" s="159">
        <f t="shared" si="0"/>
        <v>23388</v>
      </c>
      <c r="Q32" s="160">
        <f t="shared" si="0"/>
        <v>12416</v>
      </c>
    </row>
    <row r="33" spans="1:17" ht="16.7" customHeight="1">
      <c r="A33" s="162"/>
      <c r="B33" s="235" t="s">
        <v>175</v>
      </c>
      <c r="C33" s="172">
        <v>1</v>
      </c>
      <c r="D33" s="155">
        <v>152</v>
      </c>
      <c r="E33" s="155">
        <v>120</v>
      </c>
      <c r="F33" s="155">
        <v>10543</v>
      </c>
      <c r="G33" s="155">
        <v>6394</v>
      </c>
      <c r="H33" s="154">
        <v>3</v>
      </c>
      <c r="I33" s="155">
        <v>427</v>
      </c>
      <c r="J33" s="155">
        <v>360</v>
      </c>
      <c r="K33" s="155">
        <v>34604</v>
      </c>
      <c r="L33" s="155">
        <v>20082</v>
      </c>
      <c r="M33" s="154">
        <f t="shared" si="0"/>
        <v>4</v>
      </c>
      <c r="N33" s="155">
        <f t="shared" si="0"/>
        <v>579</v>
      </c>
      <c r="O33" s="155">
        <f t="shared" si="0"/>
        <v>480</v>
      </c>
      <c r="P33" s="155">
        <f t="shared" si="0"/>
        <v>45147</v>
      </c>
      <c r="Q33" s="156">
        <f t="shared" si="0"/>
        <v>26476</v>
      </c>
    </row>
    <row r="34" spans="1:17" ht="16.7" customHeight="1" thickBot="1">
      <c r="A34" s="157" t="s">
        <v>132</v>
      </c>
      <c r="B34" s="236" t="s">
        <v>177</v>
      </c>
      <c r="C34" s="301">
        <v>0</v>
      </c>
      <c r="D34" s="159">
        <v>0</v>
      </c>
      <c r="E34" s="159">
        <v>0</v>
      </c>
      <c r="F34" s="159">
        <v>0</v>
      </c>
      <c r="G34" s="159">
        <v>0</v>
      </c>
      <c r="H34" s="158">
        <v>2</v>
      </c>
      <c r="I34" s="159">
        <v>307</v>
      </c>
      <c r="J34" s="159">
        <v>235</v>
      </c>
      <c r="K34" s="159">
        <v>30682</v>
      </c>
      <c r="L34" s="159">
        <v>18899</v>
      </c>
      <c r="M34" s="158">
        <f t="shared" si="0"/>
        <v>2</v>
      </c>
      <c r="N34" s="159">
        <f t="shared" si="0"/>
        <v>307</v>
      </c>
      <c r="O34" s="159">
        <f t="shared" si="0"/>
        <v>235</v>
      </c>
      <c r="P34" s="159">
        <f t="shared" si="0"/>
        <v>30682</v>
      </c>
      <c r="Q34" s="160">
        <f t="shared" si="0"/>
        <v>18899</v>
      </c>
    </row>
    <row r="35" spans="1:17" ht="16.7" customHeight="1">
      <c r="A35" s="162"/>
      <c r="B35" s="235" t="s">
        <v>175</v>
      </c>
      <c r="C35" s="154">
        <v>13</v>
      </c>
      <c r="D35" s="155">
        <v>2016</v>
      </c>
      <c r="E35" s="155">
        <v>1785</v>
      </c>
      <c r="F35" s="155">
        <v>143771</v>
      </c>
      <c r="G35" s="155">
        <v>79715</v>
      </c>
      <c r="H35" s="172">
        <v>11</v>
      </c>
      <c r="I35" s="155">
        <v>1715</v>
      </c>
      <c r="J35" s="155">
        <v>1317</v>
      </c>
      <c r="K35" s="155">
        <v>140588</v>
      </c>
      <c r="L35" s="155">
        <v>86744</v>
      </c>
      <c r="M35" s="154">
        <f t="shared" si="0"/>
        <v>24</v>
      </c>
      <c r="N35" s="155">
        <f t="shared" si="0"/>
        <v>3731</v>
      </c>
      <c r="O35" s="155">
        <f t="shared" si="0"/>
        <v>3102</v>
      </c>
      <c r="P35" s="155">
        <f t="shared" si="0"/>
        <v>284359</v>
      </c>
      <c r="Q35" s="156">
        <f t="shared" si="0"/>
        <v>166459</v>
      </c>
    </row>
    <row r="36" spans="1:17" ht="16.7" customHeight="1" thickBot="1">
      <c r="A36" s="157" t="s">
        <v>133</v>
      </c>
      <c r="B36" s="236" t="s">
        <v>177</v>
      </c>
      <c r="C36" s="158">
        <v>0</v>
      </c>
      <c r="D36" s="159">
        <v>0</v>
      </c>
      <c r="E36" s="159">
        <v>0</v>
      </c>
      <c r="F36" s="159">
        <v>0</v>
      </c>
      <c r="G36" s="159">
        <v>0</v>
      </c>
      <c r="H36" s="301">
        <v>2</v>
      </c>
      <c r="I36" s="159">
        <v>423</v>
      </c>
      <c r="J36" s="159">
        <v>240</v>
      </c>
      <c r="K36" s="159">
        <v>40284</v>
      </c>
      <c r="L36" s="159">
        <v>28824</v>
      </c>
      <c r="M36" s="158">
        <f t="shared" si="0"/>
        <v>2</v>
      </c>
      <c r="N36" s="159">
        <f t="shared" si="0"/>
        <v>423</v>
      </c>
      <c r="O36" s="159">
        <f t="shared" si="0"/>
        <v>240</v>
      </c>
      <c r="P36" s="159">
        <f t="shared" si="0"/>
        <v>40284</v>
      </c>
      <c r="Q36" s="160">
        <f t="shared" si="0"/>
        <v>28824</v>
      </c>
    </row>
    <row r="37" spans="1:17" ht="16.7" customHeight="1">
      <c r="A37" s="162"/>
      <c r="B37" s="235" t="s">
        <v>175</v>
      </c>
      <c r="C37" s="154">
        <v>1</v>
      </c>
      <c r="D37" s="155">
        <v>129</v>
      </c>
      <c r="E37" s="155">
        <v>102</v>
      </c>
      <c r="F37" s="155">
        <v>7795</v>
      </c>
      <c r="G37" s="155">
        <v>4727</v>
      </c>
      <c r="H37" s="172">
        <v>3</v>
      </c>
      <c r="I37" s="155">
        <v>382</v>
      </c>
      <c r="J37" s="155">
        <v>353</v>
      </c>
      <c r="K37" s="155">
        <v>28459</v>
      </c>
      <c r="L37" s="155">
        <v>15264</v>
      </c>
      <c r="M37" s="154">
        <f t="shared" si="0"/>
        <v>4</v>
      </c>
      <c r="N37" s="155">
        <f t="shared" si="0"/>
        <v>511</v>
      </c>
      <c r="O37" s="155">
        <f t="shared" si="0"/>
        <v>455</v>
      </c>
      <c r="P37" s="155">
        <f t="shared" si="0"/>
        <v>36254</v>
      </c>
      <c r="Q37" s="156">
        <f t="shared" si="0"/>
        <v>19991</v>
      </c>
    </row>
    <row r="38" spans="1:17" ht="16.7" customHeight="1" thickBot="1">
      <c r="A38" s="157" t="s">
        <v>134</v>
      </c>
      <c r="B38" s="236" t="s">
        <v>177</v>
      </c>
      <c r="C38" s="158">
        <v>2</v>
      </c>
      <c r="D38" s="159">
        <v>273</v>
      </c>
      <c r="E38" s="159">
        <v>224</v>
      </c>
      <c r="F38" s="159">
        <v>22412</v>
      </c>
      <c r="G38" s="159">
        <v>13166</v>
      </c>
      <c r="H38" s="301">
        <v>0</v>
      </c>
      <c r="I38" s="159">
        <v>0</v>
      </c>
      <c r="J38" s="159">
        <v>0</v>
      </c>
      <c r="K38" s="159">
        <v>0</v>
      </c>
      <c r="L38" s="159">
        <v>0</v>
      </c>
      <c r="M38" s="158">
        <f t="shared" si="0"/>
        <v>2</v>
      </c>
      <c r="N38" s="159">
        <f t="shared" si="0"/>
        <v>273</v>
      </c>
      <c r="O38" s="159">
        <f t="shared" si="0"/>
        <v>224</v>
      </c>
      <c r="P38" s="159">
        <f t="shared" si="0"/>
        <v>22412</v>
      </c>
      <c r="Q38" s="160">
        <f t="shared" si="0"/>
        <v>13166</v>
      </c>
    </row>
    <row r="39" spans="1:17" ht="16.7" customHeight="1">
      <c r="A39" s="162"/>
      <c r="B39" s="235" t="s">
        <v>175</v>
      </c>
      <c r="C39" s="172">
        <v>2</v>
      </c>
      <c r="D39" s="155">
        <v>273</v>
      </c>
      <c r="E39" s="155">
        <v>222</v>
      </c>
      <c r="F39" s="155">
        <v>18053</v>
      </c>
      <c r="G39" s="155">
        <v>10727</v>
      </c>
      <c r="H39" s="154">
        <v>4</v>
      </c>
      <c r="I39" s="155">
        <v>658</v>
      </c>
      <c r="J39" s="155">
        <v>475</v>
      </c>
      <c r="K39" s="155">
        <v>51676</v>
      </c>
      <c r="L39" s="155">
        <v>32936</v>
      </c>
      <c r="M39" s="154">
        <f t="shared" si="0"/>
        <v>6</v>
      </c>
      <c r="N39" s="155">
        <f t="shared" si="0"/>
        <v>931</v>
      </c>
      <c r="O39" s="155">
        <f t="shared" si="0"/>
        <v>697</v>
      </c>
      <c r="P39" s="155">
        <f t="shared" si="0"/>
        <v>69729</v>
      </c>
      <c r="Q39" s="156">
        <f t="shared" si="0"/>
        <v>43663</v>
      </c>
    </row>
    <row r="40" spans="1:17" ht="16.7" customHeight="1" thickBot="1">
      <c r="A40" s="157" t="s">
        <v>135</v>
      </c>
      <c r="B40" s="236" t="s">
        <v>177</v>
      </c>
      <c r="C40" s="301">
        <v>0</v>
      </c>
      <c r="D40" s="159">
        <v>0</v>
      </c>
      <c r="E40" s="159">
        <v>0</v>
      </c>
      <c r="F40" s="159">
        <v>0</v>
      </c>
      <c r="G40" s="159">
        <v>0</v>
      </c>
      <c r="H40" s="158">
        <v>0</v>
      </c>
      <c r="I40" s="159">
        <v>0</v>
      </c>
      <c r="J40" s="159">
        <v>0</v>
      </c>
      <c r="K40" s="159">
        <v>0</v>
      </c>
      <c r="L40" s="159">
        <v>0</v>
      </c>
      <c r="M40" s="158">
        <f t="shared" si="0"/>
        <v>0</v>
      </c>
      <c r="N40" s="159">
        <f t="shared" si="0"/>
        <v>0</v>
      </c>
      <c r="O40" s="159">
        <f t="shared" si="0"/>
        <v>0</v>
      </c>
      <c r="P40" s="159">
        <f t="shared" si="0"/>
        <v>0</v>
      </c>
      <c r="Q40" s="160">
        <f t="shared" si="0"/>
        <v>0</v>
      </c>
    </row>
    <row r="41" spans="1:17" ht="16.7" customHeight="1">
      <c r="A41" s="162"/>
      <c r="B41" s="235" t="s">
        <v>175</v>
      </c>
      <c r="C41" s="154">
        <v>1</v>
      </c>
      <c r="D41" s="155">
        <v>142</v>
      </c>
      <c r="E41" s="155">
        <v>120</v>
      </c>
      <c r="F41" s="155">
        <v>12391</v>
      </c>
      <c r="G41" s="155">
        <v>7172</v>
      </c>
      <c r="H41" s="154">
        <v>3</v>
      </c>
      <c r="I41" s="155">
        <v>435</v>
      </c>
      <c r="J41" s="155">
        <v>358</v>
      </c>
      <c r="K41" s="155">
        <v>34816</v>
      </c>
      <c r="L41" s="155">
        <v>20247</v>
      </c>
      <c r="M41" s="154">
        <f t="shared" si="0"/>
        <v>4</v>
      </c>
      <c r="N41" s="155">
        <f t="shared" si="0"/>
        <v>577</v>
      </c>
      <c r="O41" s="155">
        <f>E41+J41</f>
        <v>478</v>
      </c>
      <c r="P41" s="155">
        <f t="shared" si="0"/>
        <v>47207</v>
      </c>
      <c r="Q41" s="156">
        <f t="shared" si="0"/>
        <v>27419</v>
      </c>
    </row>
    <row r="42" spans="1:17" ht="16.7" customHeight="1" thickBot="1">
      <c r="A42" s="157" t="s">
        <v>136</v>
      </c>
      <c r="B42" s="236" t="s">
        <v>177</v>
      </c>
      <c r="C42" s="158">
        <v>0</v>
      </c>
      <c r="D42" s="159">
        <v>0</v>
      </c>
      <c r="E42" s="159">
        <v>0</v>
      </c>
      <c r="F42" s="159">
        <v>0</v>
      </c>
      <c r="G42" s="159">
        <v>0</v>
      </c>
      <c r="H42" s="158">
        <v>0</v>
      </c>
      <c r="I42" s="159">
        <v>0</v>
      </c>
      <c r="J42" s="159">
        <v>0</v>
      </c>
      <c r="K42" s="159">
        <v>0</v>
      </c>
      <c r="L42" s="159">
        <v>0</v>
      </c>
      <c r="M42" s="158">
        <f t="shared" si="0"/>
        <v>0</v>
      </c>
      <c r="N42" s="159">
        <f t="shared" si="0"/>
        <v>0</v>
      </c>
      <c r="O42" s="159">
        <f t="shared" si="0"/>
        <v>0</v>
      </c>
      <c r="P42" s="159">
        <f t="shared" si="0"/>
        <v>0</v>
      </c>
      <c r="Q42" s="160">
        <f t="shared" si="0"/>
        <v>0</v>
      </c>
    </row>
    <row r="43" spans="1:17" ht="16.7" customHeight="1">
      <c r="A43" s="163" t="s">
        <v>175</v>
      </c>
      <c r="B43" s="164"/>
      <c r="C43" s="154">
        <f>C7+C9+C11+C13+C15+C17+C19+C21+C23+C25+C27+C29+C31+C33+C35+C37+C39+C41</f>
        <v>203</v>
      </c>
      <c r="D43" s="155">
        <f t="shared" ref="D43:L44" si="1">D7+D9+D11+D13+D15+D17+D19+D21+D23+D25+D27+D29+D31+D33+D35+D37+D39+D41</f>
        <v>31083</v>
      </c>
      <c r="E43" s="155">
        <f t="shared" si="1"/>
        <v>25775</v>
      </c>
      <c r="F43" s="155">
        <f t="shared" si="1"/>
        <v>2154731</v>
      </c>
      <c r="G43" s="156">
        <f>G7+G9+G11+G13+G15+G17+G19+G21+G23+G25+G27+G29+G31+G33+G35+G37+G39+G41</f>
        <v>1258138</v>
      </c>
      <c r="H43" s="154">
        <f t="shared" si="1"/>
        <v>6470</v>
      </c>
      <c r="I43" s="155">
        <f t="shared" si="1"/>
        <v>86951</v>
      </c>
      <c r="J43" s="155">
        <f t="shared" si="1"/>
        <v>78997</v>
      </c>
      <c r="K43" s="155">
        <f t="shared" si="1"/>
        <v>8993583</v>
      </c>
      <c r="L43" s="156">
        <f t="shared" si="1"/>
        <v>4815825</v>
      </c>
      <c r="M43" s="154">
        <f>C43+H43</f>
        <v>6673</v>
      </c>
      <c r="N43" s="155">
        <f t="shared" si="0"/>
        <v>118034</v>
      </c>
      <c r="O43" s="155">
        <f t="shared" si="0"/>
        <v>104772</v>
      </c>
      <c r="P43" s="155">
        <f t="shared" si="0"/>
        <v>11148314</v>
      </c>
      <c r="Q43" s="156">
        <f t="shared" si="0"/>
        <v>6073963</v>
      </c>
    </row>
    <row r="44" spans="1:17" ht="16.7" customHeight="1">
      <c r="A44" s="312" t="s">
        <v>178</v>
      </c>
      <c r="B44" s="165"/>
      <c r="C44" s="168">
        <f>C8+C10+C12+C14+C16+C18+C20+C22+C24+C26+C28+C30+C32+C34+C36+C38+C40+C42</f>
        <v>33</v>
      </c>
      <c r="D44" s="166">
        <f t="shared" si="1"/>
        <v>5067</v>
      </c>
      <c r="E44" s="166">
        <f t="shared" si="1"/>
        <v>4259</v>
      </c>
      <c r="F44" s="166">
        <f t="shared" si="1"/>
        <v>430463</v>
      </c>
      <c r="G44" s="167">
        <f t="shared" si="1"/>
        <v>248625</v>
      </c>
      <c r="H44" s="168">
        <f t="shared" si="1"/>
        <v>33</v>
      </c>
      <c r="I44" s="166">
        <f t="shared" si="1"/>
        <v>5059</v>
      </c>
      <c r="J44" s="166">
        <f t="shared" si="1"/>
        <v>4138</v>
      </c>
      <c r="K44" s="166">
        <f t="shared" si="1"/>
        <v>496583</v>
      </c>
      <c r="L44" s="167">
        <f t="shared" si="1"/>
        <v>292623</v>
      </c>
      <c r="M44" s="168">
        <f t="shared" si="0"/>
        <v>66</v>
      </c>
      <c r="N44" s="166">
        <f t="shared" si="0"/>
        <v>10126</v>
      </c>
      <c r="O44" s="166">
        <f t="shared" si="0"/>
        <v>8397</v>
      </c>
      <c r="P44" s="166">
        <f t="shared" si="0"/>
        <v>927046</v>
      </c>
      <c r="Q44" s="167">
        <f t="shared" si="0"/>
        <v>541248</v>
      </c>
    </row>
    <row r="45" spans="1:17" ht="16.7" customHeight="1" thickBot="1">
      <c r="A45" s="169" t="s">
        <v>33</v>
      </c>
      <c r="B45" s="170"/>
      <c r="C45" s="158">
        <f>C43+C44</f>
        <v>236</v>
      </c>
      <c r="D45" s="159">
        <f t="shared" ref="D45:L45" si="2">D43+D44</f>
        <v>36150</v>
      </c>
      <c r="E45" s="159">
        <f t="shared" si="2"/>
        <v>30034</v>
      </c>
      <c r="F45" s="159">
        <f t="shared" si="2"/>
        <v>2585194</v>
      </c>
      <c r="G45" s="160">
        <f t="shared" si="2"/>
        <v>1506763</v>
      </c>
      <c r="H45" s="158">
        <f t="shared" si="2"/>
        <v>6503</v>
      </c>
      <c r="I45" s="159">
        <f t="shared" si="2"/>
        <v>92010</v>
      </c>
      <c r="J45" s="159">
        <f t="shared" si="2"/>
        <v>83135</v>
      </c>
      <c r="K45" s="159">
        <f t="shared" si="2"/>
        <v>9490166</v>
      </c>
      <c r="L45" s="160">
        <f t="shared" si="2"/>
        <v>5108448</v>
      </c>
      <c r="M45" s="158">
        <f>C45+H45</f>
        <v>6739</v>
      </c>
      <c r="N45" s="159">
        <f t="shared" si="0"/>
        <v>128160</v>
      </c>
      <c r="O45" s="159">
        <f t="shared" si="0"/>
        <v>113169</v>
      </c>
      <c r="P45" s="159">
        <f t="shared" si="0"/>
        <v>12075360</v>
      </c>
      <c r="Q45" s="160">
        <f t="shared" si="0"/>
        <v>6615211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5" spans="1:17">
      <c r="A55" s="385" t="s">
        <v>157</v>
      </c>
      <c r="B55" s="385"/>
      <c r="C55" s="385"/>
      <c r="D55" s="385"/>
      <c r="E55" s="385"/>
      <c r="F55" s="385"/>
      <c r="G55" s="385"/>
      <c r="H55" s="385"/>
      <c r="I55" s="385"/>
      <c r="J55" s="386" t="s">
        <v>158</v>
      </c>
      <c r="K55" s="386"/>
      <c r="L55" s="386"/>
      <c r="M55" s="386"/>
      <c r="N55" s="386"/>
      <c r="O55" s="386"/>
      <c r="P55" s="386"/>
      <c r="Q55" s="386"/>
    </row>
    <row r="56" spans="1:17">
      <c r="A56" s="174"/>
      <c r="B56" s="105"/>
      <c r="C56" s="88"/>
    </row>
    <row r="57" spans="1:17">
      <c r="A57" s="174"/>
      <c r="B57" s="105"/>
      <c r="C57" s="88"/>
    </row>
    <row r="58" spans="1:17">
      <c r="A58" s="174"/>
      <c r="B58" s="105"/>
      <c r="C58" s="88"/>
    </row>
    <row r="59" spans="1:17">
      <c r="A59" s="175"/>
      <c r="B59" s="175"/>
      <c r="C59" s="88"/>
    </row>
    <row r="60" spans="1:17">
      <c r="A60" s="88"/>
      <c r="B60" s="88"/>
      <c r="C60" s="88"/>
    </row>
    <row r="61" spans="1:17">
      <c r="A61" s="88"/>
      <c r="B61" s="88"/>
      <c r="C61" s="88"/>
    </row>
    <row r="62" spans="1:17">
      <c r="A62" s="88"/>
      <c r="B62" s="88"/>
      <c r="C62" s="88"/>
    </row>
    <row r="63" spans="1:17">
      <c r="A63" s="88"/>
      <c r="B63" s="88"/>
      <c r="C63" s="88"/>
    </row>
    <row r="64" spans="1:17">
      <c r="A64" s="88"/>
      <c r="B64" s="88"/>
      <c r="C64" s="88"/>
    </row>
    <row r="65" spans="1:3">
      <c r="A65" s="88"/>
      <c r="B65" s="88"/>
      <c r="C65" s="88"/>
    </row>
    <row r="66" spans="1:3">
      <c r="A66" s="88"/>
      <c r="B66" s="88"/>
      <c r="C66" s="88"/>
    </row>
    <row r="67" spans="1:3">
      <c r="A67" s="88"/>
      <c r="B67" s="88"/>
      <c r="C67" s="88"/>
    </row>
    <row r="68" spans="1:3">
      <c r="A68" s="88"/>
      <c r="B68" s="88"/>
      <c r="C68" s="88"/>
    </row>
    <row r="69" spans="1:3">
      <c r="A69" s="88"/>
      <c r="B69" s="88"/>
      <c r="C69" s="88"/>
    </row>
    <row r="70" spans="1:3">
      <c r="A70" s="88"/>
      <c r="B70" s="88"/>
      <c r="C70" s="88"/>
    </row>
    <row r="71" spans="1:3">
      <c r="A71" s="88"/>
      <c r="B71" s="88"/>
      <c r="C71" s="88"/>
    </row>
    <row r="72" spans="1:3">
      <c r="A72" s="88"/>
      <c r="B72" s="88"/>
      <c r="C72" s="88"/>
    </row>
    <row r="73" spans="1:3">
      <c r="A73" s="88"/>
      <c r="B73" s="88"/>
      <c r="C73" s="88"/>
    </row>
    <row r="74" spans="1:3">
      <c r="A74" s="88"/>
      <c r="B74" s="88"/>
      <c r="C74" s="88"/>
    </row>
    <row r="75" spans="1:3">
      <c r="A75" s="88"/>
      <c r="B75" s="88"/>
      <c r="C75" s="88"/>
    </row>
    <row r="76" spans="1:3">
      <c r="A76" s="88"/>
      <c r="B76" s="88"/>
      <c r="C76" s="88"/>
    </row>
    <row r="77" spans="1:3">
      <c r="A77" s="88"/>
      <c r="B77" s="88"/>
      <c r="C77" s="88"/>
    </row>
    <row r="78" spans="1:3">
      <c r="A78" s="88"/>
      <c r="B78" s="88"/>
      <c r="C78" s="88"/>
    </row>
    <row r="79" spans="1:3">
      <c r="A79" s="88"/>
      <c r="B79" s="88"/>
      <c r="C79" s="88"/>
    </row>
    <row r="80" spans="1:3">
      <c r="A80" s="88"/>
      <c r="B80" s="88"/>
      <c r="C80" s="88"/>
    </row>
    <row r="81" spans="1:3">
      <c r="A81" s="88"/>
      <c r="B81" s="88"/>
      <c r="C81" s="88"/>
    </row>
    <row r="82" spans="1:3">
      <c r="A82" s="88"/>
      <c r="B82" s="88"/>
      <c r="C82" s="88"/>
    </row>
    <row r="83" spans="1:3">
      <c r="A83" s="88"/>
      <c r="B83" s="88"/>
      <c r="C83" s="88"/>
    </row>
    <row r="84" spans="1:3">
      <c r="A84" s="88"/>
      <c r="B84" s="88"/>
      <c r="C84" s="88"/>
    </row>
    <row r="85" spans="1:3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  <row r="88" spans="1:3">
      <c r="A88" s="88"/>
      <c r="B88" s="88"/>
      <c r="C88" s="88"/>
    </row>
    <row r="89" spans="1:3">
      <c r="A89" s="88"/>
      <c r="B89" s="88"/>
      <c r="C89" s="88"/>
    </row>
    <row r="90" spans="1:3">
      <c r="A90" s="88"/>
      <c r="B90" s="88"/>
      <c r="C90" s="88"/>
    </row>
    <row r="91" spans="1:3">
      <c r="A91" s="88"/>
      <c r="B91" s="88"/>
      <c r="C91" s="88"/>
    </row>
    <row r="92" spans="1:3">
      <c r="A92" s="88"/>
      <c r="B92" s="88"/>
      <c r="C92" s="88"/>
    </row>
    <row r="93" spans="1:3">
      <c r="A93" s="88"/>
      <c r="B93" s="88"/>
      <c r="C93" s="88"/>
    </row>
    <row r="94" spans="1:3">
      <c r="A94" s="88"/>
      <c r="B94" s="88"/>
      <c r="C94" s="88"/>
    </row>
    <row r="95" spans="1:3">
      <c r="A95" s="88"/>
      <c r="B95" s="88"/>
      <c r="C95" s="88"/>
    </row>
    <row r="96" spans="1:3">
      <c r="A96" s="88"/>
      <c r="B96" s="88"/>
      <c r="C96" s="88"/>
    </row>
    <row r="97" spans="1:3">
      <c r="A97" s="88"/>
      <c r="B97" s="88"/>
      <c r="C97" s="88"/>
    </row>
    <row r="98" spans="1:3">
      <c r="A98" s="88"/>
      <c r="B98" s="88"/>
      <c r="C98" s="88"/>
    </row>
    <row r="99" spans="1:3">
      <c r="A99" s="88"/>
      <c r="B99" s="88"/>
      <c r="C99" s="88"/>
    </row>
    <row r="100" spans="1:3">
      <c r="A100" s="88"/>
      <c r="B100" s="88"/>
      <c r="C100" s="88"/>
    </row>
    <row r="101" spans="1:3">
      <c r="A101" s="88"/>
      <c r="B101" s="88"/>
      <c r="C101" s="88"/>
    </row>
    <row r="102" spans="1:3">
      <c r="A102" s="88"/>
      <c r="B102" s="88"/>
      <c r="C102" s="88"/>
    </row>
    <row r="103" spans="1:3">
      <c r="A103" s="88"/>
      <c r="B103" s="88"/>
      <c r="C103" s="88"/>
    </row>
    <row r="104" spans="1:3">
      <c r="A104" s="88"/>
      <c r="B104" s="88"/>
      <c r="C104" s="88"/>
    </row>
    <row r="105" spans="1:3">
      <c r="A105" s="88"/>
      <c r="B105" s="88"/>
      <c r="C105" s="88"/>
    </row>
    <row r="106" spans="1:3">
      <c r="A106" s="88"/>
      <c r="B106" s="88"/>
      <c r="C106" s="88"/>
    </row>
    <row r="107" spans="1:3">
      <c r="A107" s="88"/>
      <c r="B107" s="88"/>
      <c r="C107" s="88"/>
    </row>
    <row r="108" spans="1:3">
      <c r="A108" s="88"/>
      <c r="B108" s="88"/>
      <c r="C108" s="88"/>
    </row>
    <row r="109" spans="1:3">
      <c r="A109" s="88"/>
      <c r="B109" s="88"/>
      <c r="C109" s="88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R58"/>
  <sheetViews>
    <sheetView view="pageBreakPreview" zoomScaleNormal="100" zoomScaleSheetLayoutView="100" workbookViewId="0">
      <pane xSplit="2" ySplit="6" topLeftCell="C7" activePane="bottomRight" state="frozen"/>
      <selection activeCell="J41" sqref="J41"/>
      <selection pane="topRight" activeCell="J41" sqref="J41"/>
      <selection pane="bottomLeft" activeCell="J41" sqref="J41"/>
      <selection pane="bottomRight" activeCell="O23" sqref="O23"/>
    </sheetView>
  </sheetViews>
  <sheetFormatPr defaultRowHeight="13.5"/>
  <cols>
    <col min="1" max="1" width="10.875" style="132" customWidth="1"/>
    <col min="2" max="2" width="9.25" style="132" customWidth="1"/>
    <col min="3" max="3" width="9.625" style="132" customWidth="1"/>
    <col min="4" max="4" width="10.5" style="132" bestFit="1" customWidth="1"/>
    <col min="5" max="5" width="9.125" style="132" bestFit="1" customWidth="1"/>
    <col min="6" max="6" width="11.75" style="132" bestFit="1" customWidth="1"/>
    <col min="7" max="7" width="14" style="132" bestFit="1" customWidth="1"/>
    <col min="8" max="8" width="9.375" style="132" bestFit="1" customWidth="1"/>
    <col min="9" max="10" width="9.625" style="132" customWidth="1"/>
    <col min="11" max="12" width="11.625" style="132" customWidth="1"/>
    <col min="13" max="13" width="8.625" style="132" customWidth="1"/>
    <col min="14" max="15" width="11.125" style="132" customWidth="1"/>
    <col min="16" max="17" width="13.125" style="132" customWidth="1"/>
    <col min="18" max="18" width="12.125" style="132" bestFit="1" customWidth="1"/>
    <col min="19" max="16384" width="9" style="132"/>
  </cols>
  <sheetData>
    <row r="1" spans="1:18" s="53" customFormat="1" ht="14.25">
      <c r="A1" s="183" t="s">
        <v>167</v>
      </c>
      <c r="D1" s="257"/>
    </row>
    <row r="2" spans="1:18" s="53" customFormat="1" ht="15" customHeight="1" thickBot="1">
      <c r="A2" s="388" t="s">
        <v>181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</row>
    <row r="3" spans="1:18" ht="13.5" customHeight="1">
      <c r="A3" s="112"/>
      <c r="B3" s="171" t="s">
        <v>108</v>
      </c>
      <c r="C3" s="83"/>
      <c r="D3" s="84"/>
      <c r="E3" s="143" t="s">
        <v>109</v>
      </c>
      <c r="F3" s="84"/>
      <c r="G3" s="86"/>
      <c r="H3" s="83"/>
      <c r="I3" s="84"/>
      <c r="J3" s="143" t="s">
        <v>110</v>
      </c>
      <c r="K3" s="84"/>
      <c r="L3" s="144"/>
      <c r="M3" s="83"/>
      <c r="N3" s="84"/>
      <c r="O3" s="143" t="s">
        <v>111</v>
      </c>
      <c r="P3" s="84"/>
      <c r="Q3" s="86"/>
    </row>
    <row r="4" spans="1:18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47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  <c r="R4" s="87"/>
    </row>
    <row r="5" spans="1:18">
      <c r="A5" s="87"/>
      <c r="B5" s="88"/>
      <c r="C5" s="146" t="s">
        <v>171</v>
      </c>
      <c r="D5" s="147"/>
      <c r="E5" s="147"/>
      <c r="F5" s="147"/>
      <c r="G5" s="148"/>
      <c r="H5" s="146" t="s">
        <v>117</v>
      </c>
      <c r="I5" s="185"/>
      <c r="J5" s="147"/>
      <c r="K5" s="147"/>
      <c r="L5" s="148"/>
      <c r="M5" s="146" t="s">
        <v>117</v>
      </c>
      <c r="N5" s="149"/>
      <c r="O5" s="149"/>
      <c r="P5" s="149"/>
      <c r="Q5" s="150"/>
    </row>
    <row r="6" spans="1:18" ht="14.25" thickBot="1">
      <c r="A6" s="191" t="s">
        <v>118</v>
      </c>
      <c r="B6" s="237" t="s">
        <v>119</v>
      </c>
      <c r="C6" s="151"/>
      <c r="D6" s="152" t="s">
        <v>120</v>
      </c>
      <c r="E6" s="152" t="s">
        <v>120</v>
      </c>
      <c r="F6" s="152" t="s">
        <v>15</v>
      </c>
      <c r="G6" s="153" t="s">
        <v>15</v>
      </c>
      <c r="H6" s="151"/>
      <c r="I6" s="186" t="s">
        <v>120</v>
      </c>
      <c r="J6" s="152" t="s">
        <v>120</v>
      </c>
      <c r="K6" s="152" t="s">
        <v>15</v>
      </c>
      <c r="L6" s="153" t="s">
        <v>15</v>
      </c>
      <c r="M6" s="151"/>
      <c r="N6" s="152" t="s">
        <v>120</v>
      </c>
      <c r="O6" s="152" t="s">
        <v>120</v>
      </c>
      <c r="P6" s="152" t="s">
        <v>15</v>
      </c>
      <c r="Q6" s="153" t="s">
        <v>15</v>
      </c>
    </row>
    <row r="7" spans="1:18" ht="16.7" customHeight="1">
      <c r="A7" s="82"/>
      <c r="B7" s="235" t="s">
        <v>175</v>
      </c>
      <c r="C7" s="154">
        <v>4</v>
      </c>
      <c r="D7" s="155">
        <v>430</v>
      </c>
      <c r="E7" s="155">
        <v>338</v>
      </c>
      <c r="F7" s="155">
        <v>13973</v>
      </c>
      <c r="G7" s="156">
        <v>9782</v>
      </c>
      <c r="H7" s="154">
        <v>9</v>
      </c>
      <c r="I7" s="155">
        <v>346</v>
      </c>
      <c r="J7" s="155">
        <v>346</v>
      </c>
      <c r="K7" s="155">
        <v>32734</v>
      </c>
      <c r="L7" s="156">
        <v>14717</v>
      </c>
      <c r="M7" s="154">
        <f>C7+H7</f>
        <v>13</v>
      </c>
      <c r="N7" s="155">
        <f>D7+I7</f>
        <v>776</v>
      </c>
      <c r="O7" s="155">
        <f>E7+J7</f>
        <v>684</v>
      </c>
      <c r="P7" s="155">
        <f>F7+K7</f>
        <v>46707</v>
      </c>
      <c r="Q7" s="156">
        <f>G7+L7</f>
        <v>24499</v>
      </c>
    </row>
    <row r="8" spans="1:18" ht="16.7" customHeight="1" thickBot="1">
      <c r="A8" s="157" t="s">
        <v>121</v>
      </c>
      <c r="B8" s="236" t="s">
        <v>177</v>
      </c>
      <c r="C8" s="306">
        <v>0</v>
      </c>
      <c r="D8" s="307">
        <v>0</v>
      </c>
      <c r="E8" s="307">
        <v>0</v>
      </c>
      <c r="F8" s="307">
        <v>0</v>
      </c>
      <c r="G8" s="308">
        <v>0</v>
      </c>
      <c r="H8" s="158">
        <v>0</v>
      </c>
      <c r="I8" s="159">
        <v>0</v>
      </c>
      <c r="J8" s="159">
        <v>0</v>
      </c>
      <c r="K8" s="159">
        <v>0</v>
      </c>
      <c r="L8" s="160">
        <v>0</v>
      </c>
      <c r="M8" s="158">
        <f t="shared" ref="M8:Q45" si="0">C8+H8</f>
        <v>0</v>
      </c>
      <c r="N8" s="159">
        <f t="shared" si="0"/>
        <v>0</v>
      </c>
      <c r="O8" s="159">
        <f t="shared" si="0"/>
        <v>0</v>
      </c>
      <c r="P8" s="159">
        <f t="shared" si="0"/>
        <v>0</v>
      </c>
      <c r="Q8" s="160">
        <f t="shared" si="0"/>
        <v>0</v>
      </c>
    </row>
    <row r="9" spans="1:18" ht="16.7" customHeight="1">
      <c r="A9" s="161"/>
      <c r="B9" s="235" t="s">
        <v>175</v>
      </c>
      <c r="C9" s="154">
        <v>6</v>
      </c>
      <c r="D9" s="155">
        <v>426</v>
      </c>
      <c r="E9" s="155">
        <v>402</v>
      </c>
      <c r="F9" s="155">
        <v>12577</v>
      </c>
      <c r="G9" s="156">
        <v>8265</v>
      </c>
      <c r="H9" s="154">
        <v>159</v>
      </c>
      <c r="I9" s="155">
        <v>8746</v>
      </c>
      <c r="J9" s="155">
        <v>8682</v>
      </c>
      <c r="K9" s="155">
        <v>585261</v>
      </c>
      <c r="L9" s="156">
        <v>240329</v>
      </c>
      <c r="M9" s="154">
        <f t="shared" si="0"/>
        <v>165</v>
      </c>
      <c r="N9" s="155">
        <f t="shared" si="0"/>
        <v>9172</v>
      </c>
      <c r="O9" s="155">
        <f t="shared" si="0"/>
        <v>9084</v>
      </c>
      <c r="P9" s="155">
        <f t="shared" si="0"/>
        <v>597838</v>
      </c>
      <c r="Q9" s="156">
        <f t="shared" si="0"/>
        <v>248594</v>
      </c>
    </row>
    <row r="10" spans="1:18" ht="16.7" customHeight="1" thickBot="1">
      <c r="A10" s="157" t="s">
        <v>85</v>
      </c>
      <c r="B10" s="236" t="s">
        <v>177</v>
      </c>
      <c r="C10" s="158">
        <v>0</v>
      </c>
      <c r="D10" s="159">
        <v>0</v>
      </c>
      <c r="E10" s="159">
        <v>0</v>
      </c>
      <c r="F10" s="159">
        <v>0</v>
      </c>
      <c r="G10" s="160">
        <v>0</v>
      </c>
      <c r="H10" s="158">
        <v>0</v>
      </c>
      <c r="I10" s="159">
        <v>0</v>
      </c>
      <c r="J10" s="159">
        <v>0</v>
      </c>
      <c r="K10" s="159">
        <v>0</v>
      </c>
      <c r="L10" s="160">
        <v>0</v>
      </c>
      <c r="M10" s="158">
        <f t="shared" si="0"/>
        <v>0</v>
      </c>
      <c r="N10" s="159">
        <f t="shared" si="0"/>
        <v>0</v>
      </c>
      <c r="O10" s="159">
        <f t="shared" si="0"/>
        <v>0</v>
      </c>
      <c r="P10" s="159">
        <f t="shared" si="0"/>
        <v>0</v>
      </c>
      <c r="Q10" s="160">
        <f t="shared" si="0"/>
        <v>0</v>
      </c>
    </row>
    <row r="11" spans="1:18" ht="16.7" customHeight="1">
      <c r="A11" s="162"/>
      <c r="B11" s="235" t="s">
        <v>175</v>
      </c>
      <c r="C11" s="205">
        <v>1</v>
      </c>
      <c r="D11" s="309">
        <v>114</v>
      </c>
      <c r="E11" s="309">
        <v>114</v>
      </c>
      <c r="F11" s="309">
        <v>1829</v>
      </c>
      <c r="G11" s="310">
        <v>915</v>
      </c>
      <c r="H11" s="154">
        <v>5</v>
      </c>
      <c r="I11" s="155">
        <v>7411</v>
      </c>
      <c r="J11" s="155">
        <v>7266</v>
      </c>
      <c r="K11" s="155">
        <v>799710</v>
      </c>
      <c r="L11" s="156">
        <v>276217</v>
      </c>
      <c r="M11" s="154">
        <f t="shared" si="0"/>
        <v>6</v>
      </c>
      <c r="N11" s="155">
        <f t="shared" si="0"/>
        <v>7525</v>
      </c>
      <c r="O11" s="155">
        <f t="shared" si="0"/>
        <v>7380</v>
      </c>
      <c r="P11" s="155">
        <f t="shared" si="0"/>
        <v>801539</v>
      </c>
      <c r="Q11" s="156">
        <f t="shared" si="0"/>
        <v>277132</v>
      </c>
    </row>
    <row r="12" spans="1:18" ht="16.7" customHeight="1" thickBot="1">
      <c r="A12" s="157" t="s">
        <v>122</v>
      </c>
      <c r="B12" s="236" t="s">
        <v>177</v>
      </c>
      <c r="C12" s="306">
        <v>0</v>
      </c>
      <c r="D12" s="307">
        <v>0</v>
      </c>
      <c r="E12" s="307">
        <v>0</v>
      </c>
      <c r="F12" s="307">
        <v>0</v>
      </c>
      <c r="G12" s="308">
        <v>0</v>
      </c>
      <c r="H12" s="306">
        <v>0</v>
      </c>
      <c r="I12" s="307">
        <v>0</v>
      </c>
      <c r="J12" s="307">
        <v>0</v>
      </c>
      <c r="K12" s="307">
        <v>0</v>
      </c>
      <c r="L12" s="308">
        <v>0</v>
      </c>
      <c r="M12" s="158">
        <f t="shared" si="0"/>
        <v>0</v>
      </c>
      <c r="N12" s="159">
        <f t="shared" si="0"/>
        <v>0</v>
      </c>
      <c r="O12" s="159">
        <f t="shared" si="0"/>
        <v>0</v>
      </c>
      <c r="P12" s="159">
        <f t="shared" si="0"/>
        <v>0</v>
      </c>
      <c r="Q12" s="160">
        <f t="shared" si="0"/>
        <v>0</v>
      </c>
    </row>
    <row r="13" spans="1:18" ht="16.7" customHeight="1">
      <c r="A13" s="162"/>
      <c r="B13" s="235" t="s">
        <v>175</v>
      </c>
      <c r="C13" s="154">
        <v>5</v>
      </c>
      <c r="D13" s="155">
        <v>779</v>
      </c>
      <c r="E13" s="155">
        <v>609</v>
      </c>
      <c r="F13" s="155">
        <v>37150</v>
      </c>
      <c r="G13" s="302">
        <v>22285</v>
      </c>
      <c r="H13" s="154">
        <v>7</v>
      </c>
      <c r="I13" s="155">
        <v>986</v>
      </c>
      <c r="J13" s="155">
        <v>682</v>
      </c>
      <c r="K13" s="155">
        <v>76480</v>
      </c>
      <c r="L13" s="156">
        <v>51033</v>
      </c>
      <c r="M13" s="154">
        <f t="shared" si="0"/>
        <v>12</v>
      </c>
      <c r="N13" s="155">
        <f t="shared" si="0"/>
        <v>1765</v>
      </c>
      <c r="O13" s="155">
        <f t="shared" si="0"/>
        <v>1291</v>
      </c>
      <c r="P13" s="155">
        <f t="shared" si="0"/>
        <v>113630</v>
      </c>
      <c r="Q13" s="156">
        <f t="shared" si="0"/>
        <v>73318</v>
      </c>
    </row>
    <row r="14" spans="1:18" ht="16.7" customHeight="1" thickBot="1">
      <c r="A14" s="157" t="s">
        <v>123</v>
      </c>
      <c r="B14" s="236" t="s">
        <v>177</v>
      </c>
      <c r="C14" s="158">
        <v>0</v>
      </c>
      <c r="D14" s="159">
        <v>0</v>
      </c>
      <c r="E14" s="159">
        <v>0</v>
      </c>
      <c r="F14" s="159">
        <v>0</v>
      </c>
      <c r="G14" s="303">
        <v>0</v>
      </c>
      <c r="H14" s="158">
        <v>0</v>
      </c>
      <c r="I14" s="159">
        <v>0</v>
      </c>
      <c r="J14" s="159">
        <v>0</v>
      </c>
      <c r="K14" s="159">
        <v>0</v>
      </c>
      <c r="L14" s="160">
        <v>0</v>
      </c>
      <c r="M14" s="158">
        <f t="shared" si="0"/>
        <v>0</v>
      </c>
      <c r="N14" s="159">
        <f t="shared" si="0"/>
        <v>0</v>
      </c>
      <c r="O14" s="159">
        <f t="shared" si="0"/>
        <v>0</v>
      </c>
      <c r="P14" s="159">
        <f t="shared" si="0"/>
        <v>0</v>
      </c>
      <c r="Q14" s="160">
        <f t="shared" si="0"/>
        <v>0</v>
      </c>
    </row>
    <row r="15" spans="1:18" ht="16.7" customHeight="1">
      <c r="A15" s="162"/>
      <c r="B15" s="235" t="s">
        <v>175</v>
      </c>
      <c r="C15" s="205">
        <v>8</v>
      </c>
      <c r="D15" s="309">
        <v>462</v>
      </c>
      <c r="E15" s="309">
        <v>439</v>
      </c>
      <c r="F15" s="309">
        <v>6263</v>
      </c>
      <c r="G15" s="310">
        <v>4055</v>
      </c>
      <c r="H15" s="154">
        <v>4</v>
      </c>
      <c r="I15" s="155">
        <v>889</v>
      </c>
      <c r="J15" s="155">
        <v>571</v>
      </c>
      <c r="K15" s="155">
        <v>121760</v>
      </c>
      <c r="L15" s="156">
        <v>72662</v>
      </c>
      <c r="M15" s="154">
        <f t="shared" si="0"/>
        <v>12</v>
      </c>
      <c r="N15" s="155">
        <f t="shared" si="0"/>
        <v>1351</v>
      </c>
      <c r="O15" s="155">
        <f t="shared" si="0"/>
        <v>1010</v>
      </c>
      <c r="P15" s="155">
        <f t="shared" si="0"/>
        <v>128023</v>
      </c>
      <c r="Q15" s="156">
        <f t="shared" si="0"/>
        <v>76717</v>
      </c>
    </row>
    <row r="16" spans="1:18" ht="16.7" customHeight="1" thickBot="1">
      <c r="A16" s="157" t="s">
        <v>124</v>
      </c>
      <c r="B16" s="236" t="s">
        <v>177</v>
      </c>
      <c r="C16" s="306">
        <v>0</v>
      </c>
      <c r="D16" s="307">
        <v>0</v>
      </c>
      <c r="E16" s="307">
        <v>0</v>
      </c>
      <c r="F16" s="307">
        <v>0</v>
      </c>
      <c r="G16" s="308">
        <v>0</v>
      </c>
      <c r="H16" s="306">
        <v>0</v>
      </c>
      <c r="I16" s="307">
        <v>0</v>
      </c>
      <c r="J16" s="307">
        <v>0</v>
      </c>
      <c r="K16" s="307">
        <v>0</v>
      </c>
      <c r="L16" s="308">
        <v>0</v>
      </c>
      <c r="M16" s="158">
        <f t="shared" si="0"/>
        <v>0</v>
      </c>
      <c r="N16" s="159">
        <f t="shared" si="0"/>
        <v>0</v>
      </c>
      <c r="O16" s="159">
        <f t="shared" si="0"/>
        <v>0</v>
      </c>
      <c r="P16" s="159">
        <f t="shared" si="0"/>
        <v>0</v>
      </c>
      <c r="Q16" s="160">
        <f t="shared" si="0"/>
        <v>0</v>
      </c>
    </row>
    <row r="17" spans="1:17" ht="16.7" customHeight="1">
      <c r="A17" s="162"/>
      <c r="B17" s="235" t="s">
        <v>175</v>
      </c>
      <c r="C17" s="154">
        <v>8</v>
      </c>
      <c r="D17" s="155">
        <v>866</v>
      </c>
      <c r="E17" s="155">
        <v>801</v>
      </c>
      <c r="F17" s="155">
        <v>42927</v>
      </c>
      <c r="G17" s="156">
        <v>20357</v>
      </c>
      <c r="H17" s="154">
        <v>30</v>
      </c>
      <c r="I17" s="155">
        <v>17596</v>
      </c>
      <c r="J17" s="155">
        <v>17547</v>
      </c>
      <c r="K17" s="155">
        <v>519512</v>
      </c>
      <c r="L17" s="156">
        <v>219454</v>
      </c>
      <c r="M17" s="154">
        <f t="shared" si="0"/>
        <v>38</v>
      </c>
      <c r="N17" s="155">
        <f t="shared" si="0"/>
        <v>18462</v>
      </c>
      <c r="O17" s="155">
        <f t="shared" si="0"/>
        <v>18348</v>
      </c>
      <c r="P17" s="155">
        <f t="shared" si="0"/>
        <v>562439</v>
      </c>
      <c r="Q17" s="156">
        <f t="shared" si="0"/>
        <v>239811</v>
      </c>
    </row>
    <row r="18" spans="1:17" ht="16.7" customHeight="1" thickBot="1">
      <c r="A18" s="157" t="s">
        <v>125</v>
      </c>
      <c r="B18" s="236" t="s">
        <v>177</v>
      </c>
      <c r="C18" s="158">
        <v>0</v>
      </c>
      <c r="D18" s="159">
        <v>0</v>
      </c>
      <c r="E18" s="159">
        <v>0</v>
      </c>
      <c r="F18" s="159">
        <v>0</v>
      </c>
      <c r="G18" s="160">
        <v>0</v>
      </c>
      <c r="H18" s="158">
        <v>0</v>
      </c>
      <c r="I18" s="159">
        <v>0</v>
      </c>
      <c r="J18" s="159">
        <v>0</v>
      </c>
      <c r="K18" s="159">
        <v>0</v>
      </c>
      <c r="L18" s="160">
        <v>0</v>
      </c>
      <c r="M18" s="158">
        <f t="shared" si="0"/>
        <v>0</v>
      </c>
      <c r="N18" s="159">
        <f t="shared" si="0"/>
        <v>0</v>
      </c>
      <c r="O18" s="159">
        <f t="shared" si="0"/>
        <v>0</v>
      </c>
      <c r="P18" s="159">
        <f t="shared" si="0"/>
        <v>0</v>
      </c>
      <c r="Q18" s="160">
        <f t="shared" si="0"/>
        <v>0</v>
      </c>
    </row>
    <row r="19" spans="1:17" ht="16.7" customHeight="1">
      <c r="A19" s="162"/>
      <c r="B19" s="235" t="s">
        <v>175</v>
      </c>
      <c r="C19" s="205">
        <v>2</v>
      </c>
      <c r="D19" s="309">
        <v>184</v>
      </c>
      <c r="E19" s="309">
        <v>184</v>
      </c>
      <c r="F19" s="309">
        <v>9092</v>
      </c>
      <c r="G19" s="310">
        <v>4977</v>
      </c>
      <c r="H19" s="205">
        <v>39</v>
      </c>
      <c r="I19" s="309">
        <v>5749</v>
      </c>
      <c r="J19" s="309">
        <v>5749</v>
      </c>
      <c r="K19" s="309">
        <v>484974</v>
      </c>
      <c r="L19" s="310">
        <v>182812</v>
      </c>
      <c r="M19" s="154">
        <f t="shared" si="0"/>
        <v>41</v>
      </c>
      <c r="N19" s="155">
        <f t="shared" si="0"/>
        <v>5933</v>
      </c>
      <c r="O19" s="155">
        <f t="shared" si="0"/>
        <v>5933</v>
      </c>
      <c r="P19" s="155">
        <f t="shared" si="0"/>
        <v>494066</v>
      </c>
      <c r="Q19" s="156">
        <f t="shared" si="0"/>
        <v>187789</v>
      </c>
    </row>
    <row r="20" spans="1:17" ht="16.7" customHeight="1" thickBot="1">
      <c r="A20" s="157" t="s">
        <v>90</v>
      </c>
      <c r="B20" s="236" t="s">
        <v>177</v>
      </c>
      <c r="C20" s="306">
        <v>0</v>
      </c>
      <c r="D20" s="307">
        <v>0</v>
      </c>
      <c r="E20" s="307">
        <v>0</v>
      </c>
      <c r="F20" s="307">
        <v>0</v>
      </c>
      <c r="G20" s="308">
        <v>0</v>
      </c>
      <c r="H20" s="306">
        <v>0</v>
      </c>
      <c r="I20" s="307">
        <v>0</v>
      </c>
      <c r="J20" s="307">
        <v>0</v>
      </c>
      <c r="K20" s="307">
        <v>0</v>
      </c>
      <c r="L20" s="308">
        <v>0</v>
      </c>
      <c r="M20" s="158">
        <f t="shared" si="0"/>
        <v>0</v>
      </c>
      <c r="N20" s="159">
        <f t="shared" si="0"/>
        <v>0</v>
      </c>
      <c r="O20" s="159">
        <f t="shared" si="0"/>
        <v>0</v>
      </c>
      <c r="P20" s="159">
        <f t="shared" si="0"/>
        <v>0</v>
      </c>
      <c r="Q20" s="160">
        <f t="shared" si="0"/>
        <v>0</v>
      </c>
    </row>
    <row r="21" spans="1:17" ht="16.7" customHeight="1">
      <c r="A21" s="162"/>
      <c r="B21" s="235" t="s">
        <v>175</v>
      </c>
      <c r="C21" s="154">
        <v>9</v>
      </c>
      <c r="D21" s="155">
        <v>811</v>
      </c>
      <c r="E21" s="155">
        <v>709</v>
      </c>
      <c r="F21" s="155">
        <v>27731</v>
      </c>
      <c r="G21" s="156">
        <v>17448</v>
      </c>
      <c r="H21" s="154">
        <v>8</v>
      </c>
      <c r="I21" s="155">
        <v>414</v>
      </c>
      <c r="J21" s="155">
        <v>362</v>
      </c>
      <c r="K21" s="155">
        <v>17256</v>
      </c>
      <c r="L21" s="156">
        <v>12086</v>
      </c>
      <c r="M21" s="154">
        <f t="shared" si="0"/>
        <v>17</v>
      </c>
      <c r="N21" s="155">
        <f t="shared" si="0"/>
        <v>1225</v>
      </c>
      <c r="O21" s="155">
        <f t="shared" si="0"/>
        <v>1071</v>
      </c>
      <c r="P21" s="155">
        <f t="shared" si="0"/>
        <v>44987</v>
      </c>
      <c r="Q21" s="156">
        <f t="shared" si="0"/>
        <v>29534</v>
      </c>
    </row>
    <row r="22" spans="1:17" ht="16.7" customHeight="1" thickBot="1">
      <c r="A22" s="157" t="s">
        <v>126</v>
      </c>
      <c r="B22" s="236" t="s">
        <v>177</v>
      </c>
      <c r="C22" s="158">
        <v>0</v>
      </c>
      <c r="D22" s="159">
        <v>0</v>
      </c>
      <c r="E22" s="159">
        <v>0</v>
      </c>
      <c r="F22" s="159">
        <v>0</v>
      </c>
      <c r="G22" s="160">
        <v>0</v>
      </c>
      <c r="H22" s="158">
        <v>0</v>
      </c>
      <c r="I22" s="159">
        <v>0</v>
      </c>
      <c r="J22" s="159">
        <v>0</v>
      </c>
      <c r="K22" s="159">
        <v>0</v>
      </c>
      <c r="L22" s="160">
        <v>0</v>
      </c>
      <c r="M22" s="158">
        <f t="shared" si="0"/>
        <v>0</v>
      </c>
      <c r="N22" s="159">
        <f t="shared" si="0"/>
        <v>0</v>
      </c>
      <c r="O22" s="159">
        <f t="shared" si="0"/>
        <v>0</v>
      </c>
      <c r="P22" s="159">
        <f t="shared" si="0"/>
        <v>0</v>
      </c>
      <c r="Q22" s="160">
        <f t="shared" si="0"/>
        <v>0</v>
      </c>
    </row>
    <row r="23" spans="1:17" ht="16.7" customHeight="1">
      <c r="A23" s="162"/>
      <c r="B23" s="235" t="s">
        <v>175</v>
      </c>
      <c r="C23" s="205">
        <v>2</v>
      </c>
      <c r="D23" s="309">
        <v>203</v>
      </c>
      <c r="E23" s="309">
        <v>203</v>
      </c>
      <c r="F23" s="309">
        <v>14141</v>
      </c>
      <c r="G23" s="310">
        <v>8097</v>
      </c>
      <c r="H23" s="205">
        <v>19</v>
      </c>
      <c r="I23" s="309">
        <v>2233</v>
      </c>
      <c r="J23" s="309">
        <v>2211</v>
      </c>
      <c r="K23" s="309">
        <v>200273</v>
      </c>
      <c r="L23" s="310">
        <v>74403</v>
      </c>
      <c r="M23" s="154">
        <f t="shared" si="0"/>
        <v>21</v>
      </c>
      <c r="N23" s="155">
        <f t="shared" si="0"/>
        <v>2436</v>
      </c>
      <c r="O23" s="155">
        <f t="shared" si="0"/>
        <v>2414</v>
      </c>
      <c r="P23" s="155">
        <f t="shared" si="0"/>
        <v>214414</v>
      </c>
      <c r="Q23" s="156">
        <f t="shared" si="0"/>
        <v>82500</v>
      </c>
    </row>
    <row r="24" spans="1:17" ht="16.7" customHeight="1" thickBot="1">
      <c r="A24" s="157" t="s">
        <v>127</v>
      </c>
      <c r="B24" s="236" t="s">
        <v>177</v>
      </c>
      <c r="C24" s="306">
        <v>0</v>
      </c>
      <c r="D24" s="307">
        <v>0</v>
      </c>
      <c r="E24" s="307">
        <v>0</v>
      </c>
      <c r="F24" s="307">
        <v>0</v>
      </c>
      <c r="G24" s="308">
        <v>0</v>
      </c>
      <c r="H24" s="306">
        <v>0</v>
      </c>
      <c r="I24" s="307">
        <v>0</v>
      </c>
      <c r="J24" s="307">
        <v>0</v>
      </c>
      <c r="K24" s="307">
        <v>0</v>
      </c>
      <c r="L24" s="308">
        <v>0</v>
      </c>
      <c r="M24" s="158">
        <f t="shared" si="0"/>
        <v>0</v>
      </c>
      <c r="N24" s="159">
        <f t="shared" si="0"/>
        <v>0</v>
      </c>
      <c r="O24" s="159">
        <f t="shared" si="0"/>
        <v>0</v>
      </c>
      <c r="P24" s="159">
        <f t="shared" si="0"/>
        <v>0</v>
      </c>
      <c r="Q24" s="160">
        <f t="shared" si="0"/>
        <v>0</v>
      </c>
    </row>
    <row r="25" spans="1:17" ht="16.7" customHeight="1">
      <c r="A25" s="162"/>
      <c r="B25" s="235" t="s">
        <v>175</v>
      </c>
      <c r="C25" s="154">
        <v>13</v>
      </c>
      <c r="D25" s="155">
        <v>948</v>
      </c>
      <c r="E25" s="155">
        <v>726</v>
      </c>
      <c r="F25" s="155">
        <v>19815</v>
      </c>
      <c r="G25" s="156">
        <v>15427</v>
      </c>
      <c r="H25" s="154">
        <v>65</v>
      </c>
      <c r="I25" s="155">
        <v>16332</v>
      </c>
      <c r="J25" s="155">
        <v>16278</v>
      </c>
      <c r="K25" s="155">
        <v>685918</v>
      </c>
      <c r="L25" s="156">
        <v>328760</v>
      </c>
      <c r="M25" s="154">
        <f t="shared" si="0"/>
        <v>78</v>
      </c>
      <c r="N25" s="155">
        <f t="shared" si="0"/>
        <v>17280</v>
      </c>
      <c r="O25" s="155">
        <f t="shared" si="0"/>
        <v>17004</v>
      </c>
      <c r="P25" s="155">
        <f t="shared" si="0"/>
        <v>705733</v>
      </c>
      <c r="Q25" s="156">
        <f t="shared" si="0"/>
        <v>344187</v>
      </c>
    </row>
    <row r="26" spans="1:17" ht="16.7" customHeight="1" thickBot="1">
      <c r="A26" s="157" t="s">
        <v>128</v>
      </c>
      <c r="B26" s="236" t="s">
        <v>177</v>
      </c>
      <c r="C26" s="158">
        <v>0</v>
      </c>
      <c r="D26" s="159">
        <v>0</v>
      </c>
      <c r="E26" s="159">
        <v>0</v>
      </c>
      <c r="F26" s="159">
        <v>0</v>
      </c>
      <c r="G26" s="160">
        <v>0</v>
      </c>
      <c r="H26" s="158">
        <v>0</v>
      </c>
      <c r="I26" s="159">
        <v>0</v>
      </c>
      <c r="J26" s="159">
        <v>0</v>
      </c>
      <c r="K26" s="159">
        <v>0</v>
      </c>
      <c r="L26" s="160">
        <v>0</v>
      </c>
      <c r="M26" s="158">
        <f t="shared" si="0"/>
        <v>0</v>
      </c>
      <c r="N26" s="159">
        <f t="shared" si="0"/>
        <v>0</v>
      </c>
      <c r="O26" s="159">
        <f t="shared" si="0"/>
        <v>0</v>
      </c>
      <c r="P26" s="159">
        <f t="shared" si="0"/>
        <v>0</v>
      </c>
      <c r="Q26" s="160">
        <f t="shared" si="0"/>
        <v>0</v>
      </c>
    </row>
    <row r="27" spans="1:17" ht="16.7" customHeight="1">
      <c r="A27" s="162"/>
      <c r="B27" s="235" t="s">
        <v>175</v>
      </c>
      <c r="C27" s="205">
        <v>13</v>
      </c>
      <c r="D27" s="309">
        <v>1087</v>
      </c>
      <c r="E27" s="309">
        <v>966</v>
      </c>
      <c r="F27" s="309">
        <v>31244</v>
      </c>
      <c r="G27" s="310">
        <v>20969</v>
      </c>
      <c r="H27" s="205">
        <v>32</v>
      </c>
      <c r="I27" s="309">
        <v>6747</v>
      </c>
      <c r="J27" s="309">
        <v>6742</v>
      </c>
      <c r="K27" s="309">
        <v>624387</v>
      </c>
      <c r="L27" s="310">
        <v>227035</v>
      </c>
      <c r="M27" s="154">
        <f t="shared" si="0"/>
        <v>45</v>
      </c>
      <c r="N27" s="155">
        <f t="shared" si="0"/>
        <v>7834</v>
      </c>
      <c r="O27" s="155">
        <f t="shared" si="0"/>
        <v>7708</v>
      </c>
      <c r="P27" s="155">
        <f t="shared" si="0"/>
        <v>655631</v>
      </c>
      <c r="Q27" s="156">
        <f t="shared" si="0"/>
        <v>248004</v>
      </c>
    </row>
    <row r="28" spans="1:17" ht="16.7" customHeight="1" thickBot="1">
      <c r="A28" s="157" t="s">
        <v>129</v>
      </c>
      <c r="B28" s="236" t="s">
        <v>177</v>
      </c>
      <c r="C28" s="306">
        <v>0</v>
      </c>
      <c r="D28" s="307">
        <v>0</v>
      </c>
      <c r="E28" s="307">
        <v>0</v>
      </c>
      <c r="F28" s="307">
        <v>0</v>
      </c>
      <c r="G28" s="308">
        <v>0</v>
      </c>
      <c r="H28" s="306">
        <v>0</v>
      </c>
      <c r="I28" s="307">
        <v>0</v>
      </c>
      <c r="J28" s="307">
        <v>0</v>
      </c>
      <c r="K28" s="307">
        <v>0</v>
      </c>
      <c r="L28" s="308">
        <v>0</v>
      </c>
      <c r="M28" s="158">
        <f t="shared" si="0"/>
        <v>0</v>
      </c>
      <c r="N28" s="159">
        <f t="shared" si="0"/>
        <v>0</v>
      </c>
      <c r="O28" s="159">
        <f t="shared" si="0"/>
        <v>0</v>
      </c>
      <c r="P28" s="159">
        <f t="shared" si="0"/>
        <v>0</v>
      </c>
      <c r="Q28" s="160">
        <f t="shared" si="0"/>
        <v>0</v>
      </c>
    </row>
    <row r="29" spans="1:17" ht="16.7" customHeight="1">
      <c r="A29" s="162"/>
      <c r="B29" s="235" t="s">
        <v>175</v>
      </c>
      <c r="C29" s="154">
        <v>6</v>
      </c>
      <c r="D29" s="155">
        <v>1286</v>
      </c>
      <c r="E29" s="155">
        <v>1033</v>
      </c>
      <c r="F29" s="155">
        <v>81392</v>
      </c>
      <c r="G29" s="156">
        <v>41170</v>
      </c>
      <c r="H29" s="154">
        <v>27</v>
      </c>
      <c r="I29" s="155">
        <v>16724</v>
      </c>
      <c r="J29" s="155">
        <v>14558</v>
      </c>
      <c r="K29" s="155">
        <v>1831305</v>
      </c>
      <c r="L29" s="156">
        <v>801475</v>
      </c>
      <c r="M29" s="154">
        <f t="shared" si="0"/>
        <v>33</v>
      </c>
      <c r="N29" s="155">
        <f t="shared" si="0"/>
        <v>18010</v>
      </c>
      <c r="O29" s="155">
        <f t="shared" si="0"/>
        <v>15591</v>
      </c>
      <c r="P29" s="155">
        <f t="shared" si="0"/>
        <v>1912697</v>
      </c>
      <c r="Q29" s="156">
        <f t="shared" si="0"/>
        <v>842645</v>
      </c>
    </row>
    <row r="30" spans="1:17" ht="16.7" customHeight="1" thickBot="1">
      <c r="A30" s="157" t="s">
        <v>130</v>
      </c>
      <c r="B30" s="236" t="s">
        <v>177</v>
      </c>
      <c r="C30" s="158">
        <v>0</v>
      </c>
      <c r="D30" s="159">
        <v>0</v>
      </c>
      <c r="E30" s="159">
        <v>0</v>
      </c>
      <c r="F30" s="159">
        <v>0</v>
      </c>
      <c r="G30" s="160">
        <v>0</v>
      </c>
      <c r="H30" s="158">
        <v>0</v>
      </c>
      <c r="I30" s="159">
        <v>0</v>
      </c>
      <c r="J30" s="159">
        <v>0</v>
      </c>
      <c r="K30" s="159">
        <v>0</v>
      </c>
      <c r="L30" s="160">
        <v>0</v>
      </c>
      <c r="M30" s="158">
        <f t="shared" si="0"/>
        <v>0</v>
      </c>
      <c r="N30" s="159">
        <f t="shared" si="0"/>
        <v>0</v>
      </c>
      <c r="O30" s="159">
        <f t="shared" si="0"/>
        <v>0</v>
      </c>
      <c r="P30" s="159">
        <f t="shared" si="0"/>
        <v>0</v>
      </c>
      <c r="Q30" s="160">
        <f t="shared" si="0"/>
        <v>0</v>
      </c>
    </row>
    <row r="31" spans="1:17" ht="16.7" customHeight="1">
      <c r="A31" s="162"/>
      <c r="B31" s="235" t="s">
        <v>175</v>
      </c>
      <c r="C31" s="205">
        <v>10</v>
      </c>
      <c r="D31" s="309">
        <v>2457</v>
      </c>
      <c r="E31" s="309">
        <v>2247</v>
      </c>
      <c r="F31" s="309">
        <v>151693</v>
      </c>
      <c r="G31" s="310">
        <v>58913</v>
      </c>
      <c r="H31" s="205">
        <v>37</v>
      </c>
      <c r="I31" s="309">
        <v>7701</v>
      </c>
      <c r="J31" s="309">
        <v>7468</v>
      </c>
      <c r="K31" s="309">
        <v>809524</v>
      </c>
      <c r="L31" s="310">
        <v>302774</v>
      </c>
      <c r="M31" s="154">
        <f t="shared" si="0"/>
        <v>47</v>
      </c>
      <c r="N31" s="155">
        <f t="shared" si="0"/>
        <v>10158</v>
      </c>
      <c r="O31" s="155">
        <f t="shared" si="0"/>
        <v>9715</v>
      </c>
      <c r="P31" s="155">
        <f t="shared" si="0"/>
        <v>961217</v>
      </c>
      <c r="Q31" s="156">
        <f t="shared" si="0"/>
        <v>361687</v>
      </c>
    </row>
    <row r="32" spans="1:17" ht="16.7" customHeight="1" thickBot="1">
      <c r="A32" s="157" t="s">
        <v>131</v>
      </c>
      <c r="B32" s="236" t="s">
        <v>177</v>
      </c>
      <c r="C32" s="306">
        <v>0</v>
      </c>
      <c r="D32" s="307">
        <v>0</v>
      </c>
      <c r="E32" s="307">
        <v>0</v>
      </c>
      <c r="F32" s="307">
        <v>0</v>
      </c>
      <c r="G32" s="308">
        <v>0</v>
      </c>
      <c r="H32" s="306">
        <v>0</v>
      </c>
      <c r="I32" s="307">
        <v>0</v>
      </c>
      <c r="J32" s="307">
        <v>0</v>
      </c>
      <c r="K32" s="307">
        <v>0</v>
      </c>
      <c r="L32" s="308">
        <v>0</v>
      </c>
      <c r="M32" s="158">
        <f t="shared" si="0"/>
        <v>0</v>
      </c>
      <c r="N32" s="159">
        <f t="shared" si="0"/>
        <v>0</v>
      </c>
      <c r="O32" s="159">
        <f t="shared" si="0"/>
        <v>0</v>
      </c>
      <c r="P32" s="159">
        <f t="shared" si="0"/>
        <v>0</v>
      </c>
      <c r="Q32" s="160">
        <f t="shared" si="0"/>
        <v>0</v>
      </c>
    </row>
    <row r="33" spans="1:17" ht="16.7" customHeight="1">
      <c r="A33" s="162"/>
      <c r="B33" s="235" t="s">
        <v>175</v>
      </c>
      <c r="C33" s="154">
        <v>3</v>
      </c>
      <c r="D33" s="155">
        <v>400</v>
      </c>
      <c r="E33" s="155">
        <v>398</v>
      </c>
      <c r="F33" s="155">
        <v>21736</v>
      </c>
      <c r="G33" s="156">
        <v>7399</v>
      </c>
      <c r="H33" s="154">
        <v>59</v>
      </c>
      <c r="I33" s="155">
        <v>7966</v>
      </c>
      <c r="J33" s="155">
        <v>7927</v>
      </c>
      <c r="K33" s="155">
        <v>694404</v>
      </c>
      <c r="L33" s="156">
        <v>252625</v>
      </c>
      <c r="M33" s="154">
        <f t="shared" si="0"/>
        <v>62</v>
      </c>
      <c r="N33" s="155">
        <f t="shared" si="0"/>
        <v>8366</v>
      </c>
      <c r="O33" s="155">
        <f t="shared" si="0"/>
        <v>8325</v>
      </c>
      <c r="P33" s="155">
        <f t="shared" si="0"/>
        <v>716140</v>
      </c>
      <c r="Q33" s="156">
        <f t="shared" si="0"/>
        <v>260024</v>
      </c>
    </row>
    <row r="34" spans="1:17" ht="16.7" customHeight="1" thickBot="1">
      <c r="A34" s="157" t="s">
        <v>132</v>
      </c>
      <c r="B34" s="236" t="s">
        <v>177</v>
      </c>
      <c r="C34" s="158">
        <v>0</v>
      </c>
      <c r="D34" s="159">
        <v>0</v>
      </c>
      <c r="E34" s="159">
        <v>0</v>
      </c>
      <c r="F34" s="159">
        <v>0</v>
      </c>
      <c r="G34" s="160">
        <v>0</v>
      </c>
      <c r="H34" s="158">
        <v>0</v>
      </c>
      <c r="I34" s="159">
        <v>0</v>
      </c>
      <c r="J34" s="159">
        <v>0</v>
      </c>
      <c r="K34" s="159">
        <v>0</v>
      </c>
      <c r="L34" s="160">
        <v>0</v>
      </c>
      <c r="M34" s="158">
        <f t="shared" si="0"/>
        <v>0</v>
      </c>
      <c r="N34" s="159">
        <f t="shared" si="0"/>
        <v>0</v>
      </c>
      <c r="O34" s="159">
        <f t="shared" si="0"/>
        <v>0</v>
      </c>
      <c r="P34" s="159">
        <f t="shared" si="0"/>
        <v>0</v>
      </c>
      <c r="Q34" s="160">
        <f t="shared" si="0"/>
        <v>0</v>
      </c>
    </row>
    <row r="35" spans="1:17" ht="16.7" customHeight="1">
      <c r="A35" s="162"/>
      <c r="B35" s="235" t="s">
        <v>175</v>
      </c>
      <c r="C35" s="205">
        <v>8</v>
      </c>
      <c r="D35" s="309">
        <v>1566</v>
      </c>
      <c r="E35" s="309">
        <v>1524</v>
      </c>
      <c r="F35" s="309">
        <v>84939</v>
      </c>
      <c r="G35" s="310">
        <v>33122</v>
      </c>
      <c r="H35" s="154">
        <v>41</v>
      </c>
      <c r="I35" s="155">
        <v>11268</v>
      </c>
      <c r="J35" s="155">
        <v>10747</v>
      </c>
      <c r="K35" s="155">
        <v>1035243</v>
      </c>
      <c r="L35" s="156">
        <v>390736</v>
      </c>
      <c r="M35" s="154">
        <f t="shared" si="0"/>
        <v>49</v>
      </c>
      <c r="N35" s="155">
        <f t="shared" si="0"/>
        <v>12834</v>
      </c>
      <c r="O35" s="155">
        <f t="shared" si="0"/>
        <v>12271</v>
      </c>
      <c r="P35" s="155">
        <f t="shared" si="0"/>
        <v>1120182</v>
      </c>
      <c r="Q35" s="156">
        <f t="shared" si="0"/>
        <v>423858</v>
      </c>
    </row>
    <row r="36" spans="1:17" ht="16.7" customHeight="1" thickBot="1">
      <c r="A36" s="157" t="s">
        <v>133</v>
      </c>
      <c r="B36" s="236" t="s">
        <v>177</v>
      </c>
      <c r="C36" s="306">
        <v>1</v>
      </c>
      <c r="D36" s="307">
        <v>62</v>
      </c>
      <c r="E36" s="307">
        <v>62</v>
      </c>
      <c r="F36" s="307">
        <v>5932</v>
      </c>
      <c r="G36" s="308">
        <v>1483</v>
      </c>
      <c r="H36" s="158">
        <v>0</v>
      </c>
      <c r="I36" s="159">
        <v>0</v>
      </c>
      <c r="J36" s="159">
        <v>0</v>
      </c>
      <c r="K36" s="159">
        <v>0</v>
      </c>
      <c r="L36" s="160">
        <v>0</v>
      </c>
      <c r="M36" s="158">
        <f t="shared" si="0"/>
        <v>1</v>
      </c>
      <c r="N36" s="159">
        <f t="shared" si="0"/>
        <v>62</v>
      </c>
      <c r="O36" s="159">
        <f t="shared" si="0"/>
        <v>62</v>
      </c>
      <c r="P36" s="159">
        <f t="shared" si="0"/>
        <v>5932</v>
      </c>
      <c r="Q36" s="160">
        <f t="shared" si="0"/>
        <v>1483</v>
      </c>
    </row>
    <row r="37" spans="1:17" ht="16.7" customHeight="1">
      <c r="A37" s="162"/>
      <c r="B37" s="235" t="s">
        <v>175</v>
      </c>
      <c r="C37" s="154">
        <v>5</v>
      </c>
      <c r="D37" s="155">
        <v>524</v>
      </c>
      <c r="E37" s="155">
        <v>420</v>
      </c>
      <c r="F37" s="155">
        <v>9230</v>
      </c>
      <c r="G37" s="156">
        <v>6473</v>
      </c>
      <c r="H37" s="205">
        <v>1</v>
      </c>
      <c r="I37" s="309">
        <v>906</v>
      </c>
      <c r="J37" s="309">
        <v>626</v>
      </c>
      <c r="K37" s="309">
        <v>64828</v>
      </c>
      <c r="L37" s="310">
        <v>34936</v>
      </c>
      <c r="M37" s="154">
        <f t="shared" si="0"/>
        <v>6</v>
      </c>
      <c r="N37" s="155">
        <f t="shared" si="0"/>
        <v>1430</v>
      </c>
      <c r="O37" s="155">
        <f t="shared" si="0"/>
        <v>1046</v>
      </c>
      <c r="P37" s="155">
        <f t="shared" si="0"/>
        <v>74058</v>
      </c>
      <c r="Q37" s="156">
        <f t="shared" si="0"/>
        <v>41409</v>
      </c>
    </row>
    <row r="38" spans="1:17" ht="16.7" customHeight="1" thickBot="1">
      <c r="A38" s="157" t="s">
        <v>134</v>
      </c>
      <c r="B38" s="236" t="s">
        <v>177</v>
      </c>
      <c r="C38" s="158">
        <v>0</v>
      </c>
      <c r="D38" s="159">
        <v>0</v>
      </c>
      <c r="E38" s="159">
        <v>0</v>
      </c>
      <c r="F38" s="159">
        <v>0</v>
      </c>
      <c r="G38" s="160">
        <v>0</v>
      </c>
      <c r="H38" s="306">
        <v>0</v>
      </c>
      <c r="I38" s="307">
        <v>0</v>
      </c>
      <c r="J38" s="307">
        <v>0</v>
      </c>
      <c r="K38" s="307">
        <v>0</v>
      </c>
      <c r="L38" s="308">
        <v>0</v>
      </c>
      <c r="M38" s="158">
        <f t="shared" si="0"/>
        <v>0</v>
      </c>
      <c r="N38" s="159">
        <f t="shared" si="0"/>
        <v>0</v>
      </c>
      <c r="O38" s="159">
        <f t="shared" si="0"/>
        <v>0</v>
      </c>
      <c r="P38" s="159">
        <f t="shared" si="0"/>
        <v>0</v>
      </c>
      <c r="Q38" s="160">
        <f t="shared" si="0"/>
        <v>0</v>
      </c>
    </row>
    <row r="39" spans="1:17" ht="16.7" customHeight="1">
      <c r="A39" s="162"/>
      <c r="B39" s="235" t="s">
        <v>175</v>
      </c>
      <c r="C39" s="205">
        <v>5</v>
      </c>
      <c r="D39" s="309">
        <v>1100</v>
      </c>
      <c r="E39" s="309">
        <v>1059</v>
      </c>
      <c r="F39" s="309">
        <v>68570</v>
      </c>
      <c r="G39" s="310">
        <v>25330</v>
      </c>
      <c r="H39" s="154">
        <v>1</v>
      </c>
      <c r="I39" s="155">
        <v>948</v>
      </c>
      <c r="J39" s="155">
        <v>716</v>
      </c>
      <c r="K39" s="155">
        <v>79833</v>
      </c>
      <c r="L39" s="156">
        <v>39633</v>
      </c>
      <c r="M39" s="154">
        <f t="shared" si="0"/>
        <v>6</v>
      </c>
      <c r="N39" s="155">
        <f t="shared" si="0"/>
        <v>2048</v>
      </c>
      <c r="O39" s="155">
        <f t="shared" si="0"/>
        <v>1775</v>
      </c>
      <c r="P39" s="155">
        <f t="shared" si="0"/>
        <v>148403</v>
      </c>
      <c r="Q39" s="156">
        <f t="shared" si="0"/>
        <v>64963</v>
      </c>
    </row>
    <row r="40" spans="1:17" ht="16.7" customHeight="1" thickBot="1">
      <c r="A40" s="157" t="s">
        <v>135</v>
      </c>
      <c r="B40" s="236" t="s">
        <v>177</v>
      </c>
      <c r="C40" s="306">
        <v>2</v>
      </c>
      <c r="D40" s="307">
        <v>96</v>
      </c>
      <c r="E40" s="307">
        <v>93</v>
      </c>
      <c r="F40" s="307">
        <v>8587</v>
      </c>
      <c r="G40" s="308">
        <v>2755</v>
      </c>
      <c r="H40" s="306">
        <v>0</v>
      </c>
      <c r="I40" s="307">
        <v>0</v>
      </c>
      <c r="J40" s="307">
        <v>0</v>
      </c>
      <c r="K40" s="307">
        <v>0</v>
      </c>
      <c r="L40" s="308">
        <v>0</v>
      </c>
      <c r="M40" s="158">
        <f t="shared" si="0"/>
        <v>2</v>
      </c>
      <c r="N40" s="159">
        <f t="shared" si="0"/>
        <v>96</v>
      </c>
      <c r="O40" s="159">
        <f t="shared" si="0"/>
        <v>93</v>
      </c>
      <c r="P40" s="159">
        <f t="shared" si="0"/>
        <v>8587</v>
      </c>
      <c r="Q40" s="160">
        <f t="shared" si="0"/>
        <v>2755</v>
      </c>
    </row>
    <row r="41" spans="1:17" ht="16.7" customHeight="1">
      <c r="A41" s="162"/>
      <c r="B41" s="235" t="s">
        <v>175</v>
      </c>
      <c r="C41" s="154">
        <v>3</v>
      </c>
      <c r="D41" s="155">
        <v>262</v>
      </c>
      <c r="E41" s="155">
        <v>233</v>
      </c>
      <c r="F41" s="155">
        <v>15335</v>
      </c>
      <c r="G41" s="156">
        <v>9975</v>
      </c>
      <c r="H41" s="154">
        <v>2</v>
      </c>
      <c r="I41" s="155">
        <v>100</v>
      </c>
      <c r="J41" s="155">
        <v>100</v>
      </c>
      <c r="K41" s="155">
        <v>6239</v>
      </c>
      <c r="L41" s="156">
        <v>4160</v>
      </c>
      <c r="M41" s="154">
        <f t="shared" si="0"/>
        <v>5</v>
      </c>
      <c r="N41" s="155">
        <f t="shared" si="0"/>
        <v>362</v>
      </c>
      <c r="O41" s="155">
        <f>E41+J41</f>
        <v>333</v>
      </c>
      <c r="P41" s="155">
        <f t="shared" si="0"/>
        <v>21574</v>
      </c>
      <c r="Q41" s="156">
        <f t="shared" si="0"/>
        <v>14135</v>
      </c>
    </row>
    <row r="42" spans="1:17" ht="16.7" customHeight="1" thickBot="1">
      <c r="A42" s="157" t="s">
        <v>136</v>
      </c>
      <c r="B42" s="236" t="s">
        <v>177</v>
      </c>
      <c r="C42" s="158">
        <v>0</v>
      </c>
      <c r="D42" s="159">
        <v>0</v>
      </c>
      <c r="E42" s="159">
        <v>0</v>
      </c>
      <c r="F42" s="159">
        <v>0</v>
      </c>
      <c r="G42" s="160">
        <v>0</v>
      </c>
      <c r="H42" s="158">
        <v>0</v>
      </c>
      <c r="I42" s="159">
        <v>0</v>
      </c>
      <c r="J42" s="159">
        <v>0</v>
      </c>
      <c r="K42" s="159">
        <v>0</v>
      </c>
      <c r="L42" s="160">
        <v>0</v>
      </c>
      <c r="M42" s="158">
        <f t="shared" si="0"/>
        <v>0</v>
      </c>
      <c r="N42" s="159">
        <f t="shared" si="0"/>
        <v>0</v>
      </c>
      <c r="O42" s="159">
        <f t="shared" si="0"/>
        <v>0</v>
      </c>
      <c r="P42" s="159">
        <f t="shared" si="0"/>
        <v>0</v>
      </c>
      <c r="Q42" s="160">
        <f t="shared" si="0"/>
        <v>0</v>
      </c>
    </row>
    <row r="43" spans="1:17" ht="16.7" customHeight="1">
      <c r="A43" s="163" t="s">
        <v>175</v>
      </c>
      <c r="B43" s="164"/>
      <c r="C43" s="154">
        <f>C7+C9+C11+C13+C15+C17+C19+C21+C23+C25+C27+C29+C31+C33+C35+C37+C39+C41</f>
        <v>111</v>
      </c>
      <c r="D43" s="155">
        <f t="shared" ref="D43:L44" si="1">D7+D9+D11+D13+D15+D17+D19+D21+D23+D25+D27+D29+D31+D33+D35+D37+D39+D41</f>
        <v>13905</v>
      </c>
      <c r="E43" s="155">
        <f t="shared" si="1"/>
        <v>12405</v>
      </c>
      <c r="F43" s="155">
        <f t="shared" si="1"/>
        <v>649637</v>
      </c>
      <c r="G43" s="156">
        <f>G7+G9+G11+G13+G15+G17+G19+G21+G23+G25+G27+G29+G31+G33+G35+G37+G39+G41</f>
        <v>314959</v>
      </c>
      <c r="H43" s="154">
        <f>H7+H9+H11+H13+H15+H17+H19+H21+H23+H25+H27+H29+H31+H33+H35+H37+H39+H41</f>
        <v>545</v>
      </c>
      <c r="I43" s="202">
        <f t="shared" si="1"/>
        <v>113062</v>
      </c>
      <c r="J43" s="155">
        <f t="shared" si="1"/>
        <v>108578</v>
      </c>
      <c r="K43" s="155">
        <f t="shared" si="1"/>
        <v>8669641</v>
      </c>
      <c r="L43" s="156">
        <f t="shared" si="1"/>
        <v>3525847</v>
      </c>
      <c r="M43" s="154">
        <f>C43+H43</f>
        <v>656</v>
      </c>
      <c r="N43" s="155">
        <f t="shared" si="0"/>
        <v>126967</v>
      </c>
      <c r="O43" s="155">
        <f t="shared" si="0"/>
        <v>120983</v>
      </c>
      <c r="P43" s="155">
        <f t="shared" si="0"/>
        <v>9319278</v>
      </c>
      <c r="Q43" s="156">
        <f t="shared" si="0"/>
        <v>3840806</v>
      </c>
    </row>
    <row r="44" spans="1:17" ht="16.7" customHeight="1">
      <c r="A44" s="312" t="s">
        <v>178</v>
      </c>
      <c r="B44" s="165"/>
      <c r="C44" s="168">
        <f>C8+C10+C12+C14+C16+C18+C20+C22+C24+C26+C28+C30+C32+C34+C36+C38+C40+C42</f>
        <v>3</v>
      </c>
      <c r="D44" s="166">
        <f t="shared" si="1"/>
        <v>158</v>
      </c>
      <c r="E44" s="166">
        <f t="shared" si="1"/>
        <v>155</v>
      </c>
      <c r="F44" s="166">
        <f t="shared" si="1"/>
        <v>14519</v>
      </c>
      <c r="G44" s="167">
        <f t="shared" si="1"/>
        <v>4238</v>
      </c>
      <c r="H44" s="168">
        <f t="shared" si="1"/>
        <v>0</v>
      </c>
      <c r="I44" s="203">
        <f t="shared" si="1"/>
        <v>0</v>
      </c>
      <c r="J44" s="166">
        <f t="shared" si="1"/>
        <v>0</v>
      </c>
      <c r="K44" s="166">
        <f t="shared" si="1"/>
        <v>0</v>
      </c>
      <c r="L44" s="167">
        <f t="shared" si="1"/>
        <v>0</v>
      </c>
      <c r="M44" s="168">
        <f t="shared" si="0"/>
        <v>3</v>
      </c>
      <c r="N44" s="166">
        <f t="shared" si="0"/>
        <v>158</v>
      </c>
      <c r="O44" s="166">
        <f t="shared" si="0"/>
        <v>155</v>
      </c>
      <c r="P44" s="166">
        <f t="shared" si="0"/>
        <v>14519</v>
      </c>
      <c r="Q44" s="167">
        <f t="shared" si="0"/>
        <v>4238</v>
      </c>
    </row>
    <row r="45" spans="1:17" ht="16.7" customHeight="1" thickBot="1">
      <c r="A45" s="169" t="s">
        <v>33</v>
      </c>
      <c r="B45" s="170"/>
      <c r="C45" s="158">
        <f>C43+C44</f>
        <v>114</v>
      </c>
      <c r="D45" s="159">
        <f t="shared" ref="D45:L45" si="2">D43+D44</f>
        <v>14063</v>
      </c>
      <c r="E45" s="159">
        <f t="shared" si="2"/>
        <v>12560</v>
      </c>
      <c r="F45" s="159">
        <f t="shared" si="2"/>
        <v>664156</v>
      </c>
      <c r="G45" s="160">
        <f t="shared" si="2"/>
        <v>319197</v>
      </c>
      <c r="H45" s="158">
        <f>H43+H44</f>
        <v>545</v>
      </c>
      <c r="I45" s="204">
        <f t="shared" si="2"/>
        <v>113062</v>
      </c>
      <c r="J45" s="159">
        <f t="shared" si="2"/>
        <v>108578</v>
      </c>
      <c r="K45" s="159">
        <f t="shared" si="2"/>
        <v>8669641</v>
      </c>
      <c r="L45" s="160">
        <f t="shared" si="2"/>
        <v>3525847</v>
      </c>
      <c r="M45" s="158">
        <f>C45+H45</f>
        <v>659</v>
      </c>
      <c r="N45" s="159">
        <f t="shared" si="0"/>
        <v>127125</v>
      </c>
      <c r="O45" s="159">
        <f t="shared" si="0"/>
        <v>121138</v>
      </c>
      <c r="P45" s="159">
        <f t="shared" si="0"/>
        <v>9333797</v>
      </c>
      <c r="Q45" s="160">
        <f t="shared" si="0"/>
        <v>3845044</v>
      </c>
    </row>
    <row r="46" spans="1:17" ht="12.95" customHeight="1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4" spans="1:17">
      <c r="A54" s="386" t="s">
        <v>155</v>
      </c>
      <c r="B54" s="386"/>
      <c r="C54" s="386"/>
      <c r="D54" s="386"/>
      <c r="E54" s="386"/>
      <c r="F54" s="386"/>
      <c r="G54" s="386"/>
      <c r="H54" s="386"/>
      <c r="I54" s="386"/>
      <c r="J54" s="386" t="s">
        <v>156</v>
      </c>
      <c r="K54" s="386"/>
      <c r="L54" s="386"/>
      <c r="M54" s="386"/>
      <c r="N54" s="386"/>
      <c r="O54" s="386"/>
      <c r="P54" s="386"/>
      <c r="Q54" s="386"/>
    </row>
    <row r="58" spans="1:17" ht="14.25">
      <c r="A58" s="183"/>
    </row>
  </sheetData>
  <mergeCells count="3">
    <mergeCell ref="A54:I54"/>
    <mergeCell ref="J54:Q54"/>
    <mergeCell ref="A2:Q2"/>
  </mergeCells>
  <phoneticPr fontId="3"/>
  <pageMargins left="0.47244094488188981" right="0.47244094488188981" top="0.78740157480314965" bottom="0" header="0.31496062992125984" footer="0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</sheetPr>
  <dimension ref="A1:N64"/>
  <sheetViews>
    <sheetView view="pageBreakPreview" zoomScale="80" zoomScaleNormal="100" zoomScaleSheetLayoutView="80" workbookViewId="0">
      <selection activeCell="O23" sqref="O23"/>
    </sheetView>
  </sheetViews>
  <sheetFormatPr defaultColWidth="11.375" defaultRowHeight="13.5"/>
  <cols>
    <col min="1" max="1" width="3.375" style="9" customWidth="1"/>
    <col min="2" max="3" width="5.375" style="9" customWidth="1"/>
    <col min="4" max="5" width="19.375" style="9" customWidth="1"/>
    <col min="6" max="6" width="13.375" style="9" customWidth="1"/>
    <col min="7" max="8" width="19.375" style="9" customWidth="1"/>
    <col min="9" max="9" width="13.375" style="9" customWidth="1"/>
    <col min="10" max="10" width="19.375" style="9" customWidth="1"/>
    <col min="11" max="11" width="11.375" style="9" customWidth="1"/>
    <col min="12" max="12" width="15.375" style="9" customWidth="1"/>
    <col min="13" max="13" width="16.375" style="9" customWidth="1"/>
    <col min="14" max="16384" width="11.375" style="9"/>
  </cols>
  <sheetData>
    <row r="1" spans="1:14" s="52" customFormat="1">
      <c r="C1" s="52" t="s">
        <v>1</v>
      </c>
    </row>
    <row r="2" spans="1:14" s="52" customFormat="1">
      <c r="C2" s="54" t="s">
        <v>2</v>
      </c>
      <c r="D2" s="54"/>
      <c r="E2" s="54"/>
      <c r="F2" s="9"/>
    </row>
    <row r="3" spans="1:14" s="52" customFormat="1" ht="14.25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4">
      <c r="A4" s="11"/>
      <c r="B4" s="258"/>
      <c r="C4" s="259"/>
      <c r="D4" s="369" t="s">
        <v>180</v>
      </c>
      <c r="E4" s="370"/>
      <c r="F4" s="371"/>
      <c r="G4" s="369" t="s">
        <v>179</v>
      </c>
      <c r="H4" s="370"/>
      <c r="I4" s="371"/>
      <c r="J4" s="369" t="s">
        <v>3</v>
      </c>
      <c r="K4" s="371"/>
      <c r="L4" s="375" t="s">
        <v>4</v>
      </c>
      <c r="M4" s="376"/>
      <c r="N4" s="10"/>
    </row>
    <row r="5" spans="1:14">
      <c r="A5" s="14"/>
      <c r="B5" s="260" t="s">
        <v>5</v>
      </c>
      <c r="C5" s="261"/>
      <c r="D5" s="372"/>
      <c r="E5" s="373"/>
      <c r="F5" s="374"/>
      <c r="G5" s="372"/>
      <c r="H5" s="373"/>
      <c r="I5" s="374"/>
      <c r="J5" s="372"/>
      <c r="K5" s="374"/>
      <c r="L5" s="377"/>
      <c r="M5" s="378"/>
      <c r="N5" s="10"/>
    </row>
    <row r="6" spans="1:14" ht="14.25" thickBot="1">
      <c r="A6" s="16"/>
      <c r="B6" s="262"/>
      <c r="C6" s="263"/>
      <c r="D6" s="264" t="s">
        <v>6</v>
      </c>
      <c r="E6" s="265" t="s">
        <v>7</v>
      </c>
      <c r="F6" s="266" t="s">
        <v>8</v>
      </c>
      <c r="G6" s="89" t="s">
        <v>6</v>
      </c>
      <c r="H6" s="90" t="s">
        <v>9</v>
      </c>
      <c r="I6" s="91" t="s">
        <v>10</v>
      </c>
      <c r="J6" s="89" t="s">
        <v>11</v>
      </c>
      <c r="K6" s="91" t="s">
        <v>12</v>
      </c>
      <c r="L6" s="22" t="s">
        <v>13</v>
      </c>
      <c r="M6" s="23" t="s">
        <v>14</v>
      </c>
      <c r="N6" s="10"/>
    </row>
    <row r="7" spans="1:14">
      <c r="A7" s="24"/>
      <c r="B7" s="267"/>
      <c r="C7" s="268"/>
      <c r="D7" s="211" t="s">
        <v>15</v>
      </c>
      <c r="E7" s="212" t="s">
        <v>16</v>
      </c>
      <c r="F7" s="213" t="s">
        <v>17</v>
      </c>
      <c r="G7" s="211" t="s">
        <v>15</v>
      </c>
      <c r="H7" s="212" t="s">
        <v>16</v>
      </c>
      <c r="I7" s="213" t="s">
        <v>17</v>
      </c>
      <c r="J7" s="214" t="s">
        <v>16</v>
      </c>
      <c r="K7" s="213" t="s">
        <v>17</v>
      </c>
      <c r="L7" s="27" t="s">
        <v>18</v>
      </c>
      <c r="M7" s="26" t="s">
        <v>18</v>
      </c>
      <c r="N7" s="10"/>
    </row>
    <row r="8" spans="1:14">
      <c r="A8" s="28" t="s">
        <v>19</v>
      </c>
      <c r="B8" s="269" t="s">
        <v>20</v>
      </c>
      <c r="C8" s="270"/>
      <c r="D8" s="198"/>
      <c r="E8" s="188"/>
      <c r="F8" s="150"/>
      <c r="G8" s="198"/>
      <c r="H8" s="188"/>
      <c r="I8" s="150"/>
      <c r="J8" s="127"/>
      <c r="K8" s="150"/>
      <c r="L8" s="31"/>
      <c r="M8" s="29"/>
      <c r="N8" s="10"/>
    </row>
    <row r="9" spans="1:14">
      <c r="A9" s="28"/>
      <c r="B9" s="269" t="s">
        <v>21</v>
      </c>
      <c r="C9" s="271" t="s">
        <v>22</v>
      </c>
      <c r="D9" s="335">
        <v>8121628370104</v>
      </c>
      <c r="E9" s="33">
        <v>113641409800</v>
      </c>
      <c r="F9" s="150"/>
      <c r="G9" s="205">
        <v>8162144363</v>
      </c>
      <c r="H9" s="360">
        <v>114209478600</v>
      </c>
      <c r="I9" s="150"/>
      <c r="J9" s="215">
        <f>E9-H9</f>
        <v>-568068800</v>
      </c>
      <c r="K9" s="150"/>
      <c r="L9" s="196">
        <f>ROUND(E9/H9*100,1)</f>
        <v>99.5</v>
      </c>
      <c r="M9" s="29"/>
      <c r="N9" s="10"/>
    </row>
    <row r="10" spans="1:14">
      <c r="A10" s="28"/>
      <c r="B10" s="269" t="s">
        <v>139</v>
      </c>
      <c r="C10" s="272"/>
      <c r="D10" s="198"/>
      <c r="E10" s="36"/>
      <c r="F10" s="150"/>
      <c r="G10" s="198"/>
      <c r="H10" s="188"/>
      <c r="I10" s="150"/>
      <c r="J10" s="127"/>
      <c r="K10" s="150"/>
      <c r="L10" s="31"/>
      <c r="M10" s="29"/>
      <c r="N10" s="10"/>
    </row>
    <row r="11" spans="1:14">
      <c r="A11" s="28" t="s">
        <v>23</v>
      </c>
      <c r="B11" s="269" t="s">
        <v>24</v>
      </c>
      <c r="C11" s="270"/>
      <c r="D11" s="198"/>
      <c r="E11" s="36"/>
      <c r="F11" s="150"/>
      <c r="G11" s="198"/>
      <c r="H11" s="188"/>
      <c r="I11" s="150"/>
      <c r="J11" s="127"/>
      <c r="K11" s="150"/>
      <c r="L11" s="31"/>
      <c r="M11" s="29"/>
      <c r="N11" s="10"/>
    </row>
    <row r="12" spans="1:14">
      <c r="A12" s="28"/>
      <c r="B12" s="269" t="s">
        <v>25</v>
      </c>
      <c r="C12" s="271" t="s">
        <v>26</v>
      </c>
      <c r="D12" s="335">
        <v>8765018883603</v>
      </c>
      <c r="E12" s="216">
        <v>122701816100</v>
      </c>
      <c r="F12" s="150"/>
      <c r="G12" s="205">
        <v>8982431293</v>
      </c>
      <c r="H12" s="360">
        <v>125745130300</v>
      </c>
      <c r="I12" s="150"/>
      <c r="J12" s="215">
        <f>E12-H12</f>
        <v>-3043314200</v>
      </c>
      <c r="K12" s="150"/>
      <c r="L12" s="34">
        <f>ROUND(E12/H12*100,1)</f>
        <v>97.6</v>
      </c>
      <c r="M12" s="29"/>
      <c r="N12" s="10"/>
    </row>
    <row r="13" spans="1:14">
      <c r="A13" s="28"/>
      <c r="B13" s="269" t="s">
        <v>27</v>
      </c>
      <c r="C13" s="272"/>
      <c r="D13" s="198"/>
      <c r="E13" s="36"/>
      <c r="F13" s="150"/>
      <c r="G13" s="198"/>
      <c r="H13" s="188"/>
      <c r="I13" s="150"/>
      <c r="J13" s="127"/>
      <c r="K13" s="150"/>
      <c r="L13" s="31"/>
      <c r="M13" s="29"/>
      <c r="N13" s="10"/>
    </row>
    <row r="14" spans="1:14">
      <c r="A14" s="28" t="s">
        <v>28</v>
      </c>
      <c r="B14" s="273"/>
      <c r="C14" s="270"/>
      <c r="D14" s="198"/>
      <c r="E14" s="36"/>
      <c r="F14" s="150"/>
      <c r="G14" s="198"/>
      <c r="H14" s="188"/>
      <c r="I14" s="150"/>
      <c r="J14" s="127"/>
      <c r="K14" s="150"/>
      <c r="L14" s="31"/>
      <c r="M14" s="29"/>
      <c r="N14" s="10"/>
    </row>
    <row r="15" spans="1:14">
      <c r="A15" s="28"/>
      <c r="B15" s="274"/>
      <c r="C15" s="271" t="s">
        <v>29</v>
      </c>
      <c r="D15" s="335">
        <f>D9+D12</f>
        <v>16886647253707</v>
      </c>
      <c r="E15" s="206">
        <f>E9+E12</f>
        <v>236343225900</v>
      </c>
      <c r="F15" s="217">
        <v>1247397</v>
      </c>
      <c r="G15" s="205">
        <f>G9+G12</f>
        <v>17144575656</v>
      </c>
      <c r="H15" s="309">
        <f>H9+H12</f>
        <v>239954608900</v>
      </c>
      <c r="I15" s="217">
        <v>1237246</v>
      </c>
      <c r="J15" s="218">
        <f>E15-H15</f>
        <v>-3611383000</v>
      </c>
      <c r="K15" s="219">
        <f>F15-I15</f>
        <v>10151</v>
      </c>
      <c r="L15" s="38">
        <f>ROUND(E15/H15*100,1)</f>
        <v>98.5</v>
      </c>
      <c r="M15" s="39">
        <f>ROUND(F15/I15*100,1)</f>
        <v>100.8</v>
      </c>
      <c r="N15" s="10"/>
    </row>
    <row r="16" spans="1:14">
      <c r="A16" s="28"/>
      <c r="B16" s="276"/>
      <c r="C16" s="277"/>
      <c r="D16" s="198"/>
      <c r="E16" s="36"/>
      <c r="F16" s="199"/>
      <c r="G16" s="198"/>
      <c r="H16" s="188"/>
      <c r="I16" s="199"/>
      <c r="J16" s="220"/>
      <c r="K16" s="221"/>
      <c r="L16" s="40"/>
      <c r="M16" s="35"/>
      <c r="N16" s="10"/>
    </row>
    <row r="17" spans="1:14">
      <c r="A17" s="28" t="s">
        <v>30</v>
      </c>
      <c r="B17" s="278"/>
      <c r="C17" s="279"/>
      <c r="D17" s="207">
        <v>857378071</v>
      </c>
      <c r="E17" s="33">
        <v>12003282100</v>
      </c>
      <c r="F17" s="208">
        <v>217</v>
      </c>
      <c r="G17" s="207">
        <v>854271119</v>
      </c>
      <c r="H17" s="360">
        <v>11959794000</v>
      </c>
      <c r="I17" s="208">
        <v>223</v>
      </c>
      <c r="J17" s="222"/>
      <c r="K17" s="223"/>
      <c r="L17" s="34"/>
      <c r="M17" s="29"/>
      <c r="N17" s="10"/>
    </row>
    <row r="18" spans="1:14">
      <c r="A18" s="28"/>
      <c r="B18" s="379" t="s">
        <v>31</v>
      </c>
      <c r="C18" s="380"/>
      <c r="D18" s="205">
        <f>D17+'101'!G62</f>
        <v>2652013002</v>
      </c>
      <c r="E18" s="224">
        <f>E17+'100'!C62</f>
        <v>37126641100</v>
      </c>
      <c r="F18" s="217">
        <f>F17+'100'!D62</f>
        <v>31510</v>
      </c>
      <c r="G18" s="205">
        <v>2695921153</v>
      </c>
      <c r="H18" s="309">
        <v>37741176500</v>
      </c>
      <c r="I18" s="217">
        <v>35245</v>
      </c>
      <c r="J18" s="218">
        <f>E18-H18</f>
        <v>-614535400</v>
      </c>
      <c r="K18" s="219">
        <f>F18-I18</f>
        <v>-3735</v>
      </c>
      <c r="L18" s="38">
        <f>ROUND(E18/H18*100,1)</f>
        <v>98.4</v>
      </c>
      <c r="M18" s="39">
        <f>ROUND(F18/I18*100,1)</f>
        <v>89.4</v>
      </c>
      <c r="N18" s="10"/>
    </row>
    <row r="19" spans="1:14">
      <c r="A19" s="28"/>
      <c r="B19" s="280"/>
      <c r="C19" s="281"/>
      <c r="D19" s="198"/>
      <c r="E19" s="36"/>
      <c r="F19" s="199"/>
      <c r="G19" s="198"/>
      <c r="H19" s="188"/>
      <c r="I19" s="199"/>
      <c r="J19" s="220"/>
      <c r="K19" s="221"/>
      <c r="L19" s="10"/>
      <c r="M19" s="35"/>
      <c r="N19" s="10"/>
    </row>
    <row r="20" spans="1:14">
      <c r="A20" s="28" t="s">
        <v>32</v>
      </c>
      <c r="B20" s="282"/>
      <c r="C20" s="261"/>
      <c r="D20" s="207">
        <f t="shared" ref="D20:I20" si="0">D17</f>
        <v>857378071</v>
      </c>
      <c r="E20" s="33">
        <f t="shared" si="0"/>
        <v>12003282100</v>
      </c>
      <c r="F20" s="208">
        <f t="shared" si="0"/>
        <v>217</v>
      </c>
      <c r="G20" s="207">
        <f t="shared" si="0"/>
        <v>854271119</v>
      </c>
      <c r="H20" s="360">
        <f t="shared" si="0"/>
        <v>11959794000</v>
      </c>
      <c r="I20" s="208">
        <f t="shared" si="0"/>
        <v>223</v>
      </c>
      <c r="J20" s="222"/>
      <c r="K20" s="223"/>
      <c r="L20" s="34"/>
      <c r="M20" s="29"/>
      <c r="N20" s="10"/>
    </row>
    <row r="21" spans="1:14" ht="14.25" thickBot="1">
      <c r="A21" s="41"/>
      <c r="B21" s="366" t="s">
        <v>33</v>
      </c>
      <c r="C21" s="367"/>
      <c r="D21" s="173">
        <f t="shared" ref="D21:I21" si="1">D15+D18</f>
        <v>16889299266709</v>
      </c>
      <c r="E21" s="209">
        <f t="shared" si="1"/>
        <v>273469867000</v>
      </c>
      <c r="F21" s="210">
        <f t="shared" si="1"/>
        <v>1278907</v>
      </c>
      <c r="G21" s="173">
        <f t="shared" si="1"/>
        <v>19840496809</v>
      </c>
      <c r="H21" s="361">
        <f t="shared" si="1"/>
        <v>277695785400</v>
      </c>
      <c r="I21" s="210">
        <f t="shared" si="1"/>
        <v>1272491</v>
      </c>
      <c r="J21" s="225">
        <f>E21-H21</f>
        <v>-4225918400</v>
      </c>
      <c r="K21" s="226">
        <f>F21-I21</f>
        <v>6416</v>
      </c>
      <c r="L21" s="42">
        <f>ROUND(E21/H21*100,1)</f>
        <v>98.5</v>
      </c>
      <c r="M21" s="43">
        <f>ROUND(F21/I21*100,1)</f>
        <v>100.5</v>
      </c>
      <c r="N21" s="10"/>
    </row>
    <row r="22" spans="1:14">
      <c r="A22" s="28"/>
      <c r="B22" s="282"/>
      <c r="C22" s="261"/>
      <c r="D22" s="198"/>
      <c r="E22" s="36"/>
      <c r="F22" s="200"/>
      <c r="G22" s="198"/>
      <c r="H22" s="188"/>
      <c r="I22" s="200"/>
      <c r="J22" s="222"/>
      <c r="K22" s="223"/>
      <c r="L22" s="44" t="s">
        <v>34</v>
      </c>
      <c r="M22" s="29"/>
      <c r="N22" s="10"/>
    </row>
    <row r="23" spans="1:14">
      <c r="A23" s="28" t="s">
        <v>35</v>
      </c>
      <c r="B23" s="282"/>
      <c r="C23" s="261"/>
      <c r="D23" s="198"/>
      <c r="E23" s="36"/>
      <c r="F23" s="200"/>
      <c r="G23" s="198"/>
      <c r="H23" s="188"/>
      <c r="I23" s="200"/>
      <c r="J23" s="222"/>
      <c r="K23" s="223"/>
      <c r="L23" s="44" t="s">
        <v>36</v>
      </c>
      <c r="M23" s="29"/>
      <c r="N23" s="10"/>
    </row>
    <row r="24" spans="1:14">
      <c r="A24" s="28" t="s">
        <v>37</v>
      </c>
      <c r="B24" s="283" t="s">
        <v>20</v>
      </c>
      <c r="C24" s="284" t="s">
        <v>21</v>
      </c>
      <c r="D24" s="335">
        <v>11079092226187</v>
      </c>
      <c r="E24" s="33">
        <v>33182731700</v>
      </c>
      <c r="F24" s="200"/>
      <c r="G24" s="205">
        <v>11131128535</v>
      </c>
      <c r="H24" s="360">
        <v>33339455300</v>
      </c>
      <c r="I24" s="200"/>
      <c r="J24" s="215">
        <f>E24-H24</f>
        <v>-156723600</v>
      </c>
      <c r="K24" s="223"/>
      <c r="L24" s="34">
        <f>ROUND(E24/H24*100,1)</f>
        <v>99.5</v>
      </c>
      <c r="M24" s="15"/>
      <c r="N24" s="10"/>
    </row>
    <row r="25" spans="1:14">
      <c r="A25" s="28" t="s">
        <v>38</v>
      </c>
      <c r="B25" s="280"/>
      <c r="C25" s="281"/>
      <c r="D25" s="198"/>
      <c r="E25" s="33"/>
      <c r="F25" s="200"/>
      <c r="G25" s="198"/>
      <c r="H25" s="360"/>
      <c r="I25" s="200"/>
      <c r="J25" s="222"/>
      <c r="K25" s="223"/>
      <c r="L25" s="44" t="s">
        <v>36</v>
      </c>
      <c r="M25" s="29"/>
      <c r="N25" s="10"/>
    </row>
    <row r="26" spans="1:14">
      <c r="A26" s="28" t="s">
        <v>39</v>
      </c>
      <c r="B26" s="285"/>
      <c r="C26" s="261"/>
      <c r="D26" s="198"/>
      <c r="E26" s="33"/>
      <c r="F26" s="200"/>
      <c r="G26" s="198"/>
      <c r="H26" s="360"/>
      <c r="I26" s="200"/>
      <c r="J26" s="222"/>
      <c r="K26" s="223"/>
      <c r="L26" s="44" t="s">
        <v>36</v>
      </c>
      <c r="M26" s="29"/>
      <c r="N26" s="10"/>
    </row>
    <row r="27" spans="1:14">
      <c r="A27" s="28" t="s">
        <v>40</v>
      </c>
      <c r="B27" s="283" t="s">
        <v>24</v>
      </c>
      <c r="C27" s="284" t="s">
        <v>25</v>
      </c>
      <c r="D27" s="335">
        <v>8703885774026</v>
      </c>
      <c r="E27" s="33">
        <v>26104479600</v>
      </c>
      <c r="F27" s="200"/>
      <c r="G27" s="205">
        <v>8927804085</v>
      </c>
      <c r="H27" s="360">
        <v>26776083000</v>
      </c>
      <c r="I27" s="200"/>
      <c r="J27" s="215">
        <f>E27-H27</f>
        <v>-671603400</v>
      </c>
      <c r="K27" s="223"/>
      <c r="L27" s="34">
        <f>ROUND(E27/H27*100,1)</f>
        <v>97.5</v>
      </c>
      <c r="M27" s="15"/>
      <c r="N27" s="10"/>
    </row>
    <row r="28" spans="1:14">
      <c r="A28" s="28"/>
      <c r="B28" s="280"/>
      <c r="C28" s="281"/>
      <c r="D28" s="198"/>
      <c r="E28" s="36"/>
      <c r="F28" s="150"/>
      <c r="G28" s="198"/>
      <c r="H28" s="188"/>
      <c r="I28" s="150"/>
      <c r="J28" s="222"/>
      <c r="K28" s="223"/>
      <c r="L28" s="10"/>
      <c r="M28" s="29"/>
      <c r="N28" s="10"/>
    </row>
    <row r="29" spans="1:14">
      <c r="A29" s="28"/>
      <c r="B29" s="282"/>
      <c r="C29" s="261"/>
      <c r="D29" s="198"/>
      <c r="E29" s="36"/>
      <c r="F29" s="150"/>
      <c r="G29" s="198"/>
      <c r="H29" s="188"/>
      <c r="I29" s="150"/>
      <c r="J29" s="222"/>
      <c r="K29" s="223"/>
      <c r="L29" s="44" t="s">
        <v>36</v>
      </c>
      <c r="M29" s="29"/>
      <c r="N29" s="10"/>
    </row>
    <row r="30" spans="1:14" ht="14.25" thickBot="1">
      <c r="A30" s="28"/>
      <c r="B30" s="366" t="s">
        <v>33</v>
      </c>
      <c r="C30" s="367"/>
      <c r="D30" s="336">
        <f>D24+D27</f>
        <v>19782978000213</v>
      </c>
      <c r="E30" s="36">
        <f>E24+E27</f>
        <v>59287211300</v>
      </c>
      <c r="F30" s="217">
        <v>1211495</v>
      </c>
      <c r="G30" s="198">
        <f>G24+G27</f>
        <v>20058932620</v>
      </c>
      <c r="H30" s="188">
        <f>H24+H27</f>
        <v>60115538300</v>
      </c>
      <c r="I30" s="217">
        <v>1201516</v>
      </c>
      <c r="J30" s="222">
        <f>E30-H30</f>
        <v>-828327000</v>
      </c>
      <c r="K30" s="223">
        <f>F30-I30</f>
        <v>9979</v>
      </c>
      <c r="L30" s="45">
        <f>ROUND(E30/H30*100,1)</f>
        <v>98.6</v>
      </c>
      <c r="M30" s="46">
        <f>ROUND(F30/I30*100,1)</f>
        <v>100.8</v>
      </c>
      <c r="N30" s="10"/>
    </row>
    <row r="31" spans="1:14">
      <c r="A31" s="11"/>
      <c r="B31" s="12"/>
      <c r="C31" s="13"/>
      <c r="D31" s="227"/>
      <c r="E31" s="228"/>
      <c r="F31" s="229"/>
      <c r="G31" s="227"/>
      <c r="H31" s="362"/>
      <c r="I31" s="229"/>
      <c r="J31" s="230" t="s">
        <v>41</v>
      </c>
      <c r="K31" s="229"/>
      <c r="L31" s="47" t="s">
        <v>36</v>
      </c>
      <c r="M31" s="25"/>
      <c r="N31" s="10"/>
    </row>
    <row r="32" spans="1:14">
      <c r="A32" s="14" t="s">
        <v>42</v>
      </c>
      <c r="B32" s="48" t="s">
        <v>33</v>
      </c>
      <c r="C32" s="15"/>
      <c r="D32" s="36"/>
      <c r="E32" s="188">
        <f>E30+E21</f>
        <v>332757078300</v>
      </c>
      <c r="F32" s="231"/>
      <c r="G32" s="198"/>
      <c r="H32" s="188">
        <f>H30+H21</f>
        <v>337811323700</v>
      </c>
      <c r="I32" s="231"/>
      <c r="J32" s="222">
        <f>E32-H32</f>
        <v>-5054245400</v>
      </c>
      <c r="K32" s="150"/>
      <c r="L32" s="44">
        <f>ROUND(E32/H32*100,1)</f>
        <v>98.5</v>
      </c>
      <c r="M32" s="29"/>
      <c r="N32" s="10"/>
    </row>
    <row r="33" spans="1:14" ht="14.25" thickBot="1">
      <c r="A33" s="16"/>
      <c r="B33" s="17"/>
      <c r="C33" s="18"/>
      <c r="D33" s="173"/>
      <c r="E33" s="209"/>
      <c r="F33" s="232"/>
      <c r="G33" s="173"/>
      <c r="H33" s="361"/>
      <c r="I33" s="232"/>
      <c r="J33" s="124"/>
      <c r="K33" s="232"/>
      <c r="L33" s="51"/>
      <c r="M33" s="49"/>
      <c r="N33" s="10"/>
    </row>
    <row r="35" spans="1:14">
      <c r="B35" s="9" t="s">
        <v>174</v>
      </c>
    </row>
    <row r="36" spans="1:14">
      <c r="B36" s="9" t="s">
        <v>140</v>
      </c>
    </row>
    <row r="37" spans="1:14">
      <c r="B37" s="9" t="s">
        <v>141</v>
      </c>
    </row>
    <row r="38" spans="1:14">
      <c r="B38" s="9" t="s">
        <v>142</v>
      </c>
    </row>
    <row r="39" spans="1:14">
      <c r="B39" s="9" t="s">
        <v>43</v>
      </c>
    </row>
    <row r="64" spans="1:13">
      <c r="A64" s="368" t="s">
        <v>143</v>
      </c>
      <c r="B64" s="368"/>
      <c r="C64" s="368"/>
      <c r="D64" s="368"/>
      <c r="E64" s="368"/>
      <c r="F64" s="368"/>
      <c r="G64" s="368"/>
      <c r="H64" s="368" t="s">
        <v>144</v>
      </c>
      <c r="I64" s="368"/>
      <c r="J64" s="368"/>
      <c r="K64" s="368"/>
      <c r="L64" s="368"/>
      <c r="M64" s="368"/>
    </row>
  </sheetData>
  <mergeCells count="9">
    <mergeCell ref="B30:C30"/>
    <mergeCell ref="A64:G64"/>
    <mergeCell ref="H64:M64"/>
    <mergeCell ref="D4:F5"/>
    <mergeCell ref="G4:I5"/>
    <mergeCell ref="J4:K5"/>
    <mergeCell ref="L4:M5"/>
    <mergeCell ref="B18:C18"/>
    <mergeCell ref="B21:C21"/>
  </mergeCells>
  <phoneticPr fontId="6"/>
  <pageMargins left="0.70866141732283472" right="0.70866141732283472" top="0.78740157480314965" bottom="0" header="0.31496062992125984" footer="0"/>
  <pageSetup paperSize="9" scale="93" fitToWidth="0" fitToHeight="0" orientation="portrait" r:id="rId1"/>
  <colBreaks count="1" manualBreakCount="1">
    <brk id="7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M68"/>
  <sheetViews>
    <sheetView view="pageBreakPreview" zoomScaleNormal="55" zoomScaleSheetLayoutView="100" workbookViewId="0">
      <selection activeCell="F44" sqref="F44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  <col min="13" max="13" width="8" customWidth="1"/>
  </cols>
  <sheetData>
    <row r="1" spans="1:12" s="52" customFormat="1"/>
    <row r="2" spans="1:12" s="52" customFormat="1">
      <c r="A2" s="52" t="s">
        <v>50</v>
      </c>
      <c r="B2" s="52" t="s">
        <v>51</v>
      </c>
    </row>
    <row r="3" spans="1:12" s="52" customFormat="1" ht="14.25" thickBot="1">
      <c r="A3" s="54"/>
      <c r="B3" s="54"/>
      <c r="C3" s="54"/>
      <c r="D3" s="192"/>
      <c r="E3" s="54"/>
      <c r="F3" s="194"/>
      <c r="G3" s="192"/>
      <c r="H3" s="54"/>
      <c r="I3" s="192"/>
      <c r="J3" s="54"/>
      <c r="K3" s="192"/>
    </row>
    <row r="4" spans="1:12" s="9" customFormat="1">
      <c r="A4" s="11" t="s">
        <v>56</v>
      </c>
      <c r="B4" s="13"/>
      <c r="C4" s="381" t="s">
        <v>73</v>
      </c>
      <c r="D4" s="382"/>
      <c r="E4" s="383" t="s">
        <v>103</v>
      </c>
      <c r="F4" s="384"/>
      <c r="G4" s="55" t="s">
        <v>69</v>
      </c>
      <c r="H4" s="381" t="s">
        <v>70</v>
      </c>
      <c r="I4" s="382"/>
      <c r="J4" s="381" t="s">
        <v>71</v>
      </c>
      <c r="K4" s="382"/>
      <c r="L4" s="10"/>
    </row>
    <row r="5" spans="1:12" s="9" customFormat="1" ht="14.25" thickBot="1">
      <c r="A5" s="16"/>
      <c r="B5" s="18"/>
      <c r="C5" s="19" t="s">
        <v>75</v>
      </c>
      <c r="D5" s="21" t="s">
        <v>76</v>
      </c>
      <c r="E5" s="19" t="s">
        <v>75</v>
      </c>
      <c r="F5" s="20" t="s">
        <v>76</v>
      </c>
      <c r="G5" s="21" t="s">
        <v>77</v>
      </c>
      <c r="H5" s="19" t="s">
        <v>75</v>
      </c>
      <c r="I5" s="21" t="s">
        <v>76</v>
      </c>
      <c r="J5" s="22" t="s">
        <v>78</v>
      </c>
      <c r="K5" s="23" t="s">
        <v>79</v>
      </c>
      <c r="L5" s="10"/>
    </row>
    <row r="6" spans="1:12" s="9" customFormat="1">
      <c r="A6" s="24"/>
      <c r="B6" s="56" t="s">
        <v>82</v>
      </c>
      <c r="C6" s="337">
        <v>825904477667</v>
      </c>
      <c r="D6" s="338">
        <v>850804078398</v>
      </c>
      <c r="E6" s="57">
        <f>'98～99'!C6+'100'!C6</f>
        <v>16033756200</v>
      </c>
      <c r="F6" s="59">
        <f>'98～99'!D6</f>
        <v>2552216900</v>
      </c>
      <c r="G6" s="58">
        <f>E6+F6</f>
        <v>18585973100</v>
      </c>
      <c r="H6" s="57">
        <f>'102～103'!H6</f>
        <v>5771</v>
      </c>
      <c r="I6" s="58">
        <f>'102～103'!N6</f>
        <v>3878</v>
      </c>
      <c r="J6" s="60">
        <f>'98～99'!H6+'100'!E6</f>
        <v>4654957100</v>
      </c>
      <c r="K6" s="58">
        <f>'98～99'!I6+'100'!F6</f>
        <v>4643672000</v>
      </c>
      <c r="L6" s="10"/>
    </row>
    <row r="7" spans="1:12" s="9" customFormat="1">
      <c r="A7" s="61" t="s">
        <v>83</v>
      </c>
      <c r="B7" s="62" t="s">
        <v>84</v>
      </c>
      <c r="C7" s="339">
        <v>742729015379</v>
      </c>
      <c r="D7" s="340">
        <v>953076162924</v>
      </c>
      <c r="E7" s="63">
        <f>'98～99'!C7+'100'!C7</f>
        <v>10419050200</v>
      </c>
      <c r="F7" s="65">
        <f>'98～99'!D7</f>
        <v>2854449200</v>
      </c>
      <c r="G7" s="64">
        <f t="shared" ref="G7:G62" si="0">E7+F7</f>
        <v>13273499400</v>
      </c>
      <c r="H7" s="63">
        <f>'102～103'!H7</f>
        <v>94043</v>
      </c>
      <c r="I7" s="64">
        <f>'102～103'!N7</f>
        <v>93484</v>
      </c>
      <c r="J7" s="66">
        <f>'98～99'!H7+'100'!E7</f>
        <v>3454733400</v>
      </c>
      <c r="K7" s="64">
        <f>'98～99'!I7+'100'!F7</f>
        <v>3272922000</v>
      </c>
      <c r="L7" s="10"/>
    </row>
    <row r="8" spans="1:12" s="72" customFormat="1" ht="14.25" customHeight="1" thickBot="1">
      <c r="A8" s="50"/>
      <c r="B8" s="21" t="s">
        <v>33</v>
      </c>
      <c r="C8" s="341">
        <v>1568633493046</v>
      </c>
      <c r="D8" s="342">
        <v>1803880241322</v>
      </c>
      <c r="E8" s="67">
        <f>'98～99'!C8+'100'!C8</f>
        <v>26452806400</v>
      </c>
      <c r="F8" s="69">
        <f>'98～99'!D8</f>
        <v>5406666100</v>
      </c>
      <c r="G8" s="68">
        <f t="shared" si="0"/>
        <v>31859472500</v>
      </c>
      <c r="H8" s="67">
        <f>'102～103'!H8</f>
        <v>99814</v>
      </c>
      <c r="I8" s="68">
        <f>'102～103'!N8</f>
        <v>97362</v>
      </c>
      <c r="J8" s="70">
        <f>'98～99'!H8+'100'!E8</f>
        <v>8109690500</v>
      </c>
      <c r="K8" s="68">
        <f>'98～99'!I8+'100'!F8</f>
        <v>7916594000</v>
      </c>
      <c r="L8" s="71"/>
    </row>
    <row r="9" spans="1:12" s="75" customFormat="1">
      <c r="A9" s="73"/>
      <c r="B9" s="56" t="s">
        <v>82</v>
      </c>
      <c r="C9" s="337">
        <v>491364652663</v>
      </c>
      <c r="D9" s="338">
        <v>502790059146</v>
      </c>
      <c r="E9" s="57">
        <f>'98～99'!C9+'100'!C9</f>
        <v>8692378900</v>
      </c>
      <c r="F9" s="59">
        <f>'98～99'!D9</f>
        <v>1508202700</v>
      </c>
      <c r="G9" s="58">
        <f t="shared" si="0"/>
        <v>10200581600</v>
      </c>
      <c r="H9" s="57">
        <f>'102～103'!H9</f>
        <v>5200</v>
      </c>
      <c r="I9" s="58">
        <f>'102～103'!N9</f>
        <v>3287</v>
      </c>
      <c r="J9" s="60">
        <f>'98～99'!H9+'100'!E9</f>
        <v>2557766600</v>
      </c>
      <c r="K9" s="58">
        <f>'98～99'!I9+'100'!F9</f>
        <v>2547605000</v>
      </c>
      <c r="L9" s="74"/>
    </row>
    <row r="10" spans="1:12" s="9" customFormat="1">
      <c r="A10" s="61" t="s">
        <v>85</v>
      </c>
      <c r="B10" s="62" t="s">
        <v>84</v>
      </c>
      <c r="C10" s="339">
        <v>615762382775</v>
      </c>
      <c r="D10" s="340">
        <v>775576109430</v>
      </c>
      <c r="E10" s="63">
        <f>'98～99'!C10+'100'!C10</f>
        <v>8661414200</v>
      </c>
      <c r="F10" s="65">
        <f>'98～99'!D10</f>
        <v>2322853700</v>
      </c>
      <c r="G10" s="64">
        <f t="shared" si="0"/>
        <v>10984267900</v>
      </c>
      <c r="H10" s="63">
        <f>'102～103'!H10</f>
        <v>78716</v>
      </c>
      <c r="I10" s="64">
        <f>'102～103'!N10</f>
        <v>76647</v>
      </c>
      <c r="J10" s="66">
        <f>'98～99'!H10+'100'!E10</f>
        <v>2860534900</v>
      </c>
      <c r="K10" s="64">
        <f>'98～99'!I10+'100'!F10</f>
        <v>2707911000</v>
      </c>
      <c r="L10" s="10"/>
    </row>
    <row r="11" spans="1:12" s="72" customFormat="1" ht="14.25" thickBot="1">
      <c r="A11" s="50"/>
      <c r="B11" s="21" t="s">
        <v>33</v>
      </c>
      <c r="C11" s="341">
        <v>1107127035438</v>
      </c>
      <c r="D11" s="342">
        <v>1278366168576</v>
      </c>
      <c r="E11" s="67">
        <f>'98～99'!C11+'100'!C11</f>
        <v>17353793100</v>
      </c>
      <c r="F11" s="69">
        <f>'98～99'!D11</f>
        <v>3831056400</v>
      </c>
      <c r="G11" s="68">
        <f t="shared" si="0"/>
        <v>21184849500</v>
      </c>
      <c r="H11" s="67">
        <f>'102～103'!H11</f>
        <v>83916</v>
      </c>
      <c r="I11" s="68">
        <f>'102～103'!N11</f>
        <v>79934</v>
      </c>
      <c r="J11" s="70">
        <f>'98～99'!H11+'100'!E11</f>
        <v>5418301500</v>
      </c>
      <c r="K11" s="68">
        <f>'98～99'!I11+'100'!F11</f>
        <v>5255516000</v>
      </c>
      <c r="L11" s="71"/>
    </row>
    <row r="12" spans="1:12" s="9" customFormat="1">
      <c r="A12" s="24"/>
      <c r="B12" s="56" t="s">
        <v>82</v>
      </c>
      <c r="C12" s="337">
        <v>1122349259549</v>
      </c>
      <c r="D12" s="338">
        <v>1133261078602</v>
      </c>
      <c r="E12" s="57">
        <f>'98～99'!C12+'100'!C12</f>
        <v>18561326100</v>
      </c>
      <c r="F12" s="59">
        <f>'98～99'!D12</f>
        <v>3399654000</v>
      </c>
      <c r="G12" s="58">
        <f t="shared" si="0"/>
        <v>21960980100</v>
      </c>
      <c r="H12" s="57">
        <f>'102～103'!H12</f>
        <v>4906</v>
      </c>
      <c r="I12" s="58">
        <f>'102～103'!N12</f>
        <v>2508</v>
      </c>
      <c r="J12" s="60">
        <f>'98～99'!H12+'100'!E12</f>
        <v>5497433100</v>
      </c>
      <c r="K12" s="58">
        <f>'98～99'!I12+'100'!F12</f>
        <v>5487849000</v>
      </c>
      <c r="L12" s="10"/>
    </row>
    <row r="13" spans="1:12" s="9" customFormat="1">
      <c r="A13" s="61" t="s">
        <v>86</v>
      </c>
      <c r="B13" s="62" t="s">
        <v>84</v>
      </c>
      <c r="C13" s="339">
        <v>316836644544</v>
      </c>
      <c r="D13" s="340">
        <v>375311579924</v>
      </c>
      <c r="E13" s="63">
        <f>'98～99'!C13+'100'!C13</f>
        <v>4450101900</v>
      </c>
      <c r="F13" s="65">
        <f>'98～99'!D13</f>
        <v>1123830700</v>
      </c>
      <c r="G13" s="64">
        <f t="shared" si="0"/>
        <v>5573932600</v>
      </c>
      <c r="H13" s="63">
        <f>'102～103'!H13</f>
        <v>41226</v>
      </c>
      <c r="I13" s="64">
        <f>'102～103'!N13</f>
        <v>41083</v>
      </c>
      <c r="J13" s="66">
        <f>'98～99'!H13+'100'!E13</f>
        <v>1452604600</v>
      </c>
      <c r="K13" s="64">
        <f>'98～99'!I13+'100'!F13</f>
        <v>1373776000</v>
      </c>
      <c r="L13" s="10"/>
    </row>
    <row r="14" spans="1:12" s="72" customFormat="1" ht="14.25" thickBot="1">
      <c r="A14" s="50"/>
      <c r="B14" s="21" t="s">
        <v>33</v>
      </c>
      <c r="C14" s="341">
        <v>1439185904093</v>
      </c>
      <c r="D14" s="342">
        <v>1508572658526</v>
      </c>
      <c r="E14" s="67">
        <f>'98～99'!C14+'100'!C14</f>
        <v>23011428000</v>
      </c>
      <c r="F14" s="69">
        <f>'98～99'!D14</f>
        <v>4523484700</v>
      </c>
      <c r="G14" s="68">
        <f t="shared" si="0"/>
        <v>27534912700</v>
      </c>
      <c r="H14" s="67">
        <f>'102～103'!H14</f>
        <v>46132</v>
      </c>
      <c r="I14" s="68">
        <f>'102～103'!N14</f>
        <v>43591</v>
      </c>
      <c r="J14" s="70">
        <f>'98～99'!H14+'100'!E14</f>
        <v>6950037700</v>
      </c>
      <c r="K14" s="68">
        <f>'98～99'!I14+'100'!F14</f>
        <v>6861625000</v>
      </c>
      <c r="L14" s="71"/>
    </row>
    <row r="15" spans="1:12" s="9" customFormat="1">
      <c r="A15" s="24"/>
      <c r="B15" s="56" t="s">
        <v>82</v>
      </c>
      <c r="C15" s="337">
        <v>808499103391</v>
      </c>
      <c r="D15" s="338">
        <v>835576567819</v>
      </c>
      <c r="E15" s="57">
        <f>'98～99'!C15+'100'!C15</f>
        <v>13394291100</v>
      </c>
      <c r="F15" s="59">
        <f>'98～99'!D15</f>
        <v>2506494400</v>
      </c>
      <c r="G15" s="58">
        <f t="shared" si="0"/>
        <v>15900785500</v>
      </c>
      <c r="H15" s="57">
        <f>'102～103'!H15</f>
        <v>7129</v>
      </c>
      <c r="I15" s="58">
        <f>'102～103'!N15</f>
        <v>4631</v>
      </c>
      <c r="J15" s="60">
        <f>'98～99'!H15+'100'!E15</f>
        <v>3985601500</v>
      </c>
      <c r="K15" s="58">
        <f>'98～99'!I15+'100'!F15</f>
        <v>3971728000</v>
      </c>
      <c r="L15" s="10"/>
    </row>
    <row r="16" spans="1:12" s="9" customFormat="1">
      <c r="A16" s="61" t="s">
        <v>87</v>
      </c>
      <c r="B16" s="62" t="s">
        <v>84</v>
      </c>
      <c r="C16" s="339">
        <v>456504866088</v>
      </c>
      <c r="D16" s="340">
        <v>568920622160</v>
      </c>
      <c r="E16" s="63">
        <f>'98～99'!C16+'100'!C16</f>
        <v>6421748900</v>
      </c>
      <c r="F16" s="65">
        <f>'98～99'!D16</f>
        <v>1704019300</v>
      </c>
      <c r="G16" s="64">
        <f t="shared" si="0"/>
        <v>8125768200</v>
      </c>
      <c r="H16" s="63">
        <f>'102～103'!H16</f>
        <v>54347</v>
      </c>
      <c r="I16" s="64">
        <f>'102～103'!N16</f>
        <v>54034</v>
      </c>
      <c r="J16" s="66">
        <f>'98～99'!H16+'100'!E16</f>
        <v>2110255200</v>
      </c>
      <c r="K16" s="64">
        <f>'98～99'!I16+'100'!F16</f>
        <v>2005171000</v>
      </c>
      <c r="L16" s="10"/>
    </row>
    <row r="17" spans="1:12" s="72" customFormat="1" ht="14.25" thickBot="1">
      <c r="A17" s="50"/>
      <c r="B17" s="21" t="s">
        <v>33</v>
      </c>
      <c r="C17" s="341">
        <v>1265003969479</v>
      </c>
      <c r="D17" s="342">
        <v>1404497189979</v>
      </c>
      <c r="E17" s="67">
        <f>'98～99'!C17+'100'!C17</f>
        <v>19816040000</v>
      </c>
      <c r="F17" s="69">
        <f>'98～99'!D17</f>
        <v>4210513700</v>
      </c>
      <c r="G17" s="68">
        <f t="shared" si="0"/>
        <v>24026553700</v>
      </c>
      <c r="H17" s="67">
        <f>'102～103'!H17</f>
        <v>61476</v>
      </c>
      <c r="I17" s="68">
        <f>'102～103'!N17</f>
        <v>58665</v>
      </c>
      <c r="J17" s="70">
        <f>'98～99'!H17+'100'!E17</f>
        <v>6095856700</v>
      </c>
      <c r="K17" s="68">
        <f>'98～99'!I17+'100'!F17</f>
        <v>5976899000</v>
      </c>
      <c r="L17" s="71"/>
    </row>
    <row r="18" spans="1:12" s="9" customFormat="1">
      <c r="A18" s="24"/>
      <c r="B18" s="56" t="s">
        <v>82</v>
      </c>
      <c r="C18" s="337">
        <v>123132777671</v>
      </c>
      <c r="D18" s="338">
        <v>137597563080</v>
      </c>
      <c r="E18" s="57">
        <f>'98～99'!C18+'100'!C18</f>
        <v>1951708800</v>
      </c>
      <c r="F18" s="59">
        <f>'98～99'!D18</f>
        <v>412646200</v>
      </c>
      <c r="G18" s="58">
        <f t="shared" si="0"/>
        <v>2364355000</v>
      </c>
      <c r="H18" s="57">
        <f>'102～103'!H18</f>
        <v>3613</v>
      </c>
      <c r="I18" s="58">
        <f>'102～103'!N18</f>
        <v>2899</v>
      </c>
      <c r="J18" s="60">
        <f>'98～99'!H18+'100'!E18</f>
        <v>596305000</v>
      </c>
      <c r="K18" s="58">
        <f>'98～99'!I18+'100'!F18</f>
        <v>589350000</v>
      </c>
      <c r="L18" s="10"/>
    </row>
    <row r="19" spans="1:12" s="9" customFormat="1">
      <c r="A19" s="61" t="s">
        <v>88</v>
      </c>
      <c r="B19" s="62" t="s">
        <v>84</v>
      </c>
      <c r="C19" s="339">
        <v>445703677112</v>
      </c>
      <c r="D19" s="340">
        <v>572652564925</v>
      </c>
      <c r="E19" s="63">
        <f>'98～99'!C19+'100'!C19</f>
        <v>6249202700</v>
      </c>
      <c r="F19" s="65">
        <f>'98～99'!D19</f>
        <v>1714291700</v>
      </c>
      <c r="G19" s="64">
        <f t="shared" si="0"/>
        <v>7963494400</v>
      </c>
      <c r="H19" s="63">
        <f>'102～103'!H19</f>
        <v>72526</v>
      </c>
      <c r="I19" s="64">
        <f>'102～103'!N19</f>
        <v>72350</v>
      </c>
      <c r="J19" s="66">
        <f>'98～99'!H19+'100'!E19</f>
        <v>2096139400</v>
      </c>
      <c r="K19" s="64">
        <f>'98～99'!I19+'100'!F19</f>
        <v>1955785000</v>
      </c>
      <c r="L19" s="10"/>
    </row>
    <row r="20" spans="1:12" s="72" customFormat="1" ht="14.25" thickBot="1">
      <c r="A20" s="50"/>
      <c r="B20" s="21" t="s">
        <v>33</v>
      </c>
      <c r="C20" s="341">
        <v>568836454783</v>
      </c>
      <c r="D20" s="342">
        <v>710250128005</v>
      </c>
      <c r="E20" s="67">
        <f>'98～99'!C20+'100'!C20</f>
        <v>8200911500</v>
      </c>
      <c r="F20" s="69">
        <f>'98～99'!D20</f>
        <v>2126937900</v>
      </c>
      <c r="G20" s="68">
        <f t="shared" si="0"/>
        <v>10327849400</v>
      </c>
      <c r="H20" s="67">
        <f>'102～103'!H20</f>
        <v>76139</v>
      </c>
      <c r="I20" s="68">
        <f>'102～103'!N20</f>
        <v>75249</v>
      </c>
      <c r="J20" s="70">
        <f>'98～99'!H20+'100'!E20</f>
        <v>2692444400</v>
      </c>
      <c r="K20" s="68">
        <f>'98～99'!I20+'100'!F20</f>
        <v>2545135000</v>
      </c>
      <c r="L20" s="71"/>
    </row>
    <row r="21" spans="1:12" s="9" customFormat="1">
      <c r="A21" s="24"/>
      <c r="B21" s="56" t="s">
        <v>82</v>
      </c>
      <c r="C21" s="337">
        <v>157765071933</v>
      </c>
      <c r="D21" s="338">
        <v>168557319253</v>
      </c>
      <c r="E21" s="57">
        <f>'98～99'!C21+'100'!C21</f>
        <v>2680491800</v>
      </c>
      <c r="F21" s="59">
        <f>'98～99'!D21</f>
        <v>505583800</v>
      </c>
      <c r="G21" s="58">
        <f t="shared" si="0"/>
        <v>3186075600</v>
      </c>
      <c r="H21" s="57">
        <f>'102～103'!H21</f>
        <v>2838</v>
      </c>
      <c r="I21" s="58">
        <f>'102～103'!N21</f>
        <v>1752</v>
      </c>
      <c r="J21" s="60">
        <f>'98～99'!H21+'100'!E21</f>
        <v>800667600</v>
      </c>
      <c r="K21" s="58">
        <f>'98～99'!I21+'100'!F21</f>
        <v>795136000</v>
      </c>
      <c r="L21" s="10"/>
    </row>
    <row r="22" spans="1:12" s="9" customFormat="1">
      <c r="A22" s="61" t="s">
        <v>89</v>
      </c>
      <c r="B22" s="62" t="s">
        <v>84</v>
      </c>
      <c r="C22" s="339">
        <v>549672538817</v>
      </c>
      <c r="D22" s="340">
        <v>728858107327</v>
      </c>
      <c r="E22" s="63">
        <f>'98～99'!C22+'100'!C22</f>
        <v>7725152500</v>
      </c>
      <c r="F22" s="65">
        <f>'98～99'!D22</f>
        <v>2182885800</v>
      </c>
      <c r="G22" s="64">
        <f t="shared" si="0"/>
        <v>9908038300</v>
      </c>
      <c r="H22" s="63">
        <f>'102～103'!H22</f>
        <v>72816</v>
      </c>
      <c r="I22" s="64">
        <f>'102～103'!N22</f>
        <v>72293</v>
      </c>
      <c r="J22" s="66">
        <f>'98～99'!H22+'100'!E22</f>
        <v>2582740300</v>
      </c>
      <c r="K22" s="64">
        <f>'98～99'!I22+'100'!F22</f>
        <v>2441766000</v>
      </c>
      <c r="L22" s="10"/>
    </row>
    <row r="23" spans="1:12" s="72" customFormat="1" ht="14.25" thickBot="1">
      <c r="A23" s="50"/>
      <c r="B23" s="21" t="s">
        <v>33</v>
      </c>
      <c r="C23" s="341">
        <v>707437610750</v>
      </c>
      <c r="D23" s="342">
        <v>897415426580</v>
      </c>
      <c r="E23" s="67">
        <f>'98～99'!C23+'100'!C23</f>
        <v>10405644300</v>
      </c>
      <c r="F23" s="69">
        <f>'98～99'!D23</f>
        <v>2688469600</v>
      </c>
      <c r="G23" s="68">
        <f t="shared" si="0"/>
        <v>13094113900</v>
      </c>
      <c r="H23" s="67">
        <f>'102～103'!H23</f>
        <v>75654</v>
      </c>
      <c r="I23" s="68">
        <f>'102～103'!N23</f>
        <v>74045</v>
      </c>
      <c r="J23" s="70">
        <f>'98～99'!H23+'100'!E23</f>
        <v>3383407900</v>
      </c>
      <c r="K23" s="68">
        <f>'98～99'!I23+'100'!F23</f>
        <v>3236902000</v>
      </c>
      <c r="L23" s="71"/>
    </row>
    <row r="24" spans="1:12" s="9" customFormat="1">
      <c r="A24" s="24"/>
      <c r="B24" s="56" t="s">
        <v>82</v>
      </c>
      <c r="C24" s="337">
        <v>184917773918</v>
      </c>
      <c r="D24" s="338">
        <v>178546863226</v>
      </c>
      <c r="E24" s="57">
        <f>'98～99'!C24+'100'!C24</f>
        <v>3011342800</v>
      </c>
      <c r="F24" s="59">
        <f>'98～99'!D24</f>
        <v>535539200</v>
      </c>
      <c r="G24" s="58">
        <f t="shared" si="0"/>
        <v>3546882000</v>
      </c>
      <c r="H24" s="57">
        <f>'102～103'!H24</f>
        <v>3021</v>
      </c>
      <c r="I24" s="58">
        <f>'102～103'!N24</f>
        <v>1969</v>
      </c>
      <c r="J24" s="60">
        <f>'98～99'!H24+'100'!E24</f>
        <v>891075000</v>
      </c>
      <c r="K24" s="58">
        <f>'98～99'!I24+'100'!F24</f>
        <v>885269000</v>
      </c>
      <c r="L24" s="10"/>
    </row>
    <row r="25" spans="1:12" s="9" customFormat="1">
      <c r="A25" s="61" t="s">
        <v>90</v>
      </c>
      <c r="B25" s="62" t="s">
        <v>84</v>
      </c>
      <c r="C25" s="339">
        <v>457581428750</v>
      </c>
      <c r="D25" s="340">
        <v>573982402099</v>
      </c>
      <c r="E25" s="63">
        <f>'98～99'!C25+'100'!C25</f>
        <v>6427448400</v>
      </c>
      <c r="F25" s="65">
        <f>'98～99'!D25</f>
        <v>1718682500</v>
      </c>
      <c r="G25" s="64">
        <f t="shared" si="0"/>
        <v>8146130900</v>
      </c>
      <c r="H25" s="63">
        <f>'102～103'!H25</f>
        <v>66877</v>
      </c>
      <c r="I25" s="64">
        <f>'102～103'!N25</f>
        <v>64284</v>
      </c>
      <c r="J25" s="66">
        <f>'98～99'!H25+'100'!E25</f>
        <v>2133725900</v>
      </c>
      <c r="K25" s="64">
        <f>'98～99'!I25+'100'!F25</f>
        <v>2004135000</v>
      </c>
      <c r="L25" s="10"/>
    </row>
    <row r="26" spans="1:12" s="72" customFormat="1" ht="14.25" thickBot="1">
      <c r="A26" s="50"/>
      <c r="B26" s="21" t="s">
        <v>33</v>
      </c>
      <c r="C26" s="341">
        <v>642499202668</v>
      </c>
      <c r="D26" s="342">
        <v>752529265325</v>
      </c>
      <c r="E26" s="67">
        <f>'98～99'!C26+'100'!C26</f>
        <v>9438791200</v>
      </c>
      <c r="F26" s="69">
        <f>'98～99'!D26</f>
        <v>2254221700</v>
      </c>
      <c r="G26" s="68">
        <f t="shared" si="0"/>
        <v>11693012900</v>
      </c>
      <c r="H26" s="67">
        <f>'102～103'!H26</f>
        <v>69898</v>
      </c>
      <c r="I26" s="68">
        <f>'102～103'!N26</f>
        <v>66253</v>
      </c>
      <c r="J26" s="70">
        <f>'98～99'!H26+'100'!E26</f>
        <v>3024800900</v>
      </c>
      <c r="K26" s="68">
        <f>'98～99'!I26+'100'!F26</f>
        <v>2889404000</v>
      </c>
      <c r="L26" s="71"/>
    </row>
    <row r="27" spans="1:12" s="9" customFormat="1">
      <c r="A27" s="24"/>
      <c r="B27" s="56" t="s">
        <v>82</v>
      </c>
      <c r="C27" s="337">
        <v>170983365044</v>
      </c>
      <c r="D27" s="338">
        <v>157480689754</v>
      </c>
      <c r="E27" s="57">
        <f>'98～99'!C27+'100'!C27</f>
        <v>2934971300</v>
      </c>
      <c r="F27" s="59">
        <f>'98～99'!D27</f>
        <v>472359200</v>
      </c>
      <c r="G27" s="58">
        <f t="shared" si="0"/>
        <v>3407330500</v>
      </c>
      <c r="H27" s="57">
        <f>'102～103'!H27</f>
        <v>3125</v>
      </c>
      <c r="I27" s="58">
        <f>'102～103'!N27</f>
        <v>1635</v>
      </c>
      <c r="J27" s="60">
        <f>'98～99'!H27+'100'!E27</f>
        <v>856385500</v>
      </c>
      <c r="K27" s="58">
        <f>'98～99'!I27+'100'!F27</f>
        <v>850315000</v>
      </c>
      <c r="L27" s="10"/>
    </row>
    <row r="28" spans="1:12" s="9" customFormat="1">
      <c r="A28" s="61" t="s">
        <v>91</v>
      </c>
      <c r="B28" s="62" t="s">
        <v>84</v>
      </c>
      <c r="C28" s="339">
        <v>595017952476</v>
      </c>
      <c r="D28" s="340">
        <v>751467858620</v>
      </c>
      <c r="E28" s="63">
        <f>'98～99'!C28+'100'!C28</f>
        <v>8359477100</v>
      </c>
      <c r="F28" s="65">
        <f>'98～99'!D28</f>
        <v>2250500500</v>
      </c>
      <c r="G28" s="64">
        <f t="shared" si="0"/>
        <v>10609977600</v>
      </c>
      <c r="H28" s="63">
        <f>'102～103'!H28</f>
        <v>81728</v>
      </c>
      <c r="I28" s="64">
        <f>'102～103'!N28</f>
        <v>77002</v>
      </c>
      <c r="J28" s="66">
        <f>'98～99'!H28+'100'!E28</f>
        <v>2770278600</v>
      </c>
      <c r="K28" s="64">
        <f>'98～99'!I28+'100'!F28</f>
        <v>2613233000</v>
      </c>
      <c r="L28" s="10"/>
    </row>
    <row r="29" spans="1:12" s="72" customFormat="1" ht="14.25" thickBot="1">
      <c r="A29" s="50"/>
      <c r="B29" s="21" t="s">
        <v>33</v>
      </c>
      <c r="C29" s="341">
        <v>766001317520</v>
      </c>
      <c r="D29" s="342">
        <v>908948548374</v>
      </c>
      <c r="E29" s="67">
        <f>'98～99'!C29+'100'!C29</f>
        <v>11294448400</v>
      </c>
      <c r="F29" s="69">
        <f>'98～99'!D29</f>
        <v>2722859700</v>
      </c>
      <c r="G29" s="68">
        <f t="shared" si="0"/>
        <v>14017308100</v>
      </c>
      <c r="H29" s="67">
        <f>'102～103'!H29</f>
        <v>84853</v>
      </c>
      <c r="I29" s="68">
        <f>'102～103'!N29</f>
        <v>78637</v>
      </c>
      <c r="J29" s="70">
        <f>'98～99'!H29+'100'!E29</f>
        <v>3626664100</v>
      </c>
      <c r="K29" s="68">
        <f>'98～99'!I29+'100'!F29</f>
        <v>3463548000</v>
      </c>
      <c r="L29" s="71"/>
    </row>
    <row r="30" spans="1:12" s="9" customFormat="1">
      <c r="A30" s="24"/>
      <c r="B30" s="56" t="s">
        <v>82</v>
      </c>
      <c r="C30" s="337">
        <v>266902607997</v>
      </c>
      <c r="D30" s="338">
        <v>277570366163</v>
      </c>
      <c r="E30" s="57">
        <f>'98～99'!C30+'100'!C30</f>
        <v>6252539500</v>
      </c>
      <c r="F30" s="59">
        <f>'98～99'!D30</f>
        <v>832620100</v>
      </c>
      <c r="G30" s="58">
        <f t="shared" si="0"/>
        <v>7085159600</v>
      </c>
      <c r="H30" s="57">
        <f>'102～103'!H30</f>
        <v>2696</v>
      </c>
      <c r="I30" s="58">
        <f>'102～103'!N30</f>
        <v>1786</v>
      </c>
      <c r="J30" s="60">
        <f>'98～99'!H30+'100'!E30</f>
        <v>1775228600</v>
      </c>
      <c r="K30" s="58">
        <f>'98～99'!I30+'100'!F30</f>
        <v>1769977000</v>
      </c>
      <c r="L30" s="10"/>
    </row>
    <row r="31" spans="1:12" s="9" customFormat="1">
      <c r="A31" s="61" t="s">
        <v>92</v>
      </c>
      <c r="B31" s="62" t="s">
        <v>84</v>
      </c>
      <c r="C31" s="339">
        <v>397298112384</v>
      </c>
      <c r="D31" s="340">
        <v>518588116682</v>
      </c>
      <c r="E31" s="63">
        <f>'98～99'!C31+'100'!C31</f>
        <v>5576789300</v>
      </c>
      <c r="F31" s="65">
        <f>'98～99'!D31</f>
        <v>1552844200</v>
      </c>
      <c r="G31" s="64">
        <f t="shared" si="0"/>
        <v>7129633500</v>
      </c>
      <c r="H31" s="63">
        <f>'102～103'!H31</f>
        <v>57382</v>
      </c>
      <c r="I31" s="64">
        <f>'102～103'!N31</f>
        <v>56875</v>
      </c>
      <c r="J31" s="66">
        <f>'98～99'!H31+'100'!E31</f>
        <v>1864660500</v>
      </c>
      <c r="K31" s="64">
        <f>'98～99'!I31+'100'!F31</f>
        <v>1754991000</v>
      </c>
      <c r="L31" s="10"/>
    </row>
    <row r="32" spans="1:12" s="72" customFormat="1" ht="14.25" thickBot="1">
      <c r="A32" s="50"/>
      <c r="B32" s="21" t="s">
        <v>33</v>
      </c>
      <c r="C32" s="341">
        <v>664200720381</v>
      </c>
      <c r="D32" s="342">
        <v>796158482845</v>
      </c>
      <c r="E32" s="67">
        <f>'98～99'!C32+'100'!C32</f>
        <v>11829328800</v>
      </c>
      <c r="F32" s="69">
        <f>'98～99'!D32</f>
        <v>2385464300</v>
      </c>
      <c r="G32" s="68">
        <f t="shared" si="0"/>
        <v>14214793100</v>
      </c>
      <c r="H32" s="67">
        <f>'102～103'!H32</f>
        <v>60078</v>
      </c>
      <c r="I32" s="68">
        <f>'102～103'!N32</f>
        <v>58661</v>
      </c>
      <c r="J32" s="70">
        <f>'98～99'!H32+'100'!E32</f>
        <v>3639889100</v>
      </c>
      <c r="K32" s="68">
        <f>'98～99'!I32+'100'!F32</f>
        <v>3524968000</v>
      </c>
      <c r="L32" s="71"/>
    </row>
    <row r="33" spans="1:12" s="9" customFormat="1">
      <c r="A33" s="24"/>
      <c r="B33" s="56" t="s">
        <v>82</v>
      </c>
      <c r="C33" s="337">
        <v>339796044664</v>
      </c>
      <c r="D33" s="338">
        <v>345688126424</v>
      </c>
      <c r="E33" s="57">
        <f>'98～99'!C33+'100'!C33</f>
        <v>6369023700</v>
      </c>
      <c r="F33" s="59">
        <f>'98～99'!D33</f>
        <v>1036961200</v>
      </c>
      <c r="G33" s="58">
        <f t="shared" si="0"/>
        <v>7405984900</v>
      </c>
      <c r="H33" s="57">
        <f>'102～103'!H33</f>
        <v>3525</v>
      </c>
      <c r="I33" s="58">
        <f>'102～103'!N33</f>
        <v>2029</v>
      </c>
      <c r="J33" s="60">
        <f>'98～99'!H33+'100'!E33</f>
        <v>1856584900</v>
      </c>
      <c r="K33" s="58">
        <f>'98～99'!I33+'100'!F33</f>
        <v>1849800000</v>
      </c>
      <c r="L33" s="10"/>
    </row>
    <row r="34" spans="1:12" s="9" customFormat="1">
      <c r="A34" s="61" t="s">
        <v>93</v>
      </c>
      <c r="B34" s="62" t="s">
        <v>84</v>
      </c>
      <c r="C34" s="339">
        <v>476882243735</v>
      </c>
      <c r="D34" s="340">
        <v>629954596272</v>
      </c>
      <c r="E34" s="63">
        <f>'98～99'!C34+'100'!C34</f>
        <v>6697226100</v>
      </c>
      <c r="F34" s="65">
        <f>'98～99'!D34</f>
        <v>1886405700</v>
      </c>
      <c r="G34" s="64">
        <f t="shared" si="0"/>
        <v>8583631800</v>
      </c>
      <c r="H34" s="63">
        <f>'102～103'!H34</f>
        <v>67990</v>
      </c>
      <c r="I34" s="64">
        <f>'102～103'!N34</f>
        <v>67507</v>
      </c>
      <c r="J34" s="66">
        <f>'98～99'!H34+'100'!E34</f>
        <v>2245504800</v>
      </c>
      <c r="K34" s="64">
        <f>'98～99'!I34+'100'!F34</f>
        <v>2112709000</v>
      </c>
      <c r="L34" s="10"/>
    </row>
    <row r="35" spans="1:12" s="72" customFormat="1" ht="14.25" thickBot="1">
      <c r="A35" s="50"/>
      <c r="B35" s="21" t="s">
        <v>33</v>
      </c>
      <c r="C35" s="341">
        <v>816678288399</v>
      </c>
      <c r="D35" s="342">
        <v>975642722696</v>
      </c>
      <c r="E35" s="67">
        <f>'98～99'!C35+'100'!C35</f>
        <v>13066249800</v>
      </c>
      <c r="F35" s="69">
        <f>'98～99'!D35</f>
        <v>2923366900</v>
      </c>
      <c r="G35" s="68">
        <f t="shared" si="0"/>
        <v>15989616700</v>
      </c>
      <c r="H35" s="67">
        <f>'102～103'!H35</f>
        <v>71515</v>
      </c>
      <c r="I35" s="68">
        <f>'102～103'!N35</f>
        <v>69536</v>
      </c>
      <c r="J35" s="70">
        <f>'98～99'!H35+'100'!E35</f>
        <v>4102089700</v>
      </c>
      <c r="K35" s="68">
        <f>'98～99'!I35+'100'!F35</f>
        <v>3962509000</v>
      </c>
      <c r="L35" s="71"/>
    </row>
    <row r="36" spans="1:12" s="9" customFormat="1">
      <c r="A36" s="24"/>
      <c r="B36" s="56" t="s">
        <v>82</v>
      </c>
      <c r="C36" s="337">
        <v>573771110265</v>
      </c>
      <c r="D36" s="338">
        <v>586603967597</v>
      </c>
      <c r="E36" s="57">
        <f>'98～99'!C36+'100'!C36</f>
        <v>9488390100</v>
      </c>
      <c r="F36" s="59">
        <f>'98～99'!D36</f>
        <v>1759627500</v>
      </c>
      <c r="G36" s="58">
        <f t="shared" si="0"/>
        <v>11248017600</v>
      </c>
      <c r="H36" s="57">
        <f>'102～103'!H36</f>
        <v>6472</v>
      </c>
      <c r="I36" s="58">
        <f>'102～103'!N36</f>
        <v>3630</v>
      </c>
      <c r="J36" s="60">
        <f>'98～99'!H36+'100'!E36</f>
        <v>2821335600</v>
      </c>
      <c r="K36" s="58">
        <f>'98～99'!I36+'100'!F36</f>
        <v>2808894000</v>
      </c>
      <c r="L36" s="10"/>
    </row>
    <row r="37" spans="1:12" s="9" customFormat="1">
      <c r="A37" s="61" t="s">
        <v>94</v>
      </c>
      <c r="B37" s="62" t="s">
        <v>84</v>
      </c>
      <c r="C37" s="339">
        <v>1106651385344</v>
      </c>
      <c r="D37" s="340">
        <v>1420798811524</v>
      </c>
      <c r="E37" s="63">
        <f>'98～99'!C37+'100'!C37</f>
        <v>15571257500</v>
      </c>
      <c r="F37" s="65">
        <f>'98～99'!D37</f>
        <v>4257071500</v>
      </c>
      <c r="G37" s="64">
        <f t="shared" si="0"/>
        <v>19828329000</v>
      </c>
      <c r="H37" s="63">
        <f>'102～103'!H37</f>
        <v>106764</v>
      </c>
      <c r="I37" s="64">
        <f>'102～103'!N37</f>
        <v>104256</v>
      </c>
      <c r="J37" s="66">
        <f>'98～99'!H37+'100'!E37</f>
        <v>5112843000</v>
      </c>
      <c r="K37" s="64">
        <f>'98～99'!I37+'100'!F37</f>
        <v>4905162000</v>
      </c>
      <c r="L37" s="10"/>
    </row>
    <row r="38" spans="1:12" s="72" customFormat="1" ht="14.25" thickBot="1">
      <c r="A38" s="50"/>
      <c r="B38" s="21" t="s">
        <v>33</v>
      </c>
      <c r="C38" s="341">
        <v>1680422495609</v>
      </c>
      <c r="D38" s="342">
        <v>2007402779121</v>
      </c>
      <c r="E38" s="67">
        <f>'98～99'!C38+'100'!C38</f>
        <v>25059647600</v>
      </c>
      <c r="F38" s="69">
        <f>'98～99'!D38</f>
        <v>6016699000</v>
      </c>
      <c r="G38" s="68">
        <f t="shared" si="0"/>
        <v>31076346600</v>
      </c>
      <c r="H38" s="67">
        <f>'102～103'!H38</f>
        <v>113236</v>
      </c>
      <c r="I38" s="68">
        <f>'102～103'!N38</f>
        <v>107886</v>
      </c>
      <c r="J38" s="70">
        <f>'98～99'!H38+'100'!E38</f>
        <v>7934178600</v>
      </c>
      <c r="K38" s="68">
        <f>'98～99'!I38+'100'!F38</f>
        <v>7714056000</v>
      </c>
      <c r="L38" s="71"/>
    </row>
    <row r="39" spans="1:12" s="9" customFormat="1">
      <c r="A39" s="24"/>
      <c r="B39" s="56" t="s">
        <v>82</v>
      </c>
      <c r="C39" s="337">
        <v>152796569554</v>
      </c>
      <c r="D39" s="338">
        <v>147851121538</v>
      </c>
      <c r="E39" s="57">
        <f>'98～99'!C39+'100'!C39</f>
        <v>2681874800</v>
      </c>
      <c r="F39" s="59">
        <f>'98～99'!D39</f>
        <v>443494000</v>
      </c>
      <c r="G39" s="58">
        <f t="shared" si="0"/>
        <v>3125368800</v>
      </c>
      <c r="H39" s="57">
        <f>'102～103'!H39</f>
        <v>2180</v>
      </c>
      <c r="I39" s="58">
        <f>'102～103'!N39</f>
        <v>1141</v>
      </c>
      <c r="J39" s="60">
        <f>'98～99'!H39+'100'!E39</f>
        <v>784540800</v>
      </c>
      <c r="K39" s="58">
        <f>'98～99'!I39+'100'!F39</f>
        <v>780276000</v>
      </c>
      <c r="L39" s="10"/>
    </row>
    <row r="40" spans="1:12" s="9" customFormat="1">
      <c r="A40" s="61" t="s">
        <v>95</v>
      </c>
      <c r="B40" s="62" t="s">
        <v>84</v>
      </c>
      <c r="C40" s="339">
        <v>475672198745</v>
      </c>
      <c r="D40" s="340">
        <v>602603534902</v>
      </c>
      <c r="E40" s="63">
        <f>'98～99'!C40+'100'!C40</f>
        <v>6695441500</v>
      </c>
      <c r="F40" s="65">
        <f>'98～99'!D40</f>
        <v>1805263900</v>
      </c>
      <c r="G40" s="64">
        <f t="shared" si="0"/>
        <v>8500705400</v>
      </c>
      <c r="H40" s="63">
        <f>'102～103'!H40</f>
        <v>52691</v>
      </c>
      <c r="I40" s="64">
        <f>'102～103'!N40</f>
        <v>50284</v>
      </c>
      <c r="J40" s="66">
        <f>'98～99'!H40+'100'!E40</f>
        <v>2201872400</v>
      </c>
      <c r="K40" s="64">
        <f>'98～99'!I40+'100'!F40</f>
        <v>2099611000</v>
      </c>
      <c r="L40" s="10"/>
    </row>
    <row r="41" spans="1:12" s="72" customFormat="1" ht="14.25" thickBot="1">
      <c r="A41" s="50"/>
      <c r="B41" s="21" t="s">
        <v>33</v>
      </c>
      <c r="C41" s="341">
        <v>628468768299</v>
      </c>
      <c r="D41" s="342">
        <v>750454656440</v>
      </c>
      <c r="E41" s="67">
        <f>'98～99'!C41+'100'!C41</f>
        <v>9377316300</v>
      </c>
      <c r="F41" s="69">
        <f>'98～99'!D41</f>
        <v>2248757900</v>
      </c>
      <c r="G41" s="68">
        <f t="shared" si="0"/>
        <v>11626074200</v>
      </c>
      <c r="H41" s="67">
        <f>'102～103'!H41</f>
        <v>54871</v>
      </c>
      <c r="I41" s="68">
        <f>'102～103'!N41</f>
        <v>51425</v>
      </c>
      <c r="J41" s="70">
        <f>'98～99'!H41+'100'!E41</f>
        <v>2986413200</v>
      </c>
      <c r="K41" s="68">
        <f>'98～99'!I41+'100'!F41</f>
        <v>2879887000</v>
      </c>
      <c r="L41" s="71"/>
    </row>
    <row r="42" spans="1:12" s="9" customFormat="1">
      <c r="A42" s="24"/>
      <c r="B42" s="56" t="s">
        <v>82</v>
      </c>
      <c r="C42" s="337">
        <v>318237670699</v>
      </c>
      <c r="D42" s="338">
        <v>319088934461</v>
      </c>
      <c r="E42" s="57">
        <f>'98～99'!C42+'100'!C42</f>
        <v>5293020700</v>
      </c>
      <c r="F42" s="59">
        <f>'98～99'!D42</f>
        <v>957172700</v>
      </c>
      <c r="G42" s="58">
        <f t="shared" si="0"/>
        <v>6250193400</v>
      </c>
      <c r="H42" s="57">
        <f>'102～103'!H42</f>
        <v>3408</v>
      </c>
      <c r="I42" s="58">
        <f>'102～103'!N42</f>
        <v>1880</v>
      </c>
      <c r="J42" s="60">
        <f>'98～99'!H42+'100'!E42</f>
        <v>1567529400</v>
      </c>
      <c r="K42" s="58">
        <f>'98～99'!I42+'100'!F42</f>
        <v>1560888000</v>
      </c>
      <c r="L42" s="10"/>
    </row>
    <row r="43" spans="1:12" s="9" customFormat="1">
      <c r="A43" s="61" t="s">
        <v>96</v>
      </c>
      <c r="B43" s="62" t="s">
        <v>84</v>
      </c>
      <c r="C43" s="339">
        <v>1073163486266</v>
      </c>
      <c r="D43" s="340">
        <v>1464883939358</v>
      </c>
      <c r="E43" s="63">
        <f>'98～99'!C43+'100'!C43</f>
        <v>15087467900</v>
      </c>
      <c r="F43" s="65">
        <f>'98～99'!D43</f>
        <v>4390155400</v>
      </c>
      <c r="G43" s="64">
        <f t="shared" si="0"/>
        <v>19477623300</v>
      </c>
      <c r="H43" s="63">
        <f>'102～103'!H43</f>
        <v>92156</v>
      </c>
      <c r="I43" s="64">
        <f>'102～103'!N43</f>
        <v>88867</v>
      </c>
      <c r="J43" s="66">
        <f>'98～99'!H43+'100'!E43</f>
        <v>5003169300</v>
      </c>
      <c r="K43" s="64">
        <f>'98～99'!I43+'100'!F43</f>
        <v>4824818000</v>
      </c>
      <c r="L43" s="10"/>
    </row>
    <row r="44" spans="1:12" s="72" customFormat="1" ht="14.25" thickBot="1">
      <c r="A44" s="50"/>
      <c r="B44" s="21" t="s">
        <v>33</v>
      </c>
      <c r="C44" s="341">
        <v>1391401156965</v>
      </c>
      <c r="D44" s="342">
        <v>1783972873819</v>
      </c>
      <c r="E44" s="67">
        <f>'98～99'!C44+'100'!C44</f>
        <v>20380488600</v>
      </c>
      <c r="F44" s="69">
        <f>'98～99'!D44</f>
        <v>5347328100</v>
      </c>
      <c r="G44" s="68">
        <f t="shared" si="0"/>
        <v>25727816700</v>
      </c>
      <c r="H44" s="67">
        <f>'102～103'!H44</f>
        <v>95564</v>
      </c>
      <c r="I44" s="68">
        <f>'102～103'!N44</f>
        <v>90747</v>
      </c>
      <c r="J44" s="70">
        <f>'98～99'!H44+'100'!E44</f>
        <v>6570698700</v>
      </c>
      <c r="K44" s="68">
        <f>'98～99'!I44+'100'!F44</f>
        <v>6385706000</v>
      </c>
      <c r="L44" s="71"/>
    </row>
    <row r="45" spans="1:12" s="9" customFormat="1">
      <c r="A45" s="28"/>
      <c r="B45" s="32" t="s">
        <v>82</v>
      </c>
      <c r="C45" s="343">
        <v>466971821561</v>
      </c>
      <c r="D45" s="344">
        <v>471167002396</v>
      </c>
      <c r="E45" s="76">
        <f>'98～99'!C45+'100'!C45</f>
        <v>8631368100</v>
      </c>
      <c r="F45" s="77">
        <f>'98～99'!D45</f>
        <v>1413409300</v>
      </c>
      <c r="G45" s="37">
        <f t="shared" si="0"/>
        <v>10044777400</v>
      </c>
      <c r="H45" s="76">
        <f>'102～103'!H45</f>
        <v>4458</v>
      </c>
      <c r="I45" s="37">
        <f>'102～103'!N45</f>
        <v>1784</v>
      </c>
      <c r="J45" s="57">
        <f>'98～99'!H45+'100'!E45</f>
        <v>2517654400</v>
      </c>
      <c r="K45" s="58">
        <f>'98～99'!I45+'100'!F45</f>
        <v>2509041000</v>
      </c>
      <c r="L45" s="10"/>
    </row>
    <row r="46" spans="1:12" s="9" customFormat="1">
      <c r="A46" s="61" t="s">
        <v>97</v>
      </c>
      <c r="B46" s="62" t="s">
        <v>84</v>
      </c>
      <c r="C46" s="339">
        <v>780705204506</v>
      </c>
      <c r="D46" s="340">
        <v>916058180537</v>
      </c>
      <c r="E46" s="63">
        <f>'98～99'!C46+'100'!C46</f>
        <v>10995478400</v>
      </c>
      <c r="F46" s="65">
        <f>'98～99'!D46</f>
        <v>2745641700</v>
      </c>
      <c r="G46" s="64">
        <f t="shared" si="0"/>
        <v>13741120100</v>
      </c>
      <c r="H46" s="63">
        <f>'102～103'!H46</f>
        <v>55511</v>
      </c>
      <c r="I46" s="64">
        <f>'102～103'!N46</f>
        <v>49821</v>
      </c>
      <c r="J46" s="63">
        <f>'98～99'!H46+'100'!E46</f>
        <v>3515461100</v>
      </c>
      <c r="K46" s="64">
        <f>'98～99'!I46+'100'!F46</f>
        <v>3408553000</v>
      </c>
      <c r="L46" s="10"/>
    </row>
    <row r="47" spans="1:12" s="72" customFormat="1" ht="14.25" thickBot="1">
      <c r="A47" s="30"/>
      <c r="B47" s="78" t="s">
        <v>33</v>
      </c>
      <c r="C47" s="345">
        <v>1247677026067</v>
      </c>
      <c r="D47" s="346">
        <v>1387225182933</v>
      </c>
      <c r="E47" s="79">
        <f>'98～99'!C47+'100'!C47</f>
        <v>19626846500</v>
      </c>
      <c r="F47" s="81">
        <f>'98～99'!D47</f>
        <v>4159051000</v>
      </c>
      <c r="G47" s="80">
        <f t="shared" si="0"/>
        <v>23785897500</v>
      </c>
      <c r="H47" s="79">
        <f>'102～103'!H47</f>
        <v>59969</v>
      </c>
      <c r="I47" s="80">
        <f>'102～103'!N47</f>
        <v>51605</v>
      </c>
      <c r="J47" s="67">
        <f>'98～99'!H47+'100'!E47</f>
        <v>6033115500</v>
      </c>
      <c r="K47" s="68">
        <f>'98～99'!I47+'100'!F47</f>
        <v>5917594000</v>
      </c>
      <c r="L47" s="71"/>
    </row>
    <row r="48" spans="1:12" s="9" customFormat="1">
      <c r="A48" s="24"/>
      <c r="B48" s="56" t="s">
        <v>82</v>
      </c>
      <c r="C48" s="337">
        <v>354944176516</v>
      </c>
      <c r="D48" s="338">
        <v>350077078954</v>
      </c>
      <c r="E48" s="57">
        <f>'98～99'!C48+'100'!C48</f>
        <v>6288972100</v>
      </c>
      <c r="F48" s="59">
        <f>'98～99'!D48</f>
        <v>1050132900</v>
      </c>
      <c r="G48" s="58">
        <f t="shared" si="0"/>
        <v>7339105000</v>
      </c>
      <c r="H48" s="57">
        <f>'102～103'!H48</f>
        <v>3557</v>
      </c>
      <c r="I48" s="58">
        <f>'102～103'!N48</f>
        <v>1931</v>
      </c>
      <c r="J48" s="60">
        <f>'98～99'!H48+'100'!E48</f>
        <v>1839922000</v>
      </c>
      <c r="K48" s="58">
        <f>'98～99'!I48+'100'!F48</f>
        <v>1833061000</v>
      </c>
      <c r="L48" s="10"/>
    </row>
    <row r="49" spans="1:12" s="9" customFormat="1">
      <c r="A49" s="61" t="s">
        <v>98</v>
      </c>
      <c r="B49" s="62" t="s">
        <v>84</v>
      </c>
      <c r="C49" s="339">
        <v>729703882045</v>
      </c>
      <c r="D49" s="340">
        <v>892641852899</v>
      </c>
      <c r="E49" s="63">
        <f>'98～99'!C49+'100'!C49</f>
        <v>10270457600</v>
      </c>
      <c r="F49" s="65">
        <f>'98～99'!D49</f>
        <v>2673503400</v>
      </c>
      <c r="G49" s="64">
        <f t="shared" si="0"/>
        <v>12943961000</v>
      </c>
      <c r="H49" s="63">
        <f>'102～103'!H49</f>
        <v>92505</v>
      </c>
      <c r="I49" s="64">
        <f>'102～103'!N49</f>
        <v>86511</v>
      </c>
      <c r="J49" s="66">
        <f>'98～99'!H49+'100'!E49</f>
        <v>3370754000</v>
      </c>
      <c r="K49" s="64">
        <f>'98～99'!I49+'100'!F49</f>
        <v>3191069000</v>
      </c>
      <c r="L49" s="10"/>
    </row>
    <row r="50" spans="1:12" s="72" customFormat="1" ht="14.25" thickBot="1">
      <c r="A50" s="50"/>
      <c r="B50" s="21" t="s">
        <v>33</v>
      </c>
      <c r="C50" s="341">
        <v>1084648058561</v>
      </c>
      <c r="D50" s="342">
        <v>1242718931853</v>
      </c>
      <c r="E50" s="67">
        <f>'98～99'!C50+'100'!C50</f>
        <v>16559429700</v>
      </c>
      <c r="F50" s="69">
        <f>'98～99'!D50</f>
        <v>3723636300</v>
      </c>
      <c r="G50" s="68">
        <f t="shared" si="0"/>
        <v>20283066000</v>
      </c>
      <c r="H50" s="67">
        <f>'102～103'!H50</f>
        <v>96062</v>
      </c>
      <c r="I50" s="68">
        <f>'102～103'!N50</f>
        <v>88442</v>
      </c>
      <c r="J50" s="70">
        <f>'98～99'!H50+'100'!E50</f>
        <v>5210676000</v>
      </c>
      <c r="K50" s="68">
        <f>'98～99'!I50+'100'!F50</f>
        <v>5024130000</v>
      </c>
      <c r="L50" s="71"/>
    </row>
    <row r="51" spans="1:12" s="9" customFormat="1">
      <c r="A51" s="24"/>
      <c r="B51" s="56" t="s">
        <v>82</v>
      </c>
      <c r="C51" s="337">
        <v>96687078708</v>
      </c>
      <c r="D51" s="338">
        <v>95852500460</v>
      </c>
      <c r="E51" s="57">
        <f>'98～99'!C51+'100'!C51</f>
        <v>1919433600</v>
      </c>
      <c r="F51" s="59">
        <f>'98～99'!D51</f>
        <v>287521800</v>
      </c>
      <c r="G51" s="58">
        <f t="shared" si="0"/>
        <v>2206955400</v>
      </c>
      <c r="H51" s="57">
        <f>'102～103'!H51</f>
        <v>1206</v>
      </c>
      <c r="I51" s="58">
        <f>'102～103'!N51</f>
        <v>689</v>
      </c>
      <c r="J51" s="60">
        <f>'98～99'!H51+'100'!E51</f>
        <v>553496400</v>
      </c>
      <c r="K51" s="58">
        <f>'98～99'!I51+'100'!F51</f>
        <v>551153000</v>
      </c>
      <c r="L51" s="10"/>
    </row>
    <row r="52" spans="1:12" s="9" customFormat="1">
      <c r="A52" s="61" t="s">
        <v>99</v>
      </c>
      <c r="B52" s="62" t="s">
        <v>84</v>
      </c>
      <c r="C52" s="339">
        <v>299896004030</v>
      </c>
      <c r="D52" s="340">
        <v>393727973345</v>
      </c>
      <c r="E52" s="63">
        <f>'98～99'!C52+'100'!C52</f>
        <v>4220562800</v>
      </c>
      <c r="F52" s="65">
        <f>'98～99'!D52</f>
        <v>1179177800</v>
      </c>
      <c r="G52" s="64">
        <f t="shared" si="0"/>
        <v>5399740600</v>
      </c>
      <c r="H52" s="63">
        <f>'102～103'!H52</f>
        <v>39814</v>
      </c>
      <c r="I52" s="64">
        <f>'102～103'!N52</f>
        <v>38738</v>
      </c>
      <c r="J52" s="66">
        <f>'98～99'!H52+'100'!E52</f>
        <v>1408702600</v>
      </c>
      <c r="K52" s="64">
        <f>'98～99'!I52+'100'!F52</f>
        <v>1330346000</v>
      </c>
      <c r="L52" s="10"/>
    </row>
    <row r="53" spans="1:12" s="72" customFormat="1" ht="14.25" thickBot="1">
      <c r="A53" s="50"/>
      <c r="B53" s="21" t="s">
        <v>33</v>
      </c>
      <c r="C53" s="341">
        <v>396583082738</v>
      </c>
      <c r="D53" s="342">
        <v>489580473805</v>
      </c>
      <c r="E53" s="67">
        <f>'98～99'!C53+'100'!C53</f>
        <v>6139996400</v>
      </c>
      <c r="F53" s="69">
        <f>'98～99'!D53</f>
        <v>1466699600</v>
      </c>
      <c r="G53" s="68">
        <f t="shared" si="0"/>
        <v>7606696000</v>
      </c>
      <c r="H53" s="67">
        <f>'102～103'!H53</f>
        <v>41020</v>
      </c>
      <c r="I53" s="68">
        <f>'102～103'!N53</f>
        <v>39427</v>
      </c>
      <c r="J53" s="70">
        <f>'98～99'!H53+'100'!E53</f>
        <v>1962199000</v>
      </c>
      <c r="K53" s="68">
        <f>'98～99'!I53+'100'!F53</f>
        <v>1881499000</v>
      </c>
      <c r="L53" s="71"/>
    </row>
    <row r="54" spans="1:12" s="9" customFormat="1">
      <c r="A54" s="24"/>
      <c r="B54" s="56" t="s">
        <v>82</v>
      </c>
      <c r="C54" s="337">
        <v>90049284901</v>
      </c>
      <c r="D54" s="338">
        <v>78896090487</v>
      </c>
      <c r="E54" s="57">
        <f>'98～99'!C54+'100'!C54</f>
        <v>1559427500</v>
      </c>
      <c r="F54" s="59">
        <f>'98～99'!D54</f>
        <v>236651600</v>
      </c>
      <c r="G54" s="58">
        <f t="shared" si="0"/>
        <v>1796079100</v>
      </c>
      <c r="H54" s="57">
        <f>'102～103'!H54</f>
        <v>1688</v>
      </c>
      <c r="I54" s="58">
        <f>'102～103'!N54</f>
        <v>696</v>
      </c>
      <c r="J54" s="60">
        <f>'98～99'!H54+'100'!E54</f>
        <v>451515100</v>
      </c>
      <c r="K54" s="58">
        <f>'98～99'!I54+'100'!F54</f>
        <v>448188000</v>
      </c>
      <c r="L54" s="10"/>
    </row>
    <row r="55" spans="1:12" s="9" customFormat="1">
      <c r="A55" s="61" t="s">
        <v>100</v>
      </c>
      <c r="B55" s="62" t="s">
        <v>84</v>
      </c>
      <c r="C55" s="339">
        <v>414293935208</v>
      </c>
      <c r="D55" s="340">
        <v>511296181352</v>
      </c>
      <c r="E55" s="63">
        <f>'98～99'!C55+'100'!C55</f>
        <v>5834932800</v>
      </c>
      <c r="F55" s="65">
        <f>'98～99'!D55</f>
        <v>1531619100</v>
      </c>
      <c r="G55" s="64">
        <f t="shared" si="0"/>
        <v>7366551900</v>
      </c>
      <c r="H55" s="63">
        <f>'102～103'!H55</f>
        <v>49260</v>
      </c>
      <c r="I55" s="64">
        <f>'102～103'!N55</f>
        <v>44197</v>
      </c>
      <c r="J55" s="66">
        <f>'98～99'!H55+'100'!E55</f>
        <v>1913091900</v>
      </c>
      <c r="K55" s="64">
        <f>'98～99'!I55+'100'!F55</f>
        <v>1817820000</v>
      </c>
      <c r="L55" s="10"/>
    </row>
    <row r="56" spans="1:12" s="72" customFormat="1" ht="14.25" thickBot="1">
      <c r="A56" s="50"/>
      <c r="B56" s="21" t="s">
        <v>33</v>
      </c>
      <c r="C56" s="341">
        <v>504343220109</v>
      </c>
      <c r="D56" s="342">
        <v>590192271839</v>
      </c>
      <c r="E56" s="67">
        <f>'98～99'!C56+'100'!C56</f>
        <v>7394360300</v>
      </c>
      <c r="F56" s="69">
        <f>'98～99'!D56</f>
        <v>1768270700</v>
      </c>
      <c r="G56" s="68">
        <f t="shared" si="0"/>
        <v>9162631000</v>
      </c>
      <c r="H56" s="67">
        <f>'102～103'!H56</f>
        <v>50948</v>
      </c>
      <c r="I56" s="68">
        <f>'102～103'!N56</f>
        <v>44893</v>
      </c>
      <c r="J56" s="70">
        <f>'98～99'!H56+'100'!E56</f>
        <v>2364607000</v>
      </c>
      <c r="K56" s="68">
        <f>'98～99'!I56+'100'!F56</f>
        <v>2266008000</v>
      </c>
      <c r="L56" s="71"/>
    </row>
    <row r="57" spans="1:12" s="9" customFormat="1">
      <c r="A57" s="24"/>
      <c r="B57" s="56" t="s">
        <v>82</v>
      </c>
      <c r="C57" s="337">
        <v>105035989362</v>
      </c>
      <c r="D57" s="338">
        <v>102215339781</v>
      </c>
      <c r="E57" s="57">
        <f>'98～99'!C57+'100'!C57</f>
        <v>1776360800</v>
      </c>
      <c r="F57" s="59">
        <f>'98～99'!D57</f>
        <v>306604600</v>
      </c>
      <c r="G57" s="58">
        <f t="shared" si="0"/>
        <v>2082965400</v>
      </c>
      <c r="H57" s="57">
        <f>'102～103'!H57</f>
        <v>1590</v>
      </c>
      <c r="I57" s="58">
        <f>'102～103'!N57</f>
        <v>840</v>
      </c>
      <c r="J57" s="60">
        <f>'98～99'!H57+'100'!E57</f>
        <v>523088400</v>
      </c>
      <c r="K57" s="58">
        <f>'98～99'!I57+'100'!F57</f>
        <v>519959000</v>
      </c>
      <c r="L57" s="10"/>
    </row>
    <row r="58" spans="1:12" s="9" customFormat="1">
      <c r="A58" s="61" t="s">
        <v>101</v>
      </c>
      <c r="B58" s="62" t="s">
        <v>84</v>
      </c>
      <c r="C58" s="339">
        <v>304258094371</v>
      </c>
      <c r="D58" s="340">
        <v>392954658394</v>
      </c>
      <c r="E58" s="63">
        <f>'98～99'!C58+'100'!C58</f>
        <v>4282697200</v>
      </c>
      <c r="F58" s="65">
        <f>'98～99'!D58</f>
        <v>1177123100</v>
      </c>
      <c r="G58" s="64">
        <f t="shared" si="0"/>
        <v>5459820300</v>
      </c>
      <c r="H58" s="63">
        <f>'102～103'!H58</f>
        <v>35955</v>
      </c>
      <c r="I58" s="64">
        <f>'102～103'!N58</f>
        <v>34297</v>
      </c>
      <c r="J58" s="66">
        <f>'98～99'!H58+'100'!E58</f>
        <v>1417008300</v>
      </c>
      <c r="K58" s="64">
        <f>'98～99'!I58+'100'!F58</f>
        <v>1347604000</v>
      </c>
      <c r="L58" s="10"/>
    </row>
    <row r="59" spans="1:12" s="72" customFormat="1" ht="14.25" thickBot="1">
      <c r="A59" s="50"/>
      <c r="B59" s="21" t="s">
        <v>33</v>
      </c>
      <c r="C59" s="341">
        <v>409294083733</v>
      </c>
      <c r="D59" s="342">
        <v>495169998175</v>
      </c>
      <c r="E59" s="67">
        <f>'98～99'!C59+'100'!C59</f>
        <v>6059058000</v>
      </c>
      <c r="F59" s="69">
        <f>'98～99'!D59</f>
        <v>1483727700</v>
      </c>
      <c r="G59" s="68">
        <f t="shared" si="0"/>
        <v>7542785700</v>
      </c>
      <c r="H59" s="67">
        <f>'102～103'!H59</f>
        <v>37545</v>
      </c>
      <c r="I59" s="68">
        <f>'102～103'!N59</f>
        <v>35137</v>
      </c>
      <c r="J59" s="70">
        <f>'98～99'!H59+'100'!E59</f>
        <v>1940096700</v>
      </c>
      <c r="K59" s="68">
        <f>'98～99'!I59+'100'!F59</f>
        <v>1867563000</v>
      </c>
      <c r="L59" s="71"/>
    </row>
    <row r="60" spans="1:12" s="9" customFormat="1">
      <c r="A60" s="24"/>
      <c r="B60" s="56" t="s">
        <v>82</v>
      </c>
      <c r="C60" s="337">
        <v>6650108836063</v>
      </c>
      <c r="D60" s="338">
        <v>6739624747539</v>
      </c>
      <c r="E60" s="57">
        <f>'98～99'!C60+'100'!C60</f>
        <v>117520677900</v>
      </c>
      <c r="F60" s="59">
        <f>'98～99'!D60</f>
        <v>20216892100</v>
      </c>
      <c r="G60" s="58">
        <f t="shared" si="0"/>
        <v>137737570000</v>
      </c>
      <c r="H60" s="57">
        <f>'102～103'!H60</f>
        <v>66383</v>
      </c>
      <c r="I60" s="58">
        <f>'102～103'!N60</f>
        <v>38965</v>
      </c>
      <c r="J60" s="60">
        <f>'98～99'!H60+'100'!E60</f>
        <v>34531087000</v>
      </c>
      <c r="K60" s="58">
        <f>'98～99'!I60+'100'!F60</f>
        <v>34402161000</v>
      </c>
      <c r="L60" s="10"/>
    </row>
    <row r="61" spans="1:12" s="9" customFormat="1">
      <c r="A61" s="61" t="s">
        <v>102</v>
      </c>
      <c r="B61" s="62" t="s">
        <v>84</v>
      </c>
      <c r="C61" s="339">
        <v>10238333052575</v>
      </c>
      <c r="D61" s="340">
        <v>13043353252674</v>
      </c>
      <c r="E61" s="63">
        <f>'98～99'!C61+'100'!C61</f>
        <v>143945907000</v>
      </c>
      <c r="F61" s="65">
        <f>'98～99'!D61</f>
        <v>39070319200</v>
      </c>
      <c r="G61" s="64">
        <f t="shared" si="0"/>
        <v>183016226200</v>
      </c>
      <c r="H61" s="63">
        <f>'102～103'!H61</f>
        <v>1212307</v>
      </c>
      <c r="I61" s="64">
        <f>'102～103'!N61</f>
        <v>1172530</v>
      </c>
      <c r="J61" s="66">
        <f>'98～99'!H61+'100'!E61</f>
        <v>47514080200</v>
      </c>
      <c r="K61" s="64">
        <f>'98～99'!I61+'100'!F61</f>
        <v>45167382000</v>
      </c>
      <c r="L61" s="10"/>
    </row>
    <row r="62" spans="1:12" s="72" customFormat="1" ht="14.25" thickBot="1">
      <c r="A62" s="50"/>
      <c r="B62" s="21" t="s">
        <v>33</v>
      </c>
      <c r="C62" s="341">
        <v>16888441888638</v>
      </c>
      <c r="D62" s="342">
        <v>19782978000213</v>
      </c>
      <c r="E62" s="67">
        <f>'98～99'!C62+'100'!C62</f>
        <v>261466584900</v>
      </c>
      <c r="F62" s="69">
        <f>'98～99'!D62</f>
        <v>59287211300</v>
      </c>
      <c r="G62" s="68">
        <f t="shared" si="0"/>
        <v>320753796200</v>
      </c>
      <c r="H62" s="67">
        <f>'102～103'!H62</f>
        <v>1278690</v>
      </c>
      <c r="I62" s="68">
        <f>'102～103'!N62</f>
        <v>1211495</v>
      </c>
      <c r="J62" s="70">
        <f>'98～99'!H62+'100'!E62</f>
        <v>82045167200</v>
      </c>
      <c r="K62" s="68">
        <f>'98～99'!I62+'100'!F62</f>
        <v>79569543000</v>
      </c>
      <c r="L62" s="71"/>
    </row>
    <row r="63" spans="1:12" s="9" customFormat="1"/>
    <row r="64" spans="1:12" s="9" customFormat="1"/>
    <row r="65" spans="1:13" s="9" customFormat="1">
      <c r="A65" s="368" t="s">
        <v>145</v>
      </c>
      <c r="B65" s="368"/>
      <c r="C65" s="368"/>
      <c r="D65" s="368"/>
      <c r="E65" s="368"/>
      <c r="F65" s="368"/>
      <c r="G65" s="368" t="s">
        <v>146</v>
      </c>
      <c r="H65" s="368"/>
      <c r="I65" s="368"/>
      <c r="J65" s="368"/>
      <c r="K65" s="368"/>
      <c r="L65" s="368"/>
      <c r="M65" s="368"/>
    </row>
    <row r="66" spans="1:13" s="9" customFormat="1"/>
    <row r="67" spans="1:13" s="9" customFormat="1"/>
    <row r="68" spans="1:13" s="9" customFormat="1"/>
  </sheetData>
  <mergeCells count="6">
    <mergeCell ref="A65:F65"/>
    <mergeCell ref="G65:M65"/>
    <mergeCell ref="C4:D4"/>
    <mergeCell ref="E4:F4"/>
    <mergeCell ref="H4:I4"/>
    <mergeCell ref="J4:K4"/>
  </mergeCells>
  <phoneticPr fontId="6"/>
  <pageMargins left="0.70866141732283472" right="0.70866141732283472" top="0.78740157480314965" bottom="0" header="0.31496062992125984" footer="0"/>
  <pageSetup paperSize="9" scale="94" fitToWidth="0" orientation="portrait" r:id="rId1"/>
  <colBreaks count="1" manualBreakCount="1">
    <brk id="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P66"/>
  <sheetViews>
    <sheetView view="pageBreakPreview" zoomScaleNormal="71" zoomScaleSheetLayoutView="100" workbookViewId="0">
      <pane xSplit="2" ySplit="5" topLeftCell="C6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ColWidth="11.375" defaultRowHeight="13.5"/>
  <cols>
    <col min="1" max="1" width="11.375" customWidth="1"/>
    <col min="2" max="2" width="14.25" style="3" customWidth="1"/>
    <col min="3" max="4" width="16.375" customWidth="1"/>
    <col min="5" max="5" width="17.375" customWidth="1"/>
    <col min="6" max="7" width="11.375" customWidth="1"/>
    <col min="8" max="9" width="16.375" customWidth="1"/>
    <col min="10" max="10" width="16" bestFit="1" customWidth="1"/>
    <col min="11" max="11" width="5.375" customWidth="1"/>
    <col min="12" max="12" width="17.375" customWidth="1"/>
    <col min="13" max="13" width="9" customWidth="1"/>
    <col min="14" max="15" width="16.375" customWidth="1"/>
  </cols>
  <sheetData>
    <row r="1" spans="1:16" s="52" customFormat="1"/>
    <row r="2" spans="1:16" s="52" customFormat="1">
      <c r="A2" s="52" t="s">
        <v>48</v>
      </c>
      <c r="B2" s="52" t="s">
        <v>49</v>
      </c>
      <c r="D2" s="242"/>
    </row>
    <row r="3" spans="1:16" s="52" customFormat="1" ht="14.25" thickBot="1">
      <c r="A3" s="54" t="s">
        <v>54</v>
      </c>
      <c r="B3" s="54"/>
      <c r="C3" s="54"/>
      <c r="D3" s="54"/>
      <c r="E3" s="193"/>
      <c r="G3" s="192"/>
      <c r="H3" s="54"/>
      <c r="I3" s="192"/>
      <c r="J3" s="54"/>
      <c r="K3" s="54"/>
      <c r="L3" s="54"/>
      <c r="M3" s="54"/>
      <c r="N3" s="54"/>
      <c r="O3" s="54"/>
    </row>
    <row r="4" spans="1:16" s="9" customFormat="1">
      <c r="A4" s="11" t="s">
        <v>56</v>
      </c>
      <c r="B4" s="13"/>
      <c r="C4" s="83" t="s">
        <v>169</v>
      </c>
      <c r="D4" s="84" t="s">
        <v>170</v>
      </c>
      <c r="E4" s="85" t="s">
        <v>69</v>
      </c>
      <c r="F4" s="83" t="s">
        <v>70</v>
      </c>
      <c r="G4" s="86"/>
      <c r="H4" s="83" t="s">
        <v>71</v>
      </c>
      <c r="I4" s="86"/>
      <c r="J4" s="87"/>
      <c r="K4" s="88"/>
      <c r="L4" s="88"/>
      <c r="M4" s="88"/>
      <c r="N4" s="88"/>
      <c r="O4" s="88"/>
      <c r="P4" s="10"/>
    </row>
    <row r="5" spans="1:16" s="9" customFormat="1" ht="14.25" thickBot="1">
      <c r="A5" s="16"/>
      <c r="B5" s="18"/>
      <c r="C5" s="89" t="s">
        <v>75</v>
      </c>
      <c r="D5" s="90" t="s">
        <v>76</v>
      </c>
      <c r="E5" s="91" t="s">
        <v>77</v>
      </c>
      <c r="F5" s="89" t="s">
        <v>75</v>
      </c>
      <c r="G5" s="91" t="s">
        <v>76</v>
      </c>
      <c r="H5" s="92" t="s">
        <v>78</v>
      </c>
      <c r="I5" s="93" t="s">
        <v>79</v>
      </c>
      <c r="J5" s="87"/>
      <c r="K5" s="88"/>
      <c r="L5" s="88"/>
      <c r="M5" s="88"/>
      <c r="N5" s="88"/>
      <c r="O5" s="88"/>
      <c r="P5" s="10"/>
    </row>
    <row r="6" spans="1:16" s="9" customFormat="1">
      <c r="A6" s="24"/>
      <c r="B6" s="56" t="s">
        <v>82</v>
      </c>
      <c r="C6" s="246">
        <v>11557969300</v>
      </c>
      <c r="D6" s="247">
        <v>2552216900</v>
      </c>
      <c r="E6" s="248">
        <f>C6+D6</f>
        <v>14110186200</v>
      </c>
      <c r="F6" s="246">
        <v>3885</v>
      </c>
      <c r="G6" s="248">
        <v>3878</v>
      </c>
      <c r="H6" s="246">
        <v>3533245200</v>
      </c>
      <c r="I6" s="248">
        <v>3525647000</v>
      </c>
      <c r="J6" s="87"/>
      <c r="K6" s="88"/>
      <c r="L6" s="97"/>
      <c r="M6" s="97"/>
      <c r="N6" s="97"/>
      <c r="O6" s="97"/>
      <c r="P6" s="10"/>
    </row>
    <row r="7" spans="1:16" s="9" customFormat="1">
      <c r="A7" s="61" t="s">
        <v>83</v>
      </c>
      <c r="B7" s="62" t="s">
        <v>84</v>
      </c>
      <c r="C7" s="249">
        <v>10392916500</v>
      </c>
      <c r="D7" s="250">
        <v>2854449200</v>
      </c>
      <c r="E7" s="251">
        <f>C7+D7</f>
        <v>13247365700</v>
      </c>
      <c r="F7" s="249">
        <v>93739</v>
      </c>
      <c r="G7" s="251">
        <v>93484</v>
      </c>
      <c r="H7" s="249">
        <v>3447733700</v>
      </c>
      <c r="I7" s="251">
        <v>3266544000</v>
      </c>
      <c r="J7" s="101"/>
      <c r="K7" s="88"/>
      <c r="L7" s="97"/>
      <c r="M7" s="97"/>
      <c r="N7" s="97"/>
      <c r="O7" s="97"/>
      <c r="P7" s="10"/>
    </row>
    <row r="8" spans="1:16" s="72" customFormat="1" ht="14.25" customHeight="1" thickBot="1">
      <c r="A8" s="50"/>
      <c r="B8" s="21" t="s">
        <v>33</v>
      </c>
      <c r="C8" s="252">
        <f t="shared" ref="C8:I8" si="0">C6+C7</f>
        <v>21950885800</v>
      </c>
      <c r="D8" s="253">
        <f t="shared" si="0"/>
        <v>5406666100</v>
      </c>
      <c r="E8" s="254">
        <f t="shared" si="0"/>
        <v>27357551900</v>
      </c>
      <c r="F8" s="252">
        <f t="shared" si="0"/>
        <v>97624</v>
      </c>
      <c r="G8" s="254">
        <f t="shared" si="0"/>
        <v>97362</v>
      </c>
      <c r="H8" s="252">
        <f t="shared" si="0"/>
        <v>6980978900</v>
      </c>
      <c r="I8" s="254">
        <f t="shared" si="0"/>
        <v>6792191000</v>
      </c>
      <c r="J8" s="87"/>
      <c r="K8" s="105"/>
      <c r="L8" s="97"/>
      <c r="M8" s="97"/>
      <c r="N8" s="97"/>
      <c r="O8" s="97"/>
      <c r="P8" s="71"/>
    </row>
    <row r="9" spans="1:16" s="75" customFormat="1">
      <c r="A9" s="73"/>
      <c r="B9" s="56" t="s">
        <v>82</v>
      </c>
      <c r="C9" s="246">
        <v>6877096100</v>
      </c>
      <c r="D9" s="247">
        <v>1508202700</v>
      </c>
      <c r="E9" s="248">
        <v>8385298800</v>
      </c>
      <c r="F9" s="246">
        <v>3450</v>
      </c>
      <c r="G9" s="248">
        <v>3287</v>
      </c>
      <c r="H9" s="246">
        <v>2101369800</v>
      </c>
      <c r="I9" s="248">
        <v>2094643000</v>
      </c>
      <c r="J9" s="87"/>
      <c r="K9" s="88"/>
      <c r="L9" s="97"/>
      <c r="M9" s="97"/>
      <c r="N9" s="97"/>
      <c r="O9" s="97"/>
      <c r="P9" s="74"/>
    </row>
    <row r="10" spans="1:16" s="9" customFormat="1">
      <c r="A10" s="61" t="s">
        <v>85</v>
      </c>
      <c r="B10" s="62" t="s">
        <v>84</v>
      </c>
      <c r="C10" s="249">
        <v>8616223200</v>
      </c>
      <c r="D10" s="250">
        <v>2322853700</v>
      </c>
      <c r="E10" s="251">
        <v>10939076900</v>
      </c>
      <c r="F10" s="249">
        <v>78241</v>
      </c>
      <c r="G10" s="251">
        <v>76647</v>
      </c>
      <c r="H10" s="249">
        <v>2848565900</v>
      </c>
      <c r="I10" s="251">
        <v>2696837000</v>
      </c>
      <c r="J10" s="101"/>
      <c r="K10" s="88"/>
      <c r="L10" s="97"/>
      <c r="M10" s="97"/>
      <c r="N10" s="97"/>
      <c r="O10" s="97"/>
      <c r="P10" s="10"/>
    </row>
    <row r="11" spans="1:16" s="72" customFormat="1" ht="14.25" thickBot="1">
      <c r="A11" s="50"/>
      <c r="B11" s="21" t="s">
        <v>33</v>
      </c>
      <c r="C11" s="252">
        <f t="shared" ref="C11:I11" si="1">C9+C10</f>
        <v>15493319300</v>
      </c>
      <c r="D11" s="253">
        <f t="shared" si="1"/>
        <v>3831056400</v>
      </c>
      <c r="E11" s="254">
        <f t="shared" si="1"/>
        <v>19324375700</v>
      </c>
      <c r="F11" s="252">
        <f t="shared" si="1"/>
        <v>81691</v>
      </c>
      <c r="G11" s="254">
        <f t="shared" si="1"/>
        <v>79934</v>
      </c>
      <c r="H11" s="252">
        <f t="shared" si="1"/>
        <v>4949935700</v>
      </c>
      <c r="I11" s="254">
        <f t="shared" si="1"/>
        <v>4791480000</v>
      </c>
      <c r="J11" s="87"/>
      <c r="K11" s="105"/>
      <c r="L11" s="97"/>
      <c r="M11" s="97"/>
      <c r="N11" s="97"/>
      <c r="O11" s="97"/>
      <c r="P11" s="71"/>
    </row>
    <row r="12" spans="1:16" s="9" customFormat="1">
      <c r="A12" s="24"/>
      <c r="B12" s="56" t="s">
        <v>82</v>
      </c>
      <c r="C12" s="246">
        <v>15709897100</v>
      </c>
      <c r="D12" s="247">
        <v>3399654000</v>
      </c>
      <c r="E12" s="248">
        <v>19109551100</v>
      </c>
      <c r="F12" s="246">
        <v>2508</v>
      </c>
      <c r="G12" s="248">
        <v>2508</v>
      </c>
      <c r="H12" s="246">
        <v>4781047100</v>
      </c>
      <c r="I12" s="248">
        <v>4776168000</v>
      </c>
      <c r="J12" s="87"/>
      <c r="K12" s="88"/>
      <c r="L12" s="97"/>
      <c r="M12" s="97"/>
      <c r="N12" s="97"/>
      <c r="O12" s="97"/>
      <c r="P12" s="10"/>
    </row>
    <row r="13" spans="1:16" s="9" customFormat="1">
      <c r="A13" s="61" t="s">
        <v>86</v>
      </c>
      <c r="B13" s="62" t="s">
        <v>84</v>
      </c>
      <c r="C13" s="249">
        <v>4433360000</v>
      </c>
      <c r="D13" s="250">
        <v>1123830700</v>
      </c>
      <c r="E13" s="251">
        <v>5557190700</v>
      </c>
      <c r="F13" s="249">
        <v>41083</v>
      </c>
      <c r="G13" s="251">
        <v>41083</v>
      </c>
      <c r="H13" s="249">
        <v>1448210700</v>
      </c>
      <c r="I13" s="251">
        <v>1369660000</v>
      </c>
      <c r="J13" s="101"/>
      <c r="K13" s="88"/>
      <c r="L13" s="97"/>
      <c r="M13" s="97"/>
      <c r="N13" s="97"/>
      <c r="O13" s="97"/>
      <c r="P13" s="10"/>
    </row>
    <row r="14" spans="1:16" s="72" customFormat="1" ht="14.25" thickBot="1">
      <c r="A14" s="50"/>
      <c r="B14" s="21" t="s">
        <v>33</v>
      </c>
      <c r="C14" s="252">
        <f t="shared" ref="C14:I14" si="2">C12+C13</f>
        <v>20143257100</v>
      </c>
      <c r="D14" s="253">
        <f t="shared" si="2"/>
        <v>4523484700</v>
      </c>
      <c r="E14" s="254">
        <f t="shared" si="2"/>
        <v>24666741800</v>
      </c>
      <c r="F14" s="252">
        <f t="shared" si="2"/>
        <v>43591</v>
      </c>
      <c r="G14" s="254">
        <f t="shared" si="2"/>
        <v>43591</v>
      </c>
      <c r="H14" s="252">
        <f t="shared" si="2"/>
        <v>6229257800</v>
      </c>
      <c r="I14" s="254">
        <f t="shared" si="2"/>
        <v>6145828000</v>
      </c>
      <c r="J14" s="87"/>
      <c r="K14" s="105"/>
      <c r="L14" s="97"/>
      <c r="M14" s="97"/>
      <c r="N14" s="97"/>
      <c r="O14" s="97"/>
      <c r="P14" s="71"/>
    </row>
    <row r="15" spans="1:16" s="9" customFormat="1">
      <c r="A15" s="24"/>
      <c r="B15" s="56" t="s">
        <v>82</v>
      </c>
      <c r="C15" s="246">
        <v>11316648800</v>
      </c>
      <c r="D15" s="247">
        <v>2506494400</v>
      </c>
      <c r="E15" s="248">
        <v>13823143200</v>
      </c>
      <c r="F15" s="246">
        <v>4632</v>
      </c>
      <c r="G15" s="248">
        <v>4631</v>
      </c>
      <c r="H15" s="246">
        <v>3462541200</v>
      </c>
      <c r="I15" s="248">
        <v>3453534000</v>
      </c>
      <c r="J15" s="87"/>
      <c r="K15" s="88"/>
      <c r="L15" s="97"/>
      <c r="M15" s="97"/>
      <c r="N15" s="97"/>
      <c r="O15" s="97"/>
      <c r="P15" s="10"/>
    </row>
    <row r="16" spans="1:16" s="9" customFormat="1">
      <c r="A16" s="61" t="s">
        <v>87</v>
      </c>
      <c r="B16" s="62" t="s">
        <v>84</v>
      </c>
      <c r="C16" s="249">
        <v>6388016800</v>
      </c>
      <c r="D16" s="250">
        <v>1704019300</v>
      </c>
      <c r="E16" s="251">
        <v>8092036100</v>
      </c>
      <c r="F16" s="249">
        <v>54034</v>
      </c>
      <c r="G16" s="251">
        <v>54034</v>
      </c>
      <c r="H16" s="249">
        <v>2101348100</v>
      </c>
      <c r="I16" s="251">
        <v>1996896000</v>
      </c>
      <c r="J16" s="101"/>
      <c r="K16" s="88"/>
      <c r="L16" s="97"/>
      <c r="M16" s="97"/>
      <c r="N16" s="97"/>
      <c r="O16" s="97"/>
      <c r="P16" s="10"/>
    </row>
    <row r="17" spans="1:16" s="72" customFormat="1" ht="14.25" thickBot="1">
      <c r="A17" s="50"/>
      <c r="B17" s="21" t="s">
        <v>33</v>
      </c>
      <c r="C17" s="252">
        <f t="shared" ref="C17:I17" si="3">C15+C16</f>
        <v>17704665600</v>
      </c>
      <c r="D17" s="253">
        <f t="shared" si="3"/>
        <v>4210513700</v>
      </c>
      <c r="E17" s="254">
        <f t="shared" si="3"/>
        <v>21915179300</v>
      </c>
      <c r="F17" s="252">
        <f t="shared" si="3"/>
        <v>58666</v>
      </c>
      <c r="G17" s="254">
        <f t="shared" si="3"/>
        <v>58665</v>
      </c>
      <c r="H17" s="252">
        <f t="shared" si="3"/>
        <v>5563889300</v>
      </c>
      <c r="I17" s="254">
        <f t="shared" si="3"/>
        <v>5450430000</v>
      </c>
      <c r="J17" s="87"/>
      <c r="K17" s="105"/>
      <c r="L17" s="97"/>
      <c r="M17" s="97"/>
      <c r="N17" s="97"/>
      <c r="O17" s="97"/>
      <c r="P17" s="71"/>
    </row>
    <row r="18" spans="1:16" s="9" customFormat="1">
      <c r="A18" s="24"/>
      <c r="B18" s="56" t="s">
        <v>82</v>
      </c>
      <c r="C18" s="246">
        <v>1723466200</v>
      </c>
      <c r="D18" s="247">
        <v>412646200</v>
      </c>
      <c r="E18" s="248">
        <v>2136112400</v>
      </c>
      <c r="F18" s="246">
        <v>2904</v>
      </c>
      <c r="G18" s="248">
        <v>2899</v>
      </c>
      <c r="H18" s="246">
        <v>538189400</v>
      </c>
      <c r="I18" s="248">
        <v>532641000</v>
      </c>
      <c r="J18" s="87"/>
      <c r="K18" s="88"/>
      <c r="L18" s="97"/>
      <c r="M18" s="97"/>
      <c r="N18" s="97"/>
      <c r="O18" s="97"/>
      <c r="P18" s="10"/>
    </row>
    <row r="19" spans="1:16" s="9" customFormat="1">
      <c r="A19" s="61" t="s">
        <v>88</v>
      </c>
      <c r="B19" s="62" t="s">
        <v>84</v>
      </c>
      <c r="C19" s="249">
        <v>6235776200</v>
      </c>
      <c r="D19" s="250">
        <v>1714291700</v>
      </c>
      <c r="E19" s="251">
        <v>7950067900</v>
      </c>
      <c r="F19" s="249">
        <v>72353</v>
      </c>
      <c r="G19" s="251">
        <v>72350</v>
      </c>
      <c r="H19" s="249">
        <v>2092516900</v>
      </c>
      <c r="I19" s="251">
        <v>1952517000</v>
      </c>
      <c r="J19" s="101"/>
      <c r="K19" s="88"/>
      <c r="L19" s="97"/>
      <c r="M19" s="97"/>
      <c r="N19" s="97"/>
      <c r="O19" s="97"/>
      <c r="P19" s="10"/>
    </row>
    <row r="20" spans="1:16" s="72" customFormat="1" ht="14.25" thickBot="1">
      <c r="A20" s="50"/>
      <c r="B20" s="21" t="s">
        <v>33</v>
      </c>
      <c r="C20" s="252">
        <f t="shared" ref="C20:I20" si="4">C18+C19</f>
        <v>7959242400</v>
      </c>
      <c r="D20" s="253">
        <f t="shared" si="4"/>
        <v>2126937900</v>
      </c>
      <c r="E20" s="254">
        <f t="shared" si="4"/>
        <v>10086180300</v>
      </c>
      <c r="F20" s="252">
        <f t="shared" si="4"/>
        <v>75257</v>
      </c>
      <c r="G20" s="254">
        <f t="shared" si="4"/>
        <v>75249</v>
      </c>
      <c r="H20" s="252">
        <f t="shared" si="4"/>
        <v>2630706300</v>
      </c>
      <c r="I20" s="254">
        <f t="shared" si="4"/>
        <v>2485158000</v>
      </c>
      <c r="J20" s="87"/>
      <c r="K20" s="105"/>
      <c r="L20" s="97"/>
      <c r="M20" s="97"/>
      <c r="N20" s="97"/>
      <c r="O20" s="97"/>
      <c r="P20" s="71"/>
    </row>
    <row r="21" spans="1:16" s="9" customFormat="1">
      <c r="A21" s="24"/>
      <c r="B21" s="56" t="s">
        <v>82</v>
      </c>
      <c r="C21" s="246">
        <v>2208137900</v>
      </c>
      <c r="D21" s="247">
        <v>505583800</v>
      </c>
      <c r="E21" s="248">
        <v>2713721700</v>
      </c>
      <c r="F21" s="246">
        <v>1774</v>
      </c>
      <c r="G21" s="248">
        <v>1752</v>
      </c>
      <c r="H21" s="246">
        <v>681041700</v>
      </c>
      <c r="I21" s="248">
        <v>677560000</v>
      </c>
      <c r="J21" s="87"/>
      <c r="K21" s="88"/>
      <c r="L21" s="97"/>
      <c r="M21" s="97"/>
      <c r="N21" s="97"/>
      <c r="O21" s="97"/>
      <c r="P21" s="10"/>
    </row>
    <row r="22" spans="1:16" s="9" customFormat="1">
      <c r="A22" s="61" t="s">
        <v>89</v>
      </c>
      <c r="B22" s="62" t="s">
        <v>84</v>
      </c>
      <c r="C22" s="249">
        <v>7691328200</v>
      </c>
      <c r="D22" s="250">
        <v>2182885800</v>
      </c>
      <c r="E22" s="251">
        <v>9874214000</v>
      </c>
      <c r="F22" s="249">
        <v>72488</v>
      </c>
      <c r="G22" s="251">
        <v>72293</v>
      </c>
      <c r="H22" s="249">
        <v>2573801000</v>
      </c>
      <c r="I22" s="251">
        <v>2433471000</v>
      </c>
      <c r="J22" s="101"/>
      <c r="K22" s="88"/>
      <c r="L22" s="97"/>
      <c r="M22" s="97"/>
      <c r="N22" s="97"/>
      <c r="O22" s="97"/>
      <c r="P22" s="10"/>
    </row>
    <row r="23" spans="1:16" s="72" customFormat="1" ht="14.25" thickBot="1">
      <c r="A23" s="50"/>
      <c r="B23" s="21" t="s">
        <v>33</v>
      </c>
      <c r="C23" s="252">
        <f t="shared" ref="C23:I23" si="5">C21+C22</f>
        <v>9899466100</v>
      </c>
      <c r="D23" s="253">
        <f t="shared" si="5"/>
        <v>2688469600</v>
      </c>
      <c r="E23" s="254">
        <f t="shared" si="5"/>
        <v>12587935700</v>
      </c>
      <c r="F23" s="252">
        <f t="shared" si="5"/>
        <v>74262</v>
      </c>
      <c r="G23" s="254">
        <f t="shared" si="5"/>
        <v>74045</v>
      </c>
      <c r="H23" s="252">
        <f t="shared" si="5"/>
        <v>3254842700</v>
      </c>
      <c r="I23" s="254">
        <f t="shared" si="5"/>
        <v>3111031000</v>
      </c>
      <c r="J23" s="87"/>
      <c r="K23" s="105"/>
      <c r="L23" s="97"/>
      <c r="M23" s="97"/>
      <c r="N23" s="97"/>
      <c r="O23" s="97"/>
      <c r="P23" s="71"/>
    </row>
    <row r="24" spans="1:16" s="9" customFormat="1">
      <c r="A24" s="24"/>
      <c r="B24" s="56" t="s">
        <v>82</v>
      </c>
      <c r="C24" s="246">
        <v>2588303700</v>
      </c>
      <c r="D24" s="247">
        <v>535539200</v>
      </c>
      <c r="E24" s="248">
        <v>3123842900</v>
      </c>
      <c r="F24" s="246">
        <v>2178</v>
      </c>
      <c r="G24" s="248">
        <v>1969</v>
      </c>
      <c r="H24" s="246">
        <v>784085900</v>
      </c>
      <c r="I24" s="248">
        <v>779919000</v>
      </c>
      <c r="J24" s="87"/>
      <c r="K24" s="88"/>
      <c r="L24" s="97"/>
      <c r="M24" s="97"/>
      <c r="N24" s="97"/>
      <c r="O24" s="97"/>
      <c r="P24" s="10"/>
    </row>
    <row r="25" spans="1:16" s="9" customFormat="1">
      <c r="A25" s="61" t="s">
        <v>90</v>
      </c>
      <c r="B25" s="62" t="s">
        <v>84</v>
      </c>
      <c r="C25" s="249">
        <v>6402368700</v>
      </c>
      <c r="D25" s="250">
        <v>1718682500</v>
      </c>
      <c r="E25" s="251">
        <v>8121051200</v>
      </c>
      <c r="F25" s="249">
        <v>66622</v>
      </c>
      <c r="G25" s="251">
        <v>64284</v>
      </c>
      <c r="H25" s="249">
        <v>2127108200</v>
      </c>
      <c r="I25" s="251">
        <v>1997981000</v>
      </c>
      <c r="J25" s="101"/>
      <c r="K25" s="88"/>
      <c r="L25" s="97"/>
      <c r="M25" s="97"/>
      <c r="N25" s="97"/>
      <c r="O25" s="97"/>
      <c r="P25" s="10"/>
    </row>
    <row r="26" spans="1:16" s="72" customFormat="1" ht="14.25" thickBot="1">
      <c r="A26" s="50"/>
      <c r="B26" s="21" t="s">
        <v>33</v>
      </c>
      <c r="C26" s="252">
        <f t="shared" ref="C26:I26" si="6">C24+C25</f>
        <v>8990672400</v>
      </c>
      <c r="D26" s="253">
        <f t="shared" si="6"/>
        <v>2254221700</v>
      </c>
      <c r="E26" s="254">
        <f t="shared" si="6"/>
        <v>11244894100</v>
      </c>
      <c r="F26" s="252">
        <f t="shared" si="6"/>
        <v>68800</v>
      </c>
      <c r="G26" s="254">
        <f t="shared" si="6"/>
        <v>66253</v>
      </c>
      <c r="H26" s="252">
        <f t="shared" si="6"/>
        <v>2911194100</v>
      </c>
      <c r="I26" s="254">
        <f t="shared" si="6"/>
        <v>2777900000</v>
      </c>
      <c r="J26" s="87"/>
      <c r="K26" s="105"/>
      <c r="L26" s="97"/>
      <c r="M26" s="97"/>
      <c r="N26" s="97"/>
      <c r="O26" s="97"/>
      <c r="P26" s="71"/>
    </row>
    <row r="27" spans="1:16" s="9" customFormat="1">
      <c r="A27" s="24"/>
      <c r="B27" s="56" t="s">
        <v>82</v>
      </c>
      <c r="C27" s="246">
        <v>2393110900</v>
      </c>
      <c r="D27" s="247">
        <v>472359200</v>
      </c>
      <c r="E27" s="248">
        <v>2865470100</v>
      </c>
      <c r="F27" s="246">
        <v>2051</v>
      </c>
      <c r="G27" s="248">
        <v>1635</v>
      </c>
      <c r="H27" s="246">
        <v>719345100</v>
      </c>
      <c r="I27" s="248">
        <v>715375000</v>
      </c>
      <c r="J27" s="87"/>
      <c r="K27" s="88"/>
      <c r="L27" s="97"/>
      <c r="M27" s="97"/>
      <c r="N27" s="97"/>
      <c r="O27" s="97"/>
      <c r="P27" s="10"/>
    </row>
    <row r="28" spans="1:16" s="9" customFormat="1">
      <c r="A28" s="61" t="s">
        <v>91</v>
      </c>
      <c r="B28" s="62" t="s">
        <v>84</v>
      </c>
      <c r="C28" s="249">
        <v>8325640400</v>
      </c>
      <c r="D28" s="250">
        <v>2250500500</v>
      </c>
      <c r="E28" s="251">
        <v>10576140900</v>
      </c>
      <c r="F28" s="249">
        <v>81418</v>
      </c>
      <c r="G28" s="251">
        <v>77002</v>
      </c>
      <c r="H28" s="249">
        <v>2761368900</v>
      </c>
      <c r="I28" s="251">
        <v>2604924000</v>
      </c>
      <c r="J28" s="101"/>
      <c r="K28" s="88"/>
      <c r="L28" s="97"/>
      <c r="M28" s="97"/>
      <c r="N28" s="97"/>
      <c r="O28" s="97"/>
      <c r="P28" s="10"/>
    </row>
    <row r="29" spans="1:16" s="72" customFormat="1" ht="14.25" thickBot="1">
      <c r="A29" s="50"/>
      <c r="B29" s="21" t="s">
        <v>33</v>
      </c>
      <c r="C29" s="252">
        <f t="shared" ref="C29:I29" si="7">C27+C28</f>
        <v>10718751300</v>
      </c>
      <c r="D29" s="253">
        <f t="shared" si="7"/>
        <v>2722859700</v>
      </c>
      <c r="E29" s="254">
        <f t="shared" si="7"/>
        <v>13441611000</v>
      </c>
      <c r="F29" s="252">
        <f t="shared" si="7"/>
        <v>83469</v>
      </c>
      <c r="G29" s="254">
        <f t="shared" si="7"/>
        <v>78637</v>
      </c>
      <c r="H29" s="252">
        <f t="shared" si="7"/>
        <v>3480714000</v>
      </c>
      <c r="I29" s="254">
        <f t="shared" si="7"/>
        <v>3320299000</v>
      </c>
      <c r="J29" s="87"/>
      <c r="K29" s="105"/>
      <c r="L29" s="97"/>
      <c r="M29" s="97"/>
      <c r="N29" s="97"/>
      <c r="O29" s="97"/>
      <c r="P29" s="71"/>
    </row>
    <row r="30" spans="1:16" s="9" customFormat="1">
      <c r="A30" s="24"/>
      <c r="B30" s="56" t="s">
        <v>82</v>
      </c>
      <c r="C30" s="246">
        <v>3734016400</v>
      </c>
      <c r="D30" s="247">
        <v>832620100</v>
      </c>
      <c r="E30" s="248">
        <v>4566636500</v>
      </c>
      <c r="F30" s="246">
        <v>1814</v>
      </c>
      <c r="G30" s="248">
        <v>1786</v>
      </c>
      <c r="H30" s="246">
        <v>1144314500</v>
      </c>
      <c r="I30" s="248">
        <v>1140774000</v>
      </c>
      <c r="J30" s="87"/>
      <c r="K30" s="88"/>
      <c r="L30" s="97"/>
      <c r="M30" s="97"/>
      <c r="N30" s="97"/>
      <c r="O30" s="97"/>
      <c r="P30" s="10"/>
    </row>
    <row r="31" spans="1:16" s="9" customFormat="1">
      <c r="A31" s="61" t="s">
        <v>92</v>
      </c>
      <c r="B31" s="62" t="s">
        <v>84</v>
      </c>
      <c r="C31" s="249">
        <v>5558950000</v>
      </c>
      <c r="D31" s="250">
        <v>1552844200</v>
      </c>
      <c r="E31" s="251">
        <v>7111794200</v>
      </c>
      <c r="F31" s="249">
        <v>57180</v>
      </c>
      <c r="G31" s="251">
        <v>56875</v>
      </c>
      <c r="H31" s="249">
        <v>1859901200</v>
      </c>
      <c r="I31" s="251">
        <v>1750631000</v>
      </c>
      <c r="J31" s="101"/>
      <c r="K31" s="88"/>
      <c r="L31" s="97"/>
      <c r="M31" s="97"/>
      <c r="N31" s="97"/>
      <c r="O31" s="97"/>
      <c r="P31" s="10"/>
    </row>
    <row r="32" spans="1:16" s="72" customFormat="1" ht="14.25" thickBot="1">
      <c r="A32" s="50"/>
      <c r="B32" s="21" t="s">
        <v>104</v>
      </c>
      <c r="C32" s="252">
        <f t="shared" ref="C32:I32" si="8">C30+C31</f>
        <v>9292966400</v>
      </c>
      <c r="D32" s="253">
        <f t="shared" si="8"/>
        <v>2385464300</v>
      </c>
      <c r="E32" s="254">
        <f t="shared" si="8"/>
        <v>11678430700</v>
      </c>
      <c r="F32" s="252">
        <f t="shared" si="8"/>
        <v>58994</v>
      </c>
      <c r="G32" s="254">
        <f t="shared" si="8"/>
        <v>58661</v>
      </c>
      <c r="H32" s="252">
        <f t="shared" si="8"/>
        <v>3004215700</v>
      </c>
      <c r="I32" s="254">
        <f t="shared" si="8"/>
        <v>2891405000</v>
      </c>
      <c r="J32" s="87"/>
      <c r="K32" s="105"/>
      <c r="L32" s="97"/>
      <c r="M32" s="97"/>
      <c r="N32" s="97"/>
      <c r="O32" s="97"/>
      <c r="P32" s="71"/>
    </row>
    <row r="33" spans="1:16" s="9" customFormat="1">
      <c r="A33" s="24"/>
      <c r="B33" s="56" t="s">
        <v>105</v>
      </c>
      <c r="C33" s="246">
        <v>4755413800</v>
      </c>
      <c r="D33" s="247">
        <v>1036961200</v>
      </c>
      <c r="E33" s="248">
        <v>5792375000</v>
      </c>
      <c r="F33" s="246">
        <v>2057</v>
      </c>
      <c r="G33" s="248">
        <v>2029</v>
      </c>
      <c r="H33" s="246">
        <v>1451069000</v>
      </c>
      <c r="I33" s="248">
        <v>1447102000</v>
      </c>
      <c r="J33" s="87"/>
      <c r="K33" s="88"/>
      <c r="L33" s="97"/>
      <c r="M33" s="97"/>
      <c r="N33" s="97"/>
      <c r="O33" s="97"/>
      <c r="P33" s="10"/>
    </row>
    <row r="34" spans="1:16" s="9" customFormat="1">
      <c r="A34" s="61" t="s">
        <v>93</v>
      </c>
      <c r="B34" s="62" t="s">
        <v>84</v>
      </c>
      <c r="C34" s="249">
        <v>6672580600</v>
      </c>
      <c r="D34" s="250">
        <v>1886405700</v>
      </c>
      <c r="E34" s="251">
        <v>8558986300</v>
      </c>
      <c r="F34" s="249">
        <v>67725</v>
      </c>
      <c r="G34" s="251">
        <v>67507</v>
      </c>
      <c r="H34" s="249">
        <v>2238958300</v>
      </c>
      <c r="I34" s="251">
        <v>2106676000</v>
      </c>
      <c r="J34" s="101"/>
      <c r="K34" s="88"/>
      <c r="L34" s="97"/>
      <c r="M34" s="97"/>
      <c r="N34" s="97"/>
      <c r="O34" s="97"/>
      <c r="P34" s="10"/>
    </row>
    <row r="35" spans="1:16" s="72" customFormat="1" ht="14.25" thickBot="1">
      <c r="A35" s="50"/>
      <c r="B35" s="21" t="s">
        <v>33</v>
      </c>
      <c r="C35" s="252">
        <f t="shared" ref="C35:I35" si="9">C33+C34</f>
        <v>11427994400</v>
      </c>
      <c r="D35" s="253">
        <f t="shared" si="9"/>
        <v>2923366900</v>
      </c>
      <c r="E35" s="254">
        <f t="shared" si="9"/>
        <v>14351361300</v>
      </c>
      <c r="F35" s="252">
        <f t="shared" si="9"/>
        <v>69782</v>
      </c>
      <c r="G35" s="254">
        <f t="shared" si="9"/>
        <v>69536</v>
      </c>
      <c r="H35" s="252">
        <f t="shared" si="9"/>
        <v>3690027300</v>
      </c>
      <c r="I35" s="254">
        <f t="shared" si="9"/>
        <v>3553778000</v>
      </c>
      <c r="J35" s="87"/>
      <c r="K35" s="105"/>
      <c r="L35" s="97"/>
      <c r="M35" s="97"/>
      <c r="N35" s="97"/>
      <c r="O35" s="97"/>
      <c r="P35" s="71"/>
    </row>
    <row r="36" spans="1:16" s="9" customFormat="1">
      <c r="A36" s="24"/>
      <c r="B36" s="56" t="s">
        <v>82</v>
      </c>
      <c r="C36" s="246">
        <v>8031122900</v>
      </c>
      <c r="D36" s="247">
        <v>1759627500</v>
      </c>
      <c r="E36" s="248">
        <v>9790750400</v>
      </c>
      <c r="F36" s="246">
        <v>3802</v>
      </c>
      <c r="G36" s="248">
        <v>3630</v>
      </c>
      <c r="H36" s="246">
        <v>2453176400</v>
      </c>
      <c r="I36" s="248">
        <v>2445858000</v>
      </c>
      <c r="J36" s="87"/>
      <c r="K36" s="88"/>
      <c r="L36" s="97"/>
      <c r="M36" s="97"/>
      <c r="N36" s="97"/>
      <c r="O36" s="97"/>
      <c r="P36" s="10"/>
    </row>
    <row r="37" spans="1:16" s="9" customFormat="1">
      <c r="A37" s="61" t="s">
        <v>94</v>
      </c>
      <c r="B37" s="62" t="s">
        <v>84</v>
      </c>
      <c r="C37" s="249">
        <v>15487081300</v>
      </c>
      <c r="D37" s="250">
        <v>4257071500</v>
      </c>
      <c r="E37" s="251">
        <v>19744152800</v>
      </c>
      <c r="F37" s="249">
        <v>106021</v>
      </c>
      <c r="G37" s="251">
        <v>104256</v>
      </c>
      <c r="H37" s="249">
        <v>5090670800</v>
      </c>
      <c r="I37" s="251">
        <v>4884494000</v>
      </c>
      <c r="J37" s="101"/>
      <c r="K37" s="88"/>
      <c r="L37" s="97"/>
      <c r="M37" s="97"/>
      <c r="N37" s="97"/>
      <c r="O37" s="97"/>
      <c r="P37" s="10"/>
    </row>
    <row r="38" spans="1:16" s="72" customFormat="1" ht="14.25" thickBot="1">
      <c r="A38" s="50"/>
      <c r="B38" s="21" t="s">
        <v>33</v>
      </c>
      <c r="C38" s="252">
        <f t="shared" ref="C38:I38" si="10">C36+C37</f>
        <v>23518204200</v>
      </c>
      <c r="D38" s="253">
        <f t="shared" si="10"/>
        <v>6016699000</v>
      </c>
      <c r="E38" s="254">
        <f t="shared" si="10"/>
        <v>29534903200</v>
      </c>
      <c r="F38" s="252">
        <f t="shared" si="10"/>
        <v>109823</v>
      </c>
      <c r="G38" s="254">
        <f t="shared" si="10"/>
        <v>107886</v>
      </c>
      <c r="H38" s="252">
        <f t="shared" si="10"/>
        <v>7543847200</v>
      </c>
      <c r="I38" s="254">
        <f t="shared" si="10"/>
        <v>7330352000</v>
      </c>
      <c r="J38" s="87"/>
      <c r="K38" s="105"/>
      <c r="L38" s="97"/>
      <c r="M38" s="97"/>
      <c r="N38" s="97"/>
      <c r="O38" s="97"/>
      <c r="P38" s="71"/>
    </row>
    <row r="39" spans="1:16" s="9" customFormat="1">
      <c r="A39" s="24"/>
      <c r="B39" s="56" t="s">
        <v>82</v>
      </c>
      <c r="C39" s="246">
        <v>2138535200</v>
      </c>
      <c r="D39" s="247">
        <v>443494000</v>
      </c>
      <c r="E39" s="248">
        <v>2582029200</v>
      </c>
      <c r="F39" s="246">
        <v>1307</v>
      </c>
      <c r="G39" s="248">
        <v>1141</v>
      </c>
      <c r="H39" s="246">
        <v>647428200</v>
      </c>
      <c r="I39" s="248">
        <v>644867000</v>
      </c>
      <c r="J39" s="87"/>
      <c r="K39" s="88"/>
      <c r="L39" s="97"/>
      <c r="M39" s="97"/>
      <c r="N39" s="97"/>
      <c r="O39" s="97"/>
      <c r="P39" s="10"/>
    </row>
    <row r="40" spans="1:16" s="9" customFormat="1">
      <c r="A40" s="61" t="s">
        <v>95</v>
      </c>
      <c r="B40" s="62" t="s">
        <v>84</v>
      </c>
      <c r="C40" s="249">
        <v>6656476900</v>
      </c>
      <c r="D40" s="250">
        <v>1805263900</v>
      </c>
      <c r="E40" s="251">
        <v>8461740800</v>
      </c>
      <c r="F40" s="249">
        <v>52357</v>
      </c>
      <c r="G40" s="251">
        <v>50284</v>
      </c>
      <c r="H40" s="249">
        <v>2191614800</v>
      </c>
      <c r="I40" s="251">
        <v>2090042000</v>
      </c>
      <c r="J40" s="101"/>
      <c r="K40" s="88"/>
      <c r="L40" s="97"/>
      <c r="M40" s="97"/>
      <c r="N40" s="97"/>
      <c r="O40" s="97"/>
      <c r="P40" s="10"/>
    </row>
    <row r="41" spans="1:16" s="72" customFormat="1" ht="14.25" thickBot="1">
      <c r="A41" s="50"/>
      <c r="B41" s="21" t="s">
        <v>33</v>
      </c>
      <c r="C41" s="252">
        <f t="shared" ref="C41:I41" si="11">C39+C40</f>
        <v>8795012100</v>
      </c>
      <c r="D41" s="253">
        <f t="shared" si="11"/>
        <v>2248757900</v>
      </c>
      <c r="E41" s="254">
        <f t="shared" si="11"/>
        <v>11043770000</v>
      </c>
      <c r="F41" s="252">
        <f t="shared" si="11"/>
        <v>53664</v>
      </c>
      <c r="G41" s="254">
        <f t="shared" si="11"/>
        <v>51425</v>
      </c>
      <c r="H41" s="252">
        <f t="shared" si="11"/>
        <v>2839043000</v>
      </c>
      <c r="I41" s="254">
        <f t="shared" si="11"/>
        <v>2734909000</v>
      </c>
      <c r="J41" s="87"/>
      <c r="K41" s="105"/>
      <c r="L41" s="97"/>
      <c r="M41" s="97"/>
      <c r="N41" s="97"/>
      <c r="O41" s="97"/>
      <c r="P41" s="71"/>
    </row>
    <row r="42" spans="1:16" s="9" customFormat="1">
      <c r="A42" s="24"/>
      <c r="B42" s="56" t="s">
        <v>82</v>
      </c>
      <c r="C42" s="246">
        <v>4454376900</v>
      </c>
      <c r="D42" s="247">
        <v>957172700</v>
      </c>
      <c r="E42" s="248">
        <v>5411549600</v>
      </c>
      <c r="F42" s="246">
        <v>2026</v>
      </c>
      <c r="G42" s="248">
        <v>1880</v>
      </c>
      <c r="H42" s="246">
        <v>1355891600</v>
      </c>
      <c r="I42" s="248">
        <v>1351886000</v>
      </c>
      <c r="J42" s="87"/>
      <c r="K42" s="88"/>
      <c r="L42" s="97"/>
      <c r="M42" s="97"/>
      <c r="N42" s="97"/>
      <c r="O42" s="97"/>
      <c r="P42" s="10"/>
    </row>
    <row r="43" spans="1:16" s="9" customFormat="1">
      <c r="A43" s="61" t="s">
        <v>96</v>
      </c>
      <c r="B43" s="62" t="s">
        <v>84</v>
      </c>
      <c r="C43" s="249">
        <v>15019154700</v>
      </c>
      <c r="D43" s="250">
        <v>4390155400</v>
      </c>
      <c r="E43" s="251">
        <v>19409310100</v>
      </c>
      <c r="F43" s="249">
        <v>91517</v>
      </c>
      <c r="G43" s="251">
        <v>88867</v>
      </c>
      <c r="H43" s="249">
        <v>4985193100</v>
      </c>
      <c r="I43" s="251">
        <v>4808039000</v>
      </c>
      <c r="J43" s="101"/>
      <c r="K43" s="88"/>
      <c r="L43" s="97"/>
      <c r="M43" s="97"/>
      <c r="N43" s="97"/>
      <c r="O43" s="97"/>
      <c r="P43" s="10"/>
    </row>
    <row r="44" spans="1:16" s="72" customFormat="1" ht="14.25" thickBot="1">
      <c r="A44" s="50"/>
      <c r="B44" s="21" t="s">
        <v>33</v>
      </c>
      <c r="C44" s="252">
        <f t="shared" ref="C44:I44" si="12">C42+C43</f>
        <v>19473531600</v>
      </c>
      <c r="D44" s="253">
        <f t="shared" si="12"/>
        <v>5347328100</v>
      </c>
      <c r="E44" s="254">
        <f t="shared" si="12"/>
        <v>24820859700</v>
      </c>
      <c r="F44" s="252">
        <f t="shared" si="12"/>
        <v>93543</v>
      </c>
      <c r="G44" s="254">
        <f t="shared" si="12"/>
        <v>90747</v>
      </c>
      <c r="H44" s="252">
        <f t="shared" si="12"/>
        <v>6341084700</v>
      </c>
      <c r="I44" s="254">
        <f t="shared" si="12"/>
        <v>6159925000</v>
      </c>
      <c r="J44" s="87"/>
      <c r="K44" s="105"/>
      <c r="L44" s="97"/>
      <c r="M44" s="97"/>
      <c r="N44" s="97"/>
      <c r="O44" s="97"/>
      <c r="P44" s="71"/>
    </row>
    <row r="45" spans="1:16" s="9" customFormat="1">
      <c r="A45" s="28"/>
      <c r="B45" s="32" t="s">
        <v>82</v>
      </c>
      <c r="C45" s="286">
        <v>6535394300</v>
      </c>
      <c r="D45" s="299">
        <v>1413409300</v>
      </c>
      <c r="E45" s="275">
        <v>7948803600</v>
      </c>
      <c r="F45" s="286">
        <v>2066</v>
      </c>
      <c r="G45" s="275">
        <v>1784</v>
      </c>
      <c r="H45" s="286">
        <v>1990191600</v>
      </c>
      <c r="I45" s="275">
        <v>1986204000</v>
      </c>
      <c r="J45" s="87"/>
      <c r="K45" s="88"/>
      <c r="L45" s="97"/>
      <c r="M45" s="97"/>
      <c r="N45" s="97"/>
      <c r="O45" s="97"/>
      <c r="P45" s="10"/>
    </row>
    <row r="46" spans="1:16" s="9" customFormat="1">
      <c r="A46" s="61" t="s">
        <v>97</v>
      </c>
      <c r="B46" s="62" t="s">
        <v>84</v>
      </c>
      <c r="C46" s="249">
        <v>10926729200</v>
      </c>
      <c r="D46" s="250">
        <v>2745641700</v>
      </c>
      <c r="E46" s="251">
        <v>13672370900</v>
      </c>
      <c r="F46" s="249">
        <v>54903</v>
      </c>
      <c r="G46" s="251">
        <v>49821</v>
      </c>
      <c r="H46" s="249">
        <v>3497354900</v>
      </c>
      <c r="I46" s="251">
        <v>3391672000</v>
      </c>
      <c r="J46" s="101"/>
      <c r="K46" s="88"/>
      <c r="L46" s="97"/>
      <c r="M46" s="97"/>
      <c r="N46" s="97"/>
      <c r="O46" s="97"/>
      <c r="P46" s="10"/>
    </row>
    <row r="47" spans="1:16" s="72" customFormat="1" ht="14.25" thickBot="1">
      <c r="A47" s="30"/>
      <c r="B47" s="78" t="s">
        <v>33</v>
      </c>
      <c r="C47" s="287">
        <f t="shared" ref="C47:I47" si="13">C45+C46</f>
        <v>17462123500</v>
      </c>
      <c r="D47" s="300">
        <f t="shared" si="13"/>
        <v>4159051000</v>
      </c>
      <c r="E47" s="288">
        <f t="shared" si="13"/>
        <v>21621174500</v>
      </c>
      <c r="F47" s="287">
        <f t="shared" si="13"/>
        <v>56969</v>
      </c>
      <c r="G47" s="288">
        <f t="shared" si="13"/>
        <v>51605</v>
      </c>
      <c r="H47" s="287">
        <f t="shared" si="13"/>
        <v>5487546500</v>
      </c>
      <c r="I47" s="288">
        <f t="shared" si="13"/>
        <v>5377876000</v>
      </c>
      <c r="J47" s="87"/>
      <c r="K47" s="105"/>
      <c r="L47" s="97"/>
      <c r="M47" s="97"/>
      <c r="N47" s="97"/>
      <c r="O47" s="97"/>
      <c r="P47" s="71"/>
    </row>
    <row r="48" spans="1:16" s="9" customFormat="1">
      <c r="A48" s="24"/>
      <c r="B48" s="56" t="s">
        <v>82</v>
      </c>
      <c r="C48" s="246">
        <v>4967776000</v>
      </c>
      <c r="D48" s="247">
        <v>1050132900</v>
      </c>
      <c r="E48" s="248">
        <v>6017908900</v>
      </c>
      <c r="F48" s="246">
        <v>2158</v>
      </c>
      <c r="G48" s="248">
        <v>1931</v>
      </c>
      <c r="H48" s="246">
        <v>1507582900</v>
      </c>
      <c r="I48" s="248">
        <v>1503442000</v>
      </c>
      <c r="J48" s="87"/>
      <c r="K48" s="88"/>
      <c r="L48" s="97"/>
      <c r="M48" s="97"/>
      <c r="N48" s="97"/>
      <c r="O48" s="97"/>
      <c r="P48" s="10"/>
    </row>
    <row r="49" spans="1:16" s="9" customFormat="1">
      <c r="A49" s="61" t="s">
        <v>98</v>
      </c>
      <c r="B49" s="62" t="s">
        <v>84</v>
      </c>
      <c r="C49" s="249">
        <v>10210633400</v>
      </c>
      <c r="D49" s="250">
        <v>2673503400</v>
      </c>
      <c r="E49" s="251">
        <v>12884136800</v>
      </c>
      <c r="F49" s="249">
        <v>92082</v>
      </c>
      <c r="G49" s="251">
        <v>86511</v>
      </c>
      <c r="H49" s="249">
        <v>3355140800</v>
      </c>
      <c r="I49" s="251">
        <v>3176332000</v>
      </c>
      <c r="J49" s="101"/>
      <c r="K49" s="88"/>
      <c r="L49" s="97"/>
      <c r="M49" s="97"/>
      <c r="N49" s="97"/>
      <c r="O49" s="97"/>
      <c r="P49" s="10"/>
    </row>
    <row r="50" spans="1:16" s="72" customFormat="1" ht="14.25" thickBot="1">
      <c r="A50" s="50"/>
      <c r="B50" s="21" t="s">
        <v>33</v>
      </c>
      <c r="C50" s="252">
        <f t="shared" ref="C50:I50" si="14">C48+C49</f>
        <v>15178409400</v>
      </c>
      <c r="D50" s="253">
        <f t="shared" si="14"/>
        <v>3723636300</v>
      </c>
      <c r="E50" s="254">
        <f t="shared" si="14"/>
        <v>18902045700</v>
      </c>
      <c r="F50" s="252">
        <f t="shared" si="14"/>
        <v>94240</v>
      </c>
      <c r="G50" s="254">
        <f t="shared" si="14"/>
        <v>88442</v>
      </c>
      <c r="H50" s="252">
        <f t="shared" si="14"/>
        <v>4862723700</v>
      </c>
      <c r="I50" s="254">
        <f t="shared" si="14"/>
        <v>4679774000</v>
      </c>
      <c r="J50" s="87"/>
      <c r="K50" s="105"/>
      <c r="L50" s="97"/>
      <c r="M50" s="97"/>
      <c r="N50" s="97"/>
      <c r="O50" s="97"/>
      <c r="P50" s="71"/>
    </row>
    <row r="51" spans="1:16" s="9" customFormat="1">
      <c r="A51" s="24"/>
      <c r="B51" s="56" t="s">
        <v>82</v>
      </c>
      <c r="C51" s="246">
        <v>1353010700</v>
      </c>
      <c r="D51" s="247">
        <v>287521800</v>
      </c>
      <c r="E51" s="248">
        <v>1640532500</v>
      </c>
      <c r="F51" s="246">
        <v>758</v>
      </c>
      <c r="G51" s="248">
        <v>689</v>
      </c>
      <c r="H51" s="246">
        <v>411234500</v>
      </c>
      <c r="I51" s="248">
        <v>409766000</v>
      </c>
      <c r="J51" s="87"/>
      <c r="K51" s="88"/>
      <c r="L51" s="97"/>
      <c r="M51" s="97"/>
      <c r="N51" s="97"/>
      <c r="O51" s="97"/>
      <c r="P51" s="10"/>
    </row>
    <row r="52" spans="1:16" s="9" customFormat="1">
      <c r="A52" s="61" t="s">
        <v>99</v>
      </c>
      <c r="B52" s="62" t="s">
        <v>84</v>
      </c>
      <c r="C52" s="249">
        <v>4196315400</v>
      </c>
      <c r="D52" s="250">
        <v>1179177800</v>
      </c>
      <c r="E52" s="251">
        <v>5375493200</v>
      </c>
      <c r="F52" s="249">
        <v>39600</v>
      </c>
      <c r="G52" s="251">
        <v>38738</v>
      </c>
      <c r="H52" s="249">
        <v>1402341200</v>
      </c>
      <c r="I52" s="251">
        <v>1324384000</v>
      </c>
      <c r="J52" s="101"/>
      <c r="K52" s="88"/>
      <c r="L52" s="97"/>
      <c r="M52" s="97"/>
      <c r="N52" s="97"/>
      <c r="O52" s="97"/>
      <c r="P52" s="10"/>
    </row>
    <row r="53" spans="1:16" s="72" customFormat="1" ht="14.25" thickBot="1">
      <c r="A53" s="50"/>
      <c r="B53" s="21" t="s">
        <v>33</v>
      </c>
      <c r="C53" s="252">
        <f t="shared" ref="C53:I53" si="15">C51+C52</f>
        <v>5549326100</v>
      </c>
      <c r="D53" s="253">
        <f t="shared" si="15"/>
        <v>1466699600</v>
      </c>
      <c r="E53" s="254">
        <f t="shared" si="15"/>
        <v>7016025700</v>
      </c>
      <c r="F53" s="252">
        <f t="shared" si="15"/>
        <v>40358</v>
      </c>
      <c r="G53" s="254">
        <f t="shared" si="15"/>
        <v>39427</v>
      </c>
      <c r="H53" s="252">
        <f t="shared" si="15"/>
        <v>1813575700</v>
      </c>
      <c r="I53" s="254">
        <f t="shared" si="15"/>
        <v>1734150000</v>
      </c>
      <c r="J53" s="87"/>
      <c r="K53" s="105"/>
      <c r="L53" s="97"/>
      <c r="M53" s="97"/>
      <c r="N53" s="97"/>
      <c r="O53" s="97"/>
      <c r="P53" s="71"/>
    </row>
    <row r="54" spans="1:16" s="9" customFormat="1">
      <c r="A54" s="24"/>
      <c r="B54" s="56" t="s">
        <v>82</v>
      </c>
      <c r="C54" s="246">
        <v>1260335300</v>
      </c>
      <c r="D54" s="247">
        <v>236651600</v>
      </c>
      <c r="E54" s="248">
        <v>1496986900</v>
      </c>
      <c r="F54" s="246">
        <v>979</v>
      </c>
      <c r="G54" s="248">
        <v>696</v>
      </c>
      <c r="H54" s="246">
        <v>375703900</v>
      </c>
      <c r="I54" s="248">
        <v>373761000</v>
      </c>
      <c r="J54" s="87"/>
      <c r="K54" s="88"/>
      <c r="L54" s="97"/>
      <c r="M54" s="97"/>
      <c r="N54" s="97"/>
      <c r="O54" s="97"/>
      <c r="P54" s="10"/>
    </row>
    <row r="55" spans="1:16" s="9" customFormat="1">
      <c r="A55" s="61" t="s">
        <v>100</v>
      </c>
      <c r="B55" s="62" t="s">
        <v>84</v>
      </c>
      <c r="C55" s="249">
        <v>5797331800</v>
      </c>
      <c r="D55" s="250">
        <v>1531619100</v>
      </c>
      <c r="E55" s="251">
        <v>7328950900</v>
      </c>
      <c r="F55" s="249">
        <v>48960</v>
      </c>
      <c r="G55" s="251">
        <v>44197</v>
      </c>
      <c r="H55" s="249">
        <v>1903246900</v>
      </c>
      <c r="I55" s="251">
        <v>1808568000</v>
      </c>
      <c r="J55" s="101"/>
      <c r="K55" s="88"/>
      <c r="L55" s="97"/>
      <c r="M55" s="97"/>
      <c r="N55" s="97"/>
      <c r="O55" s="97"/>
      <c r="P55" s="10"/>
    </row>
    <row r="56" spans="1:16" s="72" customFormat="1" ht="14.25" thickBot="1">
      <c r="A56" s="50"/>
      <c r="B56" s="21" t="s">
        <v>33</v>
      </c>
      <c r="C56" s="252">
        <f t="shared" ref="C56:I56" si="16">C54+C55</f>
        <v>7057667100</v>
      </c>
      <c r="D56" s="253">
        <f t="shared" si="16"/>
        <v>1768270700</v>
      </c>
      <c r="E56" s="254">
        <f t="shared" si="16"/>
        <v>8825937800</v>
      </c>
      <c r="F56" s="252">
        <f t="shared" si="16"/>
        <v>49939</v>
      </c>
      <c r="G56" s="254">
        <f t="shared" si="16"/>
        <v>44893</v>
      </c>
      <c r="H56" s="252">
        <f t="shared" si="16"/>
        <v>2278950800</v>
      </c>
      <c r="I56" s="254">
        <f t="shared" si="16"/>
        <v>2182329000</v>
      </c>
      <c r="J56" s="87"/>
      <c r="K56" s="105"/>
      <c r="L56" s="97"/>
      <c r="M56" s="97"/>
      <c r="N56" s="97"/>
      <c r="O56" s="97"/>
      <c r="P56" s="71"/>
    </row>
    <row r="57" spans="1:16" s="9" customFormat="1">
      <c r="A57" s="24"/>
      <c r="B57" s="56" t="s">
        <v>82</v>
      </c>
      <c r="C57" s="246">
        <v>1470142300</v>
      </c>
      <c r="D57" s="247">
        <v>306604600</v>
      </c>
      <c r="E57" s="248">
        <v>1776746900</v>
      </c>
      <c r="F57" s="246">
        <v>965</v>
      </c>
      <c r="G57" s="248">
        <v>840</v>
      </c>
      <c r="H57" s="246">
        <v>445559900</v>
      </c>
      <c r="I57" s="248">
        <v>443729000</v>
      </c>
      <c r="J57" s="87"/>
      <c r="K57" s="88"/>
      <c r="L57" s="97"/>
      <c r="M57" s="97"/>
      <c r="N57" s="97"/>
      <c r="O57" s="97"/>
      <c r="P57" s="10"/>
    </row>
    <row r="58" spans="1:16" s="9" customFormat="1">
      <c r="A58" s="61" t="s">
        <v>101</v>
      </c>
      <c r="B58" s="62" t="s">
        <v>84</v>
      </c>
      <c r="C58" s="249">
        <v>4257588800</v>
      </c>
      <c r="D58" s="250">
        <v>1177123100</v>
      </c>
      <c r="E58" s="251">
        <v>5434711900</v>
      </c>
      <c r="F58" s="249">
        <v>35760</v>
      </c>
      <c r="G58" s="251">
        <v>34297</v>
      </c>
      <c r="H58" s="249">
        <v>1410430900</v>
      </c>
      <c r="I58" s="251">
        <v>1341427000</v>
      </c>
      <c r="J58" s="101"/>
      <c r="K58" s="88"/>
      <c r="L58" s="97"/>
      <c r="M58" s="97"/>
      <c r="N58" s="97"/>
      <c r="O58" s="97"/>
      <c r="P58" s="10"/>
    </row>
    <row r="59" spans="1:16" s="72" customFormat="1" ht="14.25" thickBot="1">
      <c r="A59" s="50"/>
      <c r="B59" s="21" t="s">
        <v>33</v>
      </c>
      <c r="C59" s="252">
        <f t="shared" ref="C59:I59" si="17">C57+C58</f>
        <v>5727731100</v>
      </c>
      <c r="D59" s="253">
        <f t="shared" si="17"/>
        <v>1483727700</v>
      </c>
      <c r="E59" s="254">
        <f t="shared" si="17"/>
        <v>7211458800</v>
      </c>
      <c r="F59" s="252">
        <f t="shared" si="17"/>
        <v>36725</v>
      </c>
      <c r="G59" s="254">
        <f t="shared" si="17"/>
        <v>35137</v>
      </c>
      <c r="H59" s="252">
        <f t="shared" si="17"/>
        <v>1855990800</v>
      </c>
      <c r="I59" s="254">
        <f t="shared" si="17"/>
        <v>1785156000</v>
      </c>
      <c r="J59" s="87"/>
      <c r="K59" s="105"/>
      <c r="L59" s="97"/>
      <c r="M59" s="97"/>
      <c r="N59" s="97"/>
      <c r="O59" s="97"/>
      <c r="P59" s="71"/>
    </row>
    <row r="60" spans="1:16" s="9" customFormat="1">
      <c r="A60" s="24"/>
      <c r="B60" s="56" t="s">
        <v>82</v>
      </c>
      <c r="C60" s="246">
        <f>C6+C9+C12+C15+C18+C21+C24+C27+C30+C33+C36+C39+C42+C45+C48+C51+C54+C57</f>
        <v>93074753800</v>
      </c>
      <c r="D60" s="247">
        <f t="shared" ref="C60:E61" si="18">D6+D9+D12+D15+D18+D21+D24+D27+D30+D33+D36+D39+D42+D45+D48+D51+D54+D57</f>
        <v>20216892100</v>
      </c>
      <c r="E60" s="248">
        <f t="shared" si="18"/>
        <v>113291645900</v>
      </c>
      <c r="F60" s="94">
        <f>'102～103'!F60</f>
        <v>41314</v>
      </c>
      <c r="G60" s="96">
        <f>'102～103'!N60</f>
        <v>38965</v>
      </c>
      <c r="H60" s="246">
        <f>H6+H9+H12+H15+H18+H21+H24+H27+H30+H33+H36+H39+H42+H45+H48+H51+H54+H57</f>
        <v>28383017900</v>
      </c>
      <c r="I60" s="248">
        <f>I6+I9+I12+I15+I18+I21+I24+I27+I30+I33+I36+I39+I42+I45+I48+I51+I54+I57</f>
        <v>28302876000</v>
      </c>
      <c r="J60" s="87"/>
      <c r="K60" s="88"/>
      <c r="L60" s="97"/>
      <c r="M60" s="97"/>
      <c r="N60" s="97"/>
      <c r="O60" s="97"/>
      <c r="P60" s="10"/>
    </row>
    <row r="61" spans="1:16" s="9" customFormat="1">
      <c r="A61" s="61" t="s">
        <v>102</v>
      </c>
      <c r="B61" s="62" t="s">
        <v>84</v>
      </c>
      <c r="C61" s="249">
        <f t="shared" si="18"/>
        <v>143268472100</v>
      </c>
      <c r="D61" s="250">
        <f t="shared" si="18"/>
        <v>39070319200</v>
      </c>
      <c r="E61" s="251">
        <f t="shared" si="18"/>
        <v>182338791300</v>
      </c>
      <c r="F61" s="98">
        <f>'102～103'!F61</f>
        <v>1206083</v>
      </c>
      <c r="G61" s="100">
        <f>'102～103'!N61</f>
        <v>1172530</v>
      </c>
      <c r="H61" s="249">
        <f>H7+H10+H13+H16+H19+H22+H25+H28+H31+H34+H37+H40+H43+H46+H49+H52+H55+H58</f>
        <v>47335506300</v>
      </c>
      <c r="I61" s="251">
        <f>I7+I10+I13+I16+I19+I22+I25+I28+I31+I34+I37+I40+I43+I46+I49+I52+I55+I58</f>
        <v>45001095000</v>
      </c>
      <c r="J61" s="101"/>
      <c r="K61" s="88"/>
      <c r="L61" s="97"/>
      <c r="M61" s="97"/>
      <c r="N61" s="97"/>
      <c r="O61" s="97"/>
      <c r="P61" s="10"/>
    </row>
    <row r="62" spans="1:16" s="72" customFormat="1" ht="14.25" thickBot="1">
      <c r="A62" s="50"/>
      <c r="B62" s="21" t="s">
        <v>33</v>
      </c>
      <c r="C62" s="252">
        <f>C60+C61</f>
        <v>236343225900</v>
      </c>
      <c r="D62" s="253">
        <f>D60+D61</f>
        <v>59287211300</v>
      </c>
      <c r="E62" s="254">
        <f>E60+E61</f>
        <v>295630437200</v>
      </c>
      <c r="F62" s="102">
        <f>'102～103'!F62</f>
        <v>1247397</v>
      </c>
      <c r="G62" s="104">
        <f>'102～103'!N62</f>
        <v>1211495</v>
      </c>
      <c r="H62" s="252">
        <f>H60+H61</f>
        <v>75718524200</v>
      </c>
      <c r="I62" s="254">
        <f>I60+I61</f>
        <v>73303971000</v>
      </c>
      <c r="J62" s="195"/>
      <c r="K62" s="105"/>
      <c r="L62" s="97"/>
      <c r="M62" s="97"/>
      <c r="N62" s="97"/>
      <c r="O62" s="97"/>
      <c r="P62" s="71"/>
    </row>
    <row r="63" spans="1:16" s="2" customFormat="1">
      <c r="A63" s="1"/>
      <c r="B63" s="7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1"/>
    </row>
    <row r="64" spans="1:16" s="9" customFormat="1">
      <c r="A64" s="368" t="s">
        <v>147</v>
      </c>
      <c r="B64" s="368"/>
      <c r="C64" s="368"/>
      <c r="D64" s="368"/>
      <c r="E64" s="368"/>
      <c r="F64" s="368"/>
      <c r="G64" s="368"/>
      <c r="H64" s="368" t="s">
        <v>148</v>
      </c>
      <c r="I64" s="368"/>
      <c r="J64" s="368"/>
      <c r="K64" s="368"/>
      <c r="L64" s="368"/>
      <c r="M64" s="368"/>
      <c r="N64" s="197"/>
    </row>
    <row r="66" spans="8:8">
      <c r="H66" s="9"/>
    </row>
  </sheetData>
  <mergeCells count="2">
    <mergeCell ref="A64:G64"/>
    <mergeCell ref="H64:M64"/>
  </mergeCells>
  <phoneticPr fontId="6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I66"/>
  <sheetViews>
    <sheetView view="pageBreakPreview" zoomScaleNormal="100" zoomScaleSheetLayoutView="100" workbookViewId="0">
      <selection activeCell="O23" sqref="O23"/>
    </sheetView>
  </sheetViews>
  <sheetFormatPr defaultRowHeight="13.5"/>
  <cols>
    <col min="1" max="1" width="11.375" customWidth="1"/>
    <col min="2" max="2" width="5.375" customWidth="1"/>
    <col min="3" max="3" width="17.375" customWidth="1"/>
    <col min="4" max="4" width="10.875" bestFit="1" customWidth="1"/>
    <col min="5" max="6" width="16.375" customWidth="1"/>
  </cols>
  <sheetData>
    <row r="1" spans="1:6" s="52" customFormat="1"/>
    <row r="2" spans="1:6" s="52" customFormat="1"/>
    <row r="3" spans="1:6" s="52" customFormat="1" ht="13.5" customHeight="1" thickBot="1">
      <c r="A3" s="54" t="s">
        <v>55</v>
      </c>
      <c r="B3" s="54"/>
      <c r="C3" s="54"/>
      <c r="D3" s="54"/>
      <c r="E3" s="54"/>
      <c r="F3" s="54"/>
    </row>
    <row r="4" spans="1:6" s="9" customFormat="1" ht="13.5" customHeight="1">
      <c r="A4" s="112" t="s">
        <v>56</v>
      </c>
      <c r="B4" s="113"/>
      <c r="C4" s="114" t="s">
        <v>72</v>
      </c>
      <c r="D4" s="114" t="s">
        <v>12</v>
      </c>
      <c r="E4" s="84" t="s">
        <v>71</v>
      </c>
      <c r="F4" s="86"/>
    </row>
    <row r="5" spans="1:6" s="9" customFormat="1" ht="13.5" customHeight="1" thickBot="1">
      <c r="A5" s="115"/>
      <c r="B5" s="116"/>
      <c r="C5" s="117" t="s">
        <v>80</v>
      </c>
      <c r="D5" s="117" t="s">
        <v>81</v>
      </c>
      <c r="E5" s="118" t="s">
        <v>78</v>
      </c>
      <c r="F5" s="93" t="s">
        <v>79</v>
      </c>
    </row>
    <row r="6" spans="1:6" s="9" customFormat="1" ht="13.5" customHeight="1">
      <c r="A6" s="82"/>
      <c r="B6" s="119" t="s">
        <v>82</v>
      </c>
      <c r="C6" s="120">
        <v>4475786900</v>
      </c>
      <c r="D6" s="120">
        <v>1886</v>
      </c>
      <c r="E6" s="348">
        <v>1121711900</v>
      </c>
      <c r="F6" s="96">
        <v>1118025000</v>
      </c>
    </row>
    <row r="7" spans="1:6" s="9" customFormat="1" ht="13.5" customHeight="1">
      <c r="A7" s="121" t="s">
        <v>83</v>
      </c>
      <c r="B7" s="122" t="s">
        <v>84</v>
      </c>
      <c r="C7" s="123">
        <v>26133700</v>
      </c>
      <c r="D7" s="123">
        <v>304</v>
      </c>
      <c r="E7" s="349">
        <v>6999700</v>
      </c>
      <c r="F7" s="100">
        <v>6378000</v>
      </c>
    </row>
    <row r="8" spans="1:6" s="9" customFormat="1" ht="13.5" customHeight="1" thickBot="1">
      <c r="A8" s="124"/>
      <c r="B8" s="91" t="s">
        <v>33</v>
      </c>
      <c r="C8" s="125">
        <f>C6+C7</f>
        <v>4501920600</v>
      </c>
      <c r="D8" s="350">
        <f>D6+D7</f>
        <v>2190</v>
      </c>
      <c r="E8" s="351">
        <f>E6+E7</f>
        <v>1128711600</v>
      </c>
      <c r="F8" s="104">
        <f>F6+F7</f>
        <v>1124403000</v>
      </c>
    </row>
    <row r="9" spans="1:6" s="9" customFormat="1" ht="13.5" customHeight="1">
      <c r="A9" s="82"/>
      <c r="B9" s="119" t="s">
        <v>82</v>
      </c>
      <c r="C9" s="120">
        <v>1815282800</v>
      </c>
      <c r="D9" s="120">
        <v>1750</v>
      </c>
      <c r="E9" s="348">
        <v>456396800</v>
      </c>
      <c r="F9" s="96">
        <v>452962000</v>
      </c>
    </row>
    <row r="10" spans="1:6" s="9" customFormat="1" ht="13.5" customHeight="1">
      <c r="A10" s="121" t="s">
        <v>85</v>
      </c>
      <c r="B10" s="122" t="s">
        <v>84</v>
      </c>
      <c r="C10" s="123">
        <v>45191000</v>
      </c>
      <c r="D10" s="123">
        <v>475</v>
      </c>
      <c r="E10" s="349">
        <v>11969000</v>
      </c>
      <c r="F10" s="100">
        <v>11074000</v>
      </c>
    </row>
    <row r="11" spans="1:6" s="9" customFormat="1" ht="13.5" customHeight="1" thickBot="1">
      <c r="A11" s="124"/>
      <c r="B11" s="91" t="s">
        <v>33</v>
      </c>
      <c r="C11" s="125">
        <f>C9+C10</f>
        <v>1860473800</v>
      </c>
      <c r="D11" s="350">
        <f>D9+D10</f>
        <v>2225</v>
      </c>
      <c r="E11" s="351">
        <f>E9+E10</f>
        <v>468365800</v>
      </c>
      <c r="F11" s="104">
        <f>F9+F10</f>
        <v>464036000</v>
      </c>
    </row>
    <row r="12" spans="1:6" s="9" customFormat="1" ht="13.5" customHeight="1">
      <c r="A12" s="82"/>
      <c r="B12" s="119" t="s">
        <v>82</v>
      </c>
      <c r="C12" s="120">
        <v>2851429000</v>
      </c>
      <c r="D12" s="120">
        <v>2398</v>
      </c>
      <c r="E12" s="348">
        <v>716386000</v>
      </c>
      <c r="F12" s="96">
        <v>711681000</v>
      </c>
    </row>
    <row r="13" spans="1:6" s="9" customFormat="1" ht="13.5" customHeight="1">
      <c r="A13" s="121" t="s">
        <v>86</v>
      </c>
      <c r="B13" s="122" t="s">
        <v>84</v>
      </c>
      <c r="C13" s="123">
        <v>16741900</v>
      </c>
      <c r="D13" s="123">
        <v>143</v>
      </c>
      <c r="E13" s="349">
        <v>4393900</v>
      </c>
      <c r="F13" s="100">
        <v>4116000</v>
      </c>
    </row>
    <row r="14" spans="1:6" s="9" customFormat="1" ht="13.5" customHeight="1" thickBot="1">
      <c r="A14" s="124"/>
      <c r="B14" s="91" t="s">
        <v>33</v>
      </c>
      <c r="C14" s="125">
        <f>C12+C13</f>
        <v>2868170900</v>
      </c>
      <c r="D14" s="350">
        <f>D12+D13</f>
        <v>2541</v>
      </c>
      <c r="E14" s="351">
        <f>E12+E13</f>
        <v>720779900</v>
      </c>
      <c r="F14" s="104">
        <f>F12+F13</f>
        <v>715797000</v>
      </c>
    </row>
    <row r="15" spans="1:6" s="9" customFormat="1" ht="13.5" customHeight="1">
      <c r="A15" s="82"/>
      <c r="B15" s="119" t="s">
        <v>82</v>
      </c>
      <c r="C15" s="120">
        <v>2077642300</v>
      </c>
      <c r="D15" s="120">
        <v>2497</v>
      </c>
      <c r="E15" s="348">
        <v>523060300</v>
      </c>
      <c r="F15" s="96">
        <v>518194000</v>
      </c>
    </row>
    <row r="16" spans="1:6" s="9" customFormat="1" ht="13.5" customHeight="1">
      <c r="A16" s="121" t="s">
        <v>87</v>
      </c>
      <c r="B16" s="122" t="s">
        <v>84</v>
      </c>
      <c r="C16" s="123">
        <v>33732100</v>
      </c>
      <c r="D16" s="123">
        <v>313</v>
      </c>
      <c r="E16" s="349">
        <v>8907100</v>
      </c>
      <c r="F16" s="100">
        <v>8275000</v>
      </c>
    </row>
    <row r="17" spans="1:6" s="9" customFormat="1" ht="13.5" customHeight="1" thickBot="1">
      <c r="A17" s="124"/>
      <c r="B17" s="91" t="s">
        <v>33</v>
      </c>
      <c r="C17" s="125">
        <f>C15+C16</f>
        <v>2111374400</v>
      </c>
      <c r="D17" s="350">
        <f>D15+D16</f>
        <v>2810</v>
      </c>
      <c r="E17" s="351">
        <f>E15+E16</f>
        <v>531967400</v>
      </c>
      <c r="F17" s="104">
        <f>F15+F16</f>
        <v>526469000</v>
      </c>
    </row>
    <row r="18" spans="1:6" s="9" customFormat="1" ht="13.5" customHeight="1">
      <c r="A18" s="82"/>
      <c r="B18" s="119" t="s">
        <v>82</v>
      </c>
      <c r="C18" s="120">
        <v>228242600</v>
      </c>
      <c r="D18" s="120">
        <v>709</v>
      </c>
      <c r="E18" s="348">
        <v>58115600</v>
      </c>
      <c r="F18" s="96">
        <v>56709000</v>
      </c>
    </row>
    <row r="19" spans="1:6" s="9" customFormat="1" ht="13.5" customHeight="1">
      <c r="A19" s="121" t="s">
        <v>88</v>
      </c>
      <c r="B19" s="122" t="s">
        <v>84</v>
      </c>
      <c r="C19" s="123">
        <v>13426500</v>
      </c>
      <c r="D19" s="123">
        <v>173</v>
      </c>
      <c r="E19" s="349">
        <v>3622500</v>
      </c>
      <c r="F19" s="100">
        <v>3268000</v>
      </c>
    </row>
    <row r="20" spans="1:6" s="9" customFormat="1" ht="13.5" customHeight="1" thickBot="1">
      <c r="A20" s="124"/>
      <c r="B20" s="91" t="s">
        <v>33</v>
      </c>
      <c r="C20" s="125">
        <f>C18+C19</f>
        <v>241669100</v>
      </c>
      <c r="D20" s="350">
        <f>D18+D19</f>
        <v>882</v>
      </c>
      <c r="E20" s="351">
        <f>E18+E19</f>
        <v>61738100</v>
      </c>
      <c r="F20" s="104">
        <f>F18+F19</f>
        <v>59977000</v>
      </c>
    </row>
    <row r="21" spans="1:6" s="9" customFormat="1" ht="13.5" customHeight="1">
      <c r="A21" s="82"/>
      <c r="B21" s="119" t="s">
        <v>82</v>
      </c>
      <c r="C21" s="120">
        <v>472353900</v>
      </c>
      <c r="D21" s="120">
        <v>1064</v>
      </c>
      <c r="E21" s="348">
        <v>119625900</v>
      </c>
      <c r="F21" s="96">
        <v>117576000</v>
      </c>
    </row>
    <row r="22" spans="1:6" s="9" customFormat="1" ht="13.5" customHeight="1">
      <c r="A22" s="121" t="s">
        <v>89</v>
      </c>
      <c r="B22" s="122" t="s">
        <v>84</v>
      </c>
      <c r="C22" s="123">
        <v>33824300</v>
      </c>
      <c r="D22" s="123">
        <v>328</v>
      </c>
      <c r="E22" s="349">
        <v>8939300</v>
      </c>
      <c r="F22" s="100">
        <v>8295000</v>
      </c>
    </row>
    <row r="23" spans="1:6" s="9" customFormat="1" ht="13.5" customHeight="1" thickBot="1">
      <c r="A23" s="124"/>
      <c r="B23" s="91" t="s">
        <v>33</v>
      </c>
      <c r="C23" s="125">
        <f>C21+C22</f>
        <v>506178200</v>
      </c>
      <c r="D23" s="350">
        <f>D21+D22</f>
        <v>1392</v>
      </c>
      <c r="E23" s="351">
        <f>E21+E22</f>
        <v>128565200</v>
      </c>
      <c r="F23" s="104">
        <f>F21+F22</f>
        <v>125871000</v>
      </c>
    </row>
    <row r="24" spans="1:6" s="9" customFormat="1" ht="13.5" customHeight="1">
      <c r="A24" s="82"/>
      <c r="B24" s="119" t="s">
        <v>82</v>
      </c>
      <c r="C24" s="120">
        <v>423039100</v>
      </c>
      <c r="D24" s="120">
        <v>843</v>
      </c>
      <c r="E24" s="348">
        <v>106989100</v>
      </c>
      <c r="F24" s="96">
        <v>105350000</v>
      </c>
    </row>
    <row r="25" spans="1:6" s="9" customFormat="1" ht="13.5" customHeight="1">
      <c r="A25" s="121" t="s">
        <v>90</v>
      </c>
      <c r="B25" s="122" t="s">
        <v>84</v>
      </c>
      <c r="C25" s="123">
        <v>25079700</v>
      </c>
      <c r="D25" s="123">
        <v>255</v>
      </c>
      <c r="E25" s="349">
        <v>6617700</v>
      </c>
      <c r="F25" s="100">
        <v>6154000</v>
      </c>
    </row>
    <row r="26" spans="1:6" s="9" customFormat="1" ht="13.5" customHeight="1" thickBot="1">
      <c r="A26" s="124"/>
      <c r="B26" s="91" t="s">
        <v>33</v>
      </c>
      <c r="C26" s="125">
        <f>C24+C25</f>
        <v>448118800</v>
      </c>
      <c r="D26" s="350">
        <f>D24+D25</f>
        <v>1098</v>
      </c>
      <c r="E26" s="351">
        <f>E24+E25</f>
        <v>113606800</v>
      </c>
      <c r="F26" s="104">
        <f>F24+F25</f>
        <v>111504000</v>
      </c>
    </row>
    <row r="27" spans="1:6" s="9" customFormat="1" ht="13.5" customHeight="1">
      <c r="A27" s="82"/>
      <c r="B27" s="119" t="s">
        <v>82</v>
      </c>
      <c r="C27" s="120">
        <v>541860400</v>
      </c>
      <c r="D27" s="120">
        <v>1074</v>
      </c>
      <c r="E27" s="348">
        <v>137040400</v>
      </c>
      <c r="F27" s="96">
        <v>134940000</v>
      </c>
    </row>
    <row r="28" spans="1:6" s="9" customFormat="1" ht="13.5" customHeight="1">
      <c r="A28" s="121" t="s">
        <v>91</v>
      </c>
      <c r="B28" s="122" t="s">
        <v>84</v>
      </c>
      <c r="C28" s="123">
        <v>33836700</v>
      </c>
      <c r="D28" s="123">
        <v>310</v>
      </c>
      <c r="E28" s="349">
        <v>8909700</v>
      </c>
      <c r="F28" s="100">
        <v>8309000</v>
      </c>
    </row>
    <row r="29" spans="1:6" s="9" customFormat="1" ht="13.5" customHeight="1" thickBot="1">
      <c r="A29" s="124"/>
      <c r="B29" s="91" t="s">
        <v>33</v>
      </c>
      <c r="C29" s="125">
        <f>C27+C28</f>
        <v>575697100</v>
      </c>
      <c r="D29" s="350">
        <f>D27+D28</f>
        <v>1384</v>
      </c>
      <c r="E29" s="351">
        <f>E27+E28</f>
        <v>145950100</v>
      </c>
      <c r="F29" s="104">
        <f>F27+F28</f>
        <v>143249000</v>
      </c>
    </row>
    <row r="30" spans="1:6" s="9" customFormat="1" ht="13.5" customHeight="1">
      <c r="A30" s="82"/>
      <c r="B30" s="119" t="s">
        <v>82</v>
      </c>
      <c r="C30" s="120">
        <v>2518523100</v>
      </c>
      <c r="D30" s="120">
        <v>882</v>
      </c>
      <c r="E30" s="348">
        <v>630914100</v>
      </c>
      <c r="F30" s="96">
        <v>629203000</v>
      </c>
    </row>
    <row r="31" spans="1:6" s="9" customFormat="1" ht="13.5" customHeight="1">
      <c r="A31" s="121" t="s">
        <v>92</v>
      </c>
      <c r="B31" s="122" t="s">
        <v>84</v>
      </c>
      <c r="C31" s="123">
        <v>17839300</v>
      </c>
      <c r="D31" s="123">
        <v>202</v>
      </c>
      <c r="E31" s="349">
        <v>4759300</v>
      </c>
      <c r="F31" s="100">
        <v>4360000</v>
      </c>
    </row>
    <row r="32" spans="1:6" s="9" customFormat="1" ht="13.5" customHeight="1" thickBot="1">
      <c r="A32" s="124"/>
      <c r="B32" s="91" t="s">
        <v>33</v>
      </c>
      <c r="C32" s="125">
        <f>C30+C31</f>
        <v>2536362400</v>
      </c>
      <c r="D32" s="350">
        <f>D30+D31</f>
        <v>1084</v>
      </c>
      <c r="E32" s="351">
        <f>E30+E31</f>
        <v>635673400</v>
      </c>
      <c r="F32" s="104">
        <f>F30+F31</f>
        <v>633563000</v>
      </c>
    </row>
    <row r="33" spans="1:6" s="9" customFormat="1" ht="13.5" customHeight="1">
      <c r="A33" s="82"/>
      <c r="B33" s="119" t="s">
        <v>82</v>
      </c>
      <c r="C33" s="120">
        <v>1613609900</v>
      </c>
      <c r="D33" s="120">
        <v>1468</v>
      </c>
      <c r="E33" s="348">
        <v>405515900</v>
      </c>
      <c r="F33" s="96">
        <v>402698000</v>
      </c>
    </row>
    <row r="34" spans="1:6" s="9" customFormat="1" ht="13.5" customHeight="1">
      <c r="A34" s="121" t="s">
        <v>93</v>
      </c>
      <c r="B34" s="122" t="s">
        <v>84</v>
      </c>
      <c r="C34" s="123">
        <v>24645500</v>
      </c>
      <c r="D34" s="123">
        <v>265</v>
      </c>
      <c r="E34" s="349">
        <v>6546500</v>
      </c>
      <c r="F34" s="100">
        <v>6033000</v>
      </c>
    </row>
    <row r="35" spans="1:6" s="9" customFormat="1" ht="13.5" customHeight="1" thickBot="1">
      <c r="A35" s="124"/>
      <c r="B35" s="91" t="s">
        <v>33</v>
      </c>
      <c r="C35" s="125">
        <f>C33+C34</f>
        <v>1638255400</v>
      </c>
      <c r="D35" s="350">
        <f>D33+D34</f>
        <v>1733</v>
      </c>
      <c r="E35" s="351">
        <f>E33+E34</f>
        <v>412062400</v>
      </c>
      <c r="F35" s="104">
        <f>F33+F34</f>
        <v>408731000</v>
      </c>
    </row>
    <row r="36" spans="1:6" s="9" customFormat="1" ht="13.5" customHeight="1">
      <c r="A36" s="82"/>
      <c r="B36" s="119" t="s">
        <v>82</v>
      </c>
      <c r="C36" s="120">
        <v>1457267200</v>
      </c>
      <c r="D36" s="120">
        <v>2670</v>
      </c>
      <c r="E36" s="348">
        <v>368159200</v>
      </c>
      <c r="F36" s="96">
        <v>363036000</v>
      </c>
    </row>
    <row r="37" spans="1:6" s="9" customFormat="1" ht="13.5" customHeight="1">
      <c r="A37" s="121" t="s">
        <v>94</v>
      </c>
      <c r="B37" s="122" t="s">
        <v>84</v>
      </c>
      <c r="C37" s="123">
        <v>84176200</v>
      </c>
      <c r="D37" s="123">
        <v>743</v>
      </c>
      <c r="E37" s="349">
        <v>22172200</v>
      </c>
      <c r="F37" s="100">
        <v>20668000</v>
      </c>
    </row>
    <row r="38" spans="1:6" s="9" customFormat="1" ht="13.5" customHeight="1" thickBot="1">
      <c r="A38" s="124"/>
      <c r="B38" s="91" t="s">
        <v>33</v>
      </c>
      <c r="C38" s="125">
        <f>C36+C37</f>
        <v>1541443400</v>
      </c>
      <c r="D38" s="350">
        <f>D36+D37</f>
        <v>3413</v>
      </c>
      <c r="E38" s="351">
        <f>E36+E37</f>
        <v>390331400</v>
      </c>
      <c r="F38" s="104">
        <f>F36+F37</f>
        <v>383704000</v>
      </c>
    </row>
    <row r="39" spans="1:6" s="9" customFormat="1" ht="13.5" customHeight="1">
      <c r="A39" s="82"/>
      <c r="B39" s="119" t="s">
        <v>82</v>
      </c>
      <c r="C39" s="120">
        <v>543339600</v>
      </c>
      <c r="D39" s="120">
        <v>873</v>
      </c>
      <c r="E39" s="348">
        <v>137112600</v>
      </c>
      <c r="F39" s="96">
        <v>135409000</v>
      </c>
    </row>
    <row r="40" spans="1:6" s="9" customFormat="1" ht="13.5" customHeight="1">
      <c r="A40" s="121" t="s">
        <v>95</v>
      </c>
      <c r="B40" s="122" t="s">
        <v>84</v>
      </c>
      <c r="C40" s="123">
        <v>38964600</v>
      </c>
      <c r="D40" s="123">
        <v>334</v>
      </c>
      <c r="E40" s="349">
        <v>10257600</v>
      </c>
      <c r="F40" s="100">
        <v>9569000</v>
      </c>
    </row>
    <row r="41" spans="1:6" s="9" customFormat="1" ht="13.5" customHeight="1" thickBot="1">
      <c r="A41" s="124"/>
      <c r="B41" s="91" t="s">
        <v>33</v>
      </c>
      <c r="C41" s="125">
        <f>C39+C40</f>
        <v>582304200</v>
      </c>
      <c r="D41" s="350">
        <f>D39+D40</f>
        <v>1207</v>
      </c>
      <c r="E41" s="351">
        <f>E39+E40</f>
        <v>147370200</v>
      </c>
      <c r="F41" s="104">
        <f>F39+F40</f>
        <v>144978000</v>
      </c>
    </row>
    <row r="42" spans="1:6" s="9" customFormat="1" ht="13.5" customHeight="1">
      <c r="A42" s="82"/>
      <c r="B42" s="119" t="s">
        <v>82</v>
      </c>
      <c r="C42" s="120">
        <v>838643800</v>
      </c>
      <c r="D42" s="120">
        <v>1382</v>
      </c>
      <c r="E42" s="348">
        <v>211637800</v>
      </c>
      <c r="F42" s="96">
        <v>209002000</v>
      </c>
    </row>
    <row r="43" spans="1:6" s="9" customFormat="1" ht="13.5" customHeight="1">
      <c r="A43" s="121" t="s">
        <v>96</v>
      </c>
      <c r="B43" s="122" t="s">
        <v>84</v>
      </c>
      <c r="C43" s="123">
        <v>68313200</v>
      </c>
      <c r="D43" s="123">
        <v>639</v>
      </c>
      <c r="E43" s="349">
        <v>17976200</v>
      </c>
      <c r="F43" s="100">
        <v>16779000</v>
      </c>
    </row>
    <row r="44" spans="1:6" s="9" customFormat="1" ht="13.5" customHeight="1" thickBot="1">
      <c r="A44" s="124"/>
      <c r="B44" s="91" t="s">
        <v>33</v>
      </c>
      <c r="C44" s="125">
        <f>C42+C43</f>
        <v>906957000</v>
      </c>
      <c r="D44" s="350">
        <f>D42+D43</f>
        <v>2021</v>
      </c>
      <c r="E44" s="351">
        <f>E42+E43</f>
        <v>229614000</v>
      </c>
      <c r="F44" s="110">
        <f>F42+F43</f>
        <v>225781000</v>
      </c>
    </row>
    <row r="45" spans="1:6" s="9" customFormat="1" ht="13.5" customHeight="1">
      <c r="A45" s="127"/>
      <c r="B45" s="128" t="s">
        <v>82</v>
      </c>
      <c r="C45" s="126">
        <v>2095973800</v>
      </c>
      <c r="D45" s="120">
        <v>2392</v>
      </c>
      <c r="E45" s="352">
        <v>527462800</v>
      </c>
      <c r="F45" s="217">
        <v>522837000</v>
      </c>
    </row>
    <row r="46" spans="1:6" s="9" customFormat="1" ht="13.5" customHeight="1">
      <c r="A46" s="121" t="s">
        <v>97</v>
      </c>
      <c r="B46" s="122" t="s">
        <v>84</v>
      </c>
      <c r="C46" s="123">
        <v>68749200</v>
      </c>
      <c r="D46" s="123">
        <v>608</v>
      </c>
      <c r="E46" s="349">
        <v>18106200</v>
      </c>
      <c r="F46" s="100">
        <v>16881000</v>
      </c>
    </row>
    <row r="47" spans="1:6" s="9" customFormat="1" ht="13.5" customHeight="1" thickBot="1">
      <c r="A47" s="127"/>
      <c r="B47" s="129" t="s">
        <v>33</v>
      </c>
      <c r="C47" s="130">
        <f>C45+C46</f>
        <v>2164723000</v>
      </c>
      <c r="D47" s="350">
        <f>D45+D46</f>
        <v>3000</v>
      </c>
      <c r="E47" s="353">
        <f>E45+E46</f>
        <v>545569000</v>
      </c>
      <c r="F47" s="354">
        <f>F45+F46</f>
        <v>539718000</v>
      </c>
    </row>
    <row r="48" spans="1:6" s="9" customFormat="1" ht="13.5" customHeight="1">
      <c r="A48" s="82"/>
      <c r="B48" s="119" t="s">
        <v>82</v>
      </c>
      <c r="C48" s="120">
        <v>1321196100</v>
      </c>
      <c r="D48" s="120">
        <v>1399</v>
      </c>
      <c r="E48" s="348">
        <v>332339100</v>
      </c>
      <c r="F48" s="96">
        <v>329619000</v>
      </c>
    </row>
    <row r="49" spans="1:9" s="9" customFormat="1" ht="13.5" customHeight="1">
      <c r="A49" s="121" t="s">
        <v>98</v>
      </c>
      <c r="B49" s="122" t="s">
        <v>84</v>
      </c>
      <c r="C49" s="123">
        <v>59824200</v>
      </c>
      <c r="D49" s="123">
        <v>423</v>
      </c>
      <c r="E49" s="349">
        <v>15613200</v>
      </c>
      <c r="F49" s="100">
        <v>14737000</v>
      </c>
    </row>
    <row r="50" spans="1:9" s="9" customFormat="1" ht="13.5" customHeight="1" thickBot="1">
      <c r="A50" s="124"/>
      <c r="B50" s="91" t="s">
        <v>33</v>
      </c>
      <c r="C50" s="125">
        <f>C48+C49</f>
        <v>1381020300</v>
      </c>
      <c r="D50" s="350">
        <f>D48+D49</f>
        <v>1822</v>
      </c>
      <c r="E50" s="351">
        <f>E48+E49</f>
        <v>347952300</v>
      </c>
      <c r="F50" s="104">
        <f>F48+F49</f>
        <v>344356000</v>
      </c>
    </row>
    <row r="51" spans="1:9" s="9" customFormat="1" ht="13.5" customHeight="1">
      <c r="A51" s="82"/>
      <c r="B51" s="119" t="s">
        <v>82</v>
      </c>
      <c r="C51" s="120">
        <v>566422900</v>
      </c>
      <c r="D51" s="120">
        <v>448</v>
      </c>
      <c r="E51" s="348">
        <v>142261900</v>
      </c>
      <c r="F51" s="96">
        <v>141387000</v>
      </c>
    </row>
    <row r="52" spans="1:9" s="9" customFormat="1" ht="13.5" customHeight="1">
      <c r="A52" s="121" t="s">
        <v>99</v>
      </c>
      <c r="B52" s="122" t="s">
        <v>84</v>
      </c>
      <c r="C52" s="123">
        <v>24247400</v>
      </c>
      <c r="D52" s="123">
        <v>214</v>
      </c>
      <c r="E52" s="349">
        <v>6361400</v>
      </c>
      <c r="F52" s="100">
        <v>5962000</v>
      </c>
    </row>
    <row r="53" spans="1:9" s="9" customFormat="1" ht="13.5" customHeight="1" thickBot="1">
      <c r="A53" s="124"/>
      <c r="B53" s="91" t="s">
        <v>33</v>
      </c>
      <c r="C53" s="125">
        <f>C51+C52</f>
        <v>590670300</v>
      </c>
      <c r="D53" s="350">
        <f>D51+D52</f>
        <v>662</v>
      </c>
      <c r="E53" s="351">
        <f>E51+E52</f>
        <v>148623300</v>
      </c>
      <c r="F53" s="104">
        <f>F51+F52</f>
        <v>147349000</v>
      </c>
    </row>
    <row r="54" spans="1:9" s="9" customFormat="1" ht="13.5" customHeight="1">
      <c r="A54" s="82"/>
      <c r="B54" s="119" t="s">
        <v>82</v>
      </c>
      <c r="C54" s="120">
        <v>299092200</v>
      </c>
      <c r="D54" s="120">
        <v>709</v>
      </c>
      <c r="E54" s="348">
        <v>75811200</v>
      </c>
      <c r="F54" s="96">
        <v>74427000</v>
      </c>
    </row>
    <row r="55" spans="1:9" s="9" customFormat="1" ht="13.5" customHeight="1">
      <c r="A55" s="121" t="s">
        <v>100</v>
      </c>
      <c r="B55" s="122" t="s">
        <v>84</v>
      </c>
      <c r="C55" s="123">
        <v>37601000</v>
      </c>
      <c r="D55" s="123">
        <v>300</v>
      </c>
      <c r="E55" s="349">
        <v>9845000</v>
      </c>
      <c r="F55" s="100">
        <v>9252000</v>
      </c>
    </row>
    <row r="56" spans="1:9" s="9" customFormat="1" ht="13.5" customHeight="1" thickBot="1">
      <c r="A56" s="124"/>
      <c r="B56" s="91" t="s">
        <v>33</v>
      </c>
      <c r="C56" s="125">
        <f>C54+C55</f>
        <v>336693200</v>
      </c>
      <c r="D56" s="350">
        <f>D54+D55</f>
        <v>1009</v>
      </c>
      <c r="E56" s="351">
        <f>E54+E55</f>
        <v>85656200</v>
      </c>
      <c r="F56" s="104">
        <f>F54+F55</f>
        <v>83679000</v>
      </c>
    </row>
    <row r="57" spans="1:9" s="9" customFormat="1" ht="13.5" customHeight="1">
      <c r="A57" s="82"/>
      <c r="B57" s="119" t="s">
        <v>82</v>
      </c>
      <c r="C57" s="120">
        <v>306218500</v>
      </c>
      <c r="D57" s="120">
        <v>625</v>
      </c>
      <c r="E57" s="348">
        <v>77528500</v>
      </c>
      <c r="F57" s="96">
        <v>76230000</v>
      </c>
    </row>
    <row r="58" spans="1:9" s="9" customFormat="1" ht="13.5" customHeight="1">
      <c r="A58" s="121" t="s">
        <v>101</v>
      </c>
      <c r="B58" s="122" t="s">
        <v>84</v>
      </c>
      <c r="C58" s="123">
        <v>25108400</v>
      </c>
      <c r="D58" s="123">
        <v>195</v>
      </c>
      <c r="E58" s="349">
        <v>6577400</v>
      </c>
      <c r="F58" s="100">
        <v>6177000</v>
      </c>
      <c r="H58" s="10"/>
    </row>
    <row r="59" spans="1:9" s="9" customFormat="1" ht="13.5" customHeight="1" thickBot="1">
      <c r="A59" s="124"/>
      <c r="B59" s="91" t="s">
        <v>33</v>
      </c>
      <c r="C59" s="125">
        <f>C57+C58</f>
        <v>331326900</v>
      </c>
      <c r="D59" s="350">
        <f>D57+D58</f>
        <v>820</v>
      </c>
      <c r="E59" s="351">
        <f>E57+E58</f>
        <v>84105900</v>
      </c>
      <c r="F59" s="104">
        <f>F57+F58</f>
        <v>82407000</v>
      </c>
      <c r="H59" s="10"/>
    </row>
    <row r="60" spans="1:9" s="9" customFormat="1" ht="13.5" customHeight="1">
      <c r="A60" s="82"/>
      <c r="B60" s="119" t="s">
        <v>82</v>
      </c>
      <c r="C60" s="120">
        <f t="shared" ref="C60:F62" si="0">C6+C9+C12+C15+C18+C21+C24+C27+C30+C33+C36+C39+C42+C45+C48+C51+C54+C57</f>
        <v>24445924100</v>
      </c>
      <c r="D60" s="120">
        <f t="shared" si="0"/>
        <v>25069</v>
      </c>
      <c r="E60" s="348">
        <f t="shared" si="0"/>
        <v>6148069100</v>
      </c>
      <c r="F60" s="108">
        <f t="shared" si="0"/>
        <v>6099285000</v>
      </c>
      <c r="G60" s="10"/>
      <c r="H60" s="10"/>
    </row>
    <row r="61" spans="1:9" s="9" customFormat="1" ht="13.5" customHeight="1">
      <c r="A61" s="121" t="s">
        <v>102</v>
      </c>
      <c r="B61" s="122" t="s">
        <v>84</v>
      </c>
      <c r="C61" s="123">
        <f t="shared" si="0"/>
        <v>677434900</v>
      </c>
      <c r="D61" s="123">
        <f t="shared" si="0"/>
        <v>6224</v>
      </c>
      <c r="E61" s="349">
        <f t="shared" si="0"/>
        <v>178573900</v>
      </c>
      <c r="F61" s="109">
        <f t="shared" si="0"/>
        <v>166287000</v>
      </c>
      <c r="G61" s="10"/>
      <c r="H61" s="10"/>
    </row>
    <row r="62" spans="1:9" s="9" customFormat="1" ht="13.5" customHeight="1" thickBot="1">
      <c r="A62" s="124"/>
      <c r="B62" s="91" t="s">
        <v>33</v>
      </c>
      <c r="C62" s="125">
        <f t="shared" si="0"/>
        <v>25123359000</v>
      </c>
      <c r="D62" s="355">
        <f t="shared" si="0"/>
        <v>31293</v>
      </c>
      <c r="E62" s="351">
        <f t="shared" si="0"/>
        <v>6326643000</v>
      </c>
      <c r="F62" s="110">
        <f t="shared" si="0"/>
        <v>6265572000</v>
      </c>
      <c r="G62" s="10"/>
      <c r="H62" s="10"/>
    </row>
    <row r="63" spans="1:9" ht="13.5" customHeight="1">
      <c r="C63" s="53"/>
      <c r="D63" s="53"/>
      <c r="E63" s="53"/>
      <c r="F63" s="53"/>
    </row>
    <row r="64" spans="1:9" s="9" customFormat="1" ht="13.5" customHeight="1">
      <c r="A64" s="368" t="s">
        <v>150</v>
      </c>
      <c r="B64" s="368"/>
      <c r="C64" s="368"/>
      <c r="D64" s="368"/>
      <c r="E64" s="368"/>
      <c r="F64" s="368"/>
      <c r="G64" s="368"/>
      <c r="H64" s="368"/>
      <c r="I64" s="131"/>
    </row>
    <row r="66" spans="8:8">
      <c r="H66" s="9"/>
    </row>
  </sheetData>
  <mergeCells count="1">
    <mergeCell ref="A64:H64"/>
  </mergeCells>
  <phoneticPr fontId="6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/>
  </sheetPr>
  <dimension ref="A1:G64"/>
  <sheetViews>
    <sheetView view="pageBreakPreview" zoomScaleNormal="64" zoomScaleSheetLayoutView="100" workbookViewId="0">
      <pane xSplit="2" ySplit="5" topLeftCell="C6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ColWidth="11.375" defaultRowHeight="13.5"/>
  <cols>
    <col min="1" max="1" width="11.375" customWidth="1"/>
    <col min="2" max="2" width="5.375" style="3" customWidth="1"/>
    <col min="3" max="3" width="15.375" customWidth="1"/>
    <col min="4" max="4" width="16.375" customWidth="1"/>
    <col min="5" max="7" width="15.375" customWidth="1"/>
  </cols>
  <sheetData>
    <row r="1" spans="1:7" s="52" customFormat="1"/>
    <row r="2" spans="1:7" s="52" customFormat="1">
      <c r="A2" s="52" t="s">
        <v>46</v>
      </c>
      <c r="B2" s="52" t="s">
        <v>47</v>
      </c>
    </row>
    <row r="3" spans="1:7" s="52" customFormat="1" ht="14.25" thickBot="1">
      <c r="A3" s="54"/>
      <c r="B3" s="54"/>
      <c r="C3" s="54"/>
      <c r="D3" s="54"/>
      <c r="E3" s="54"/>
      <c r="F3" s="54"/>
      <c r="G3" s="54"/>
    </row>
    <row r="4" spans="1:7" s="9" customFormat="1">
      <c r="A4" s="11" t="s">
        <v>56</v>
      </c>
      <c r="B4" s="13"/>
      <c r="C4" s="83" t="s">
        <v>64</v>
      </c>
      <c r="D4" s="86" t="s">
        <v>65</v>
      </c>
      <c r="E4" s="83" t="s">
        <v>66</v>
      </c>
      <c r="F4" s="86" t="s">
        <v>67</v>
      </c>
      <c r="G4" s="85" t="s">
        <v>68</v>
      </c>
    </row>
    <row r="5" spans="1:7" s="9" customFormat="1" ht="14.25" thickBot="1">
      <c r="A5" s="16"/>
      <c r="B5" s="18"/>
      <c r="C5" s="89" t="s">
        <v>75</v>
      </c>
      <c r="D5" s="91" t="s">
        <v>76</v>
      </c>
      <c r="E5" s="89" t="s">
        <v>75</v>
      </c>
      <c r="F5" s="91" t="s">
        <v>76</v>
      </c>
      <c r="G5" s="298" t="s">
        <v>75</v>
      </c>
    </row>
    <row r="6" spans="1:7" s="9" customFormat="1">
      <c r="A6" s="82"/>
      <c r="B6" s="119" t="s">
        <v>82</v>
      </c>
      <c r="C6" s="313">
        <v>456999196100</v>
      </c>
      <c r="D6" s="314">
        <v>481266875145</v>
      </c>
      <c r="E6" s="313">
        <v>368585575882</v>
      </c>
      <c r="F6" s="314">
        <v>369537203253</v>
      </c>
      <c r="G6" s="108">
        <v>319705685</v>
      </c>
    </row>
    <row r="7" spans="1:7" s="9" customFormat="1">
      <c r="A7" s="121" t="s">
        <v>83</v>
      </c>
      <c r="B7" s="122" t="s">
        <v>84</v>
      </c>
      <c r="C7" s="315">
        <v>314521015779</v>
      </c>
      <c r="D7" s="316">
        <v>514289608813</v>
      </c>
      <c r="E7" s="315">
        <v>428206131873</v>
      </c>
      <c r="F7" s="316">
        <v>438786554111</v>
      </c>
      <c r="G7" s="109">
        <v>1867727</v>
      </c>
    </row>
    <row r="8" spans="1:7" s="72" customFormat="1" ht="14.25" customHeight="1" thickBot="1">
      <c r="A8" s="124"/>
      <c r="B8" s="91" t="s">
        <v>33</v>
      </c>
      <c r="C8" s="317">
        <f>C6+C7</f>
        <v>771520211879</v>
      </c>
      <c r="D8" s="318">
        <f>D6+D7</f>
        <v>995556483958</v>
      </c>
      <c r="E8" s="317">
        <f>E6+E7</f>
        <v>796791707755</v>
      </c>
      <c r="F8" s="318">
        <f>F6+F7</f>
        <v>808323757364</v>
      </c>
      <c r="G8" s="110">
        <f>G6+G7</f>
        <v>321573412</v>
      </c>
    </row>
    <row r="9" spans="1:7" s="75" customFormat="1">
      <c r="A9" s="82"/>
      <c r="B9" s="119" t="s">
        <v>82</v>
      </c>
      <c r="C9" s="313">
        <v>233533996480</v>
      </c>
      <c r="D9" s="314">
        <v>247980047363</v>
      </c>
      <c r="E9" s="313">
        <v>257700987057</v>
      </c>
      <c r="F9" s="314">
        <v>254810011783</v>
      </c>
      <c r="G9" s="108">
        <v>129669126</v>
      </c>
    </row>
    <row r="10" spans="1:7" s="9" customFormat="1">
      <c r="A10" s="121" t="s">
        <v>85</v>
      </c>
      <c r="B10" s="122" t="s">
        <v>84</v>
      </c>
      <c r="C10" s="315">
        <v>246470174664</v>
      </c>
      <c r="D10" s="316">
        <v>403865829118</v>
      </c>
      <c r="E10" s="315">
        <v>369288978490</v>
      </c>
      <c r="F10" s="316">
        <v>371710280312</v>
      </c>
      <c r="G10" s="109">
        <v>3229621</v>
      </c>
    </row>
    <row r="11" spans="1:7" s="72" customFormat="1" ht="14.25" thickBot="1">
      <c r="A11" s="124"/>
      <c r="B11" s="91" t="s">
        <v>33</v>
      </c>
      <c r="C11" s="317">
        <f>C9+C10</f>
        <v>480004171144</v>
      </c>
      <c r="D11" s="318">
        <f>D9+D10</f>
        <v>651845876481</v>
      </c>
      <c r="E11" s="317">
        <f>E9+E10</f>
        <v>626989965547</v>
      </c>
      <c r="F11" s="318">
        <f>F9+F10</f>
        <v>626520292095</v>
      </c>
      <c r="G11" s="110">
        <f>G9+G10</f>
        <v>132898747</v>
      </c>
    </row>
    <row r="12" spans="1:7" s="9" customFormat="1">
      <c r="A12" s="82"/>
      <c r="B12" s="119" t="s">
        <v>82</v>
      </c>
      <c r="C12" s="313">
        <v>596003292786</v>
      </c>
      <c r="D12" s="314">
        <v>605778036697</v>
      </c>
      <c r="E12" s="313">
        <v>526142284728</v>
      </c>
      <c r="F12" s="314">
        <v>527483041905</v>
      </c>
      <c r="G12" s="108">
        <v>203682035</v>
      </c>
    </row>
    <row r="13" spans="1:7" s="9" customFormat="1">
      <c r="A13" s="121" t="s">
        <v>86</v>
      </c>
      <c r="B13" s="122" t="s">
        <v>84</v>
      </c>
      <c r="C13" s="315">
        <v>91161061865</v>
      </c>
      <c r="D13" s="316">
        <v>146477331684</v>
      </c>
      <c r="E13" s="315">
        <v>225674386291</v>
      </c>
      <c r="F13" s="316">
        <v>228834248240</v>
      </c>
      <c r="G13" s="109">
        <v>1196388</v>
      </c>
    </row>
    <row r="14" spans="1:7" s="72" customFormat="1" ht="14.25" thickBot="1">
      <c r="A14" s="124"/>
      <c r="B14" s="91" t="s">
        <v>33</v>
      </c>
      <c r="C14" s="317">
        <f>C12+C13</f>
        <v>687164354651</v>
      </c>
      <c r="D14" s="318">
        <f>D12+D13</f>
        <v>752255368381</v>
      </c>
      <c r="E14" s="317">
        <f>E12+E13</f>
        <v>751816671019</v>
      </c>
      <c r="F14" s="318">
        <f>F12+F13</f>
        <v>756317290145</v>
      </c>
      <c r="G14" s="110">
        <f>G12+G13</f>
        <v>204878423</v>
      </c>
    </row>
    <row r="15" spans="1:7" s="9" customFormat="1">
      <c r="A15" s="82"/>
      <c r="B15" s="119" t="s">
        <v>82</v>
      </c>
      <c r="C15" s="313">
        <v>405383166402</v>
      </c>
      <c r="D15" s="314">
        <v>431249944915</v>
      </c>
      <c r="E15" s="313">
        <v>402967525291</v>
      </c>
      <c r="F15" s="314">
        <v>404326622904</v>
      </c>
      <c r="G15" s="108">
        <v>148411698</v>
      </c>
    </row>
    <row r="16" spans="1:7" s="9" customFormat="1">
      <c r="A16" s="121" t="s">
        <v>87</v>
      </c>
      <c r="B16" s="122" t="s">
        <v>84</v>
      </c>
      <c r="C16" s="315">
        <v>179853487560</v>
      </c>
      <c r="D16" s="316">
        <v>288667561314</v>
      </c>
      <c r="E16" s="315">
        <v>276648967994</v>
      </c>
      <c r="F16" s="316">
        <v>280253060846</v>
      </c>
      <c r="G16" s="109">
        <v>2410534</v>
      </c>
    </row>
    <row r="17" spans="1:7" s="72" customFormat="1" ht="14.25" thickBot="1">
      <c r="A17" s="124"/>
      <c r="B17" s="91" t="s">
        <v>33</v>
      </c>
      <c r="C17" s="317">
        <f>C15+C16</f>
        <v>585236653962</v>
      </c>
      <c r="D17" s="318">
        <f>D15+D16</f>
        <v>719917506229</v>
      </c>
      <c r="E17" s="317">
        <f>E15+E16</f>
        <v>679616493285</v>
      </c>
      <c r="F17" s="318">
        <f>F15+F16</f>
        <v>684579683750</v>
      </c>
      <c r="G17" s="110">
        <f>G15+G16</f>
        <v>150822232</v>
      </c>
    </row>
    <row r="18" spans="1:7" s="9" customFormat="1">
      <c r="A18" s="82"/>
      <c r="B18" s="119" t="s">
        <v>82</v>
      </c>
      <c r="C18" s="313">
        <v>54026830749</v>
      </c>
      <c r="D18" s="314">
        <v>68274258186</v>
      </c>
      <c r="E18" s="313">
        <v>69089641463</v>
      </c>
      <c r="F18" s="314">
        <v>69323304894</v>
      </c>
      <c r="G18" s="108">
        <v>16305459</v>
      </c>
    </row>
    <row r="19" spans="1:7" s="9" customFormat="1">
      <c r="A19" s="121" t="s">
        <v>88</v>
      </c>
      <c r="B19" s="122" t="s">
        <v>84</v>
      </c>
      <c r="C19" s="315">
        <v>162579740575</v>
      </c>
      <c r="D19" s="316">
        <v>282745460170</v>
      </c>
      <c r="E19" s="315">
        <v>283122976914</v>
      </c>
      <c r="F19" s="316">
        <v>289907104755</v>
      </c>
      <c r="G19" s="123">
        <v>959623</v>
      </c>
    </row>
    <row r="20" spans="1:7" s="72" customFormat="1" ht="14.25" thickBot="1">
      <c r="A20" s="124"/>
      <c r="B20" s="91" t="s">
        <v>33</v>
      </c>
      <c r="C20" s="317">
        <f>C18+C19</f>
        <v>216606571324</v>
      </c>
      <c r="D20" s="318">
        <f>D18+D19</f>
        <v>351019718356</v>
      </c>
      <c r="E20" s="317">
        <f>E18+E19</f>
        <v>352212618377</v>
      </c>
      <c r="F20" s="318">
        <f>F18+F19</f>
        <v>359230409649</v>
      </c>
      <c r="G20" s="125">
        <f>G18+G19</f>
        <v>17265082</v>
      </c>
    </row>
    <row r="21" spans="1:7" s="9" customFormat="1">
      <c r="A21" s="82"/>
      <c r="B21" s="119" t="s">
        <v>82</v>
      </c>
      <c r="C21" s="313">
        <v>75215307910</v>
      </c>
      <c r="D21" s="314">
        <v>85370225301</v>
      </c>
      <c r="E21" s="313">
        <v>82516020821</v>
      </c>
      <c r="F21" s="314">
        <v>83187093952</v>
      </c>
      <c r="G21" s="108">
        <v>33743202</v>
      </c>
    </row>
    <row r="22" spans="1:7" s="9" customFormat="1">
      <c r="A22" s="121" t="s">
        <v>89</v>
      </c>
      <c r="B22" s="122" t="s">
        <v>84</v>
      </c>
      <c r="C22" s="315">
        <v>250194825200</v>
      </c>
      <c r="D22" s="316">
        <v>424304429477</v>
      </c>
      <c r="E22" s="315">
        <v>299475296461</v>
      </c>
      <c r="F22" s="316">
        <v>304553677850</v>
      </c>
      <c r="G22" s="109">
        <v>2417156</v>
      </c>
    </row>
    <row r="23" spans="1:7" s="72" customFormat="1" ht="14.25" thickBot="1">
      <c r="A23" s="124"/>
      <c r="B23" s="91" t="s">
        <v>33</v>
      </c>
      <c r="C23" s="317">
        <f>C21+C22</f>
        <v>325410133110</v>
      </c>
      <c r="D23" s="318">
        <f>D21+D22</f>
        <v>509674654778</v>
      </c>
      <c r="E23" s="317">
        <f>E21+E22</f>
        <v>381991317282</v>
      </c>
      <c r="F23" s="318">
        <f>F21+F22</f>
        <v>387740771802</v>
      </c>
      <c r="G23" s="110">
        <f>G21+G22</f>
        <v>36160358</v>
      </c>
    </row>
    <row r="24" spans="1:7" s="9" customFormat="1">
      <c r="A24" s="82"/>
      <c r="B24" s="119" t="s">
        <v>82</v>
      </c>
      <c r="C24" s="313">
        <v>84144168110</v>
      </c>
      <c r="D24" s="314">
        <v>88247188134</v>
      </c>
      <c r="E24" s="313">
        <v>100743385823</v>
      </c>
      <c r="F24" s="314">
        <v>90299675092</v>
      </c>
      <c r="G24" s="108">
        <v>30219985</v>
      </c>
    </row>
    <row r="25" spans="1:7" s="9" customFormat="1">
      <c r="A25" s="121" t="s">
        <v>90</v>
      </c>
      <c r="B25" s="122" t="s">
        <v>84</v>
      </c>
      <c r="C25" s="315">
        <v>182062575183</v>
      </c>
      <c r="D25" s="316">
        <v>299355138265</v>
      </c>
      <c r="E25" s="315">
        <v>275517061273</v>
      </c>
      <c r="F25" s="316">
        <v>274627263834</v>
      </c>
      <c r="G25" s="109">
        <v>1792294</v>
      </c>
    </row>
    <row r="26" spans="1:7" s="72" customFormat="1" ht="14.25" thickBot="1">
      <c r="A26" s="124"/>
      <c r="B26" s="91" t="s">
        <v>33</v>
      </c>
      <c r="C26" s="317">
        <f>C24+C25</f>
        <v>266206743293</v>
      </c>
      <c r="D26" s="318">
        <f>D24+D25</f>
        <v>387602326399</v>
      </c>
      <c r="E26" s="317">
        <f>E24+E25</f>
        <v>376260447096</v>
      </c>
      <c r="F26" s="318">
        <f>F24+F25</f>
        <v>364926938926</v>
      </c>
      <c r="G26" s="110">
        <f>G24+G25</f>
        <v>32012279</v>
      </c>
    </row>
    <row r="27" spans="1:7" s="9" customFormat="1">
      <c r="A27" s="82"/>
      <c r="B27" s="119" t="s">
        <v>82</v>
      </c>
      <c r="C27" s="313">
        <v>93322224677</v>
      </c>
      <c r="D27" s="314">
        <v>88579273573</v>
      </c>
      <c r="E27" s="313">
        <v>77622432426</v>
      </c>
      <c r="F27" s="314">
        <v>68901416181</v>
      </c>
      <c r="G27" s="108">
        <v>38707941</v>
      </c>
    </row>
    <row r="28" spans="1:7" s="9" customFormat="1">
      <c r="A28" s="121" t="s">
        <v>91</v>
      </c>
      <c r="B28" s="122" t="s">
        <v>84</v>
      </c>
      <c r="C28" s="315">
        <v>289862748751</v>
      </c>
      <c r="D28" s="316">
        <v>452937672877</v>
      </c>
      <c r="E28" s="315">
        <v>305152785790</v>
      </c>
      <c r="F28" s="316">
        <v>298530185743</v>
      </c>
      <c r="G28" s="109">
        <v>2417935</v>
      </c>
    </row>
    <row r="29" spans="1:7" s="72" customFormat="1" ht="14.25" thickBot="1">
      <c r="A29" s="124"/>
      <c r="B29" s="91" t="s">
        <v>33</v>
      </c>
      <c r="C29" s="317">
        <f>C27+C28</f>
        <v>383184973428</v>
      </c>
      <c r="D29" s="318">
        <f>D27+D28</f>
        <v>541516946450</v>
      </c>
      <c r="E29" s="317">
        <f>E27+E28</f>
        <v>382775218216</v>
      </c>
      <c r="F29" s="318">
        <f>F27+F28</f>
        <v>367431601924</v>
      </c>
      <c r="G29" s="110">
        <f>G27+G28</f>
        <v>41125876</v>
      </c>
    </row>
    <row r="30" spans="1:7" s="9" customFormat="1">
      <c r="A30" s="82"/>
      <c r="B30" s="119" t="s">
        <v>82</v>
      </c>
      <c r="C30" s="313">
        <v>157267527876</v>
      </c>
      <c r="D30" s="314">
        <v>168487198936</v>
      </c>
      <c r="E30" s="313">
        <v>109455182538</v>
      </c>
      <c r="F30" s="314">
        <v>109083167227</v>
      </c>
      <c r="G30" s="108">
        <v>179897583</v>
      </c>
    </row>
    <row r="31" spans="1:7" s="9" customFormat="1">
      <c r="A31" s="121" t="s">
        <v>92</v>
      </c>
      <c r="B31" s="122" t="s">
        <v>84</v>
      </c>
      <c r="C31" s="315">
        <v>156917717239</v>
      </c>
      <c r="D31" s="316">
        <v>271846270179</v>
      </c>
      <c r="E31" s="315">
        <v>240379120212</v>
      </c>
      <c r="F31" s="316">
        <v>246741846503</v>
      </c>
      <c r="G31" s="109">
        <v>1274933</v>
      </c>
    </row>
    <row r="32" spans="1:7" s="72" customFormat="1" ht="14.25" thickBot="1">
      <c r="A32" s="124"/>
      <c r="B32" s="91" t="s">
        <v>33</v>
      </c>
      <c r="C32" s="317">
        <f>C30+C31</f>
        <v>314185245115</v>
      </c>
      <c r="D32" s="318">
        <f>D30+D31</f>
        <v>440333469115</v>
      </c>
      <c r="E32" s="317">
        <f>E30+E31</f>
        <v>349834302750</v>
      </c>
      <c r="F32" s="318">
        <f>F30+F31</f>
        <v>355825013730</v>
      </c>
      <c r="G32" s="110">
        <f>G30+G31</f>
        <v>181172516</v>
      </c>
    </row>
    <row r="33" spans="1:7" s="9" customFormat="1">
      <c r="A33" s="82"/>
      <c r="B33" s="119" t="s">
        <v>82</v>
      </c>
      <c r="C33" s="313">
        <v>199650176367</v>
      </c>
      <c r="D33" s="314">
        <v>207055355554</v>
      </c>
      <c r="E33" s="313">
        <v>140030605299</v>
      </c>
      <c r="F33" s="314">
        <v>138632770870</v>
      </c>
      <c r="G33" s="108">
        <v>115262998</v>
      </c>
    </row>
    <row r="34" spans="1:7" s="9" customFormat="1">
      <c r="A34" s="121" t="s">
        <v>93</v>
      </c>
      <c r="B34" s="122" t="s">
        <v>84</v>
      </c>
      <c r="C34" s="315">
        <v>193569527738</v>
      </c>
      <c r="D34" s="316">
        <v>342276337383</v>
      </c>
      <c r="E34" s="315">
        <v>283310954723</v>
      </c>
      <c r="F34" s="316">
        <v>287678258889</v>
      </c>
      <c r="G34" s="109">
        <v>1761274</v>
      </c>
    </row>
    <row r="35" spans="1:7" s="72" customFormat="1" ht="14.25" thickBot="1">
      <c r="A35" s="124"/>
      <c r="B35" s="91" t="s">
        <v>33</v>
      </c>
      <c r="C35" s="317">
        <f>C33+C34</f>
        <v>393219704105</v>
      </c>
      <c r="D35" s="318">
        <f>D33+D34</f>
        <v>549331692937</v>
      </c>
      <c r="E35" s="317">
        <f>E33+E34</f>
        <v>423341560022</v>
      </c>
      <c r="F35" s="318">
        <f>F33+F34</f>
        <v>426311029759</v>
      </c>
      <c r="G35" s="110">
        <f>G33+G34</f>
        <v>117024272</v>
      </c>
    </row>
    <row r="36" spans="1:7" s="9" customFormat="1">
      <c r="A36" s="82"/>
      <c r="B36" s="119" t="s">
        <v>82</v>
      </c>
      <c r="C36" s="313">
        <v>278853423429</v>
      </c>
      <c r="D36" s="314">
        <v>294684990584</v>
      </c>
      <c r="E36" s="313">
        <v>294813586973</v>
      </c>
      <c r="F36" s="314">
        <v>291918977013</v>
      </c>
      <c r="G36" s="108">
        <v>104099863</v>
      </c>
    </row>
    <row r="37" spans="1:7" s="9" customFormat="1">
      <c r="A37" s="121" t="s">
        <v>94</v>
      </c>
      <c r="B37" s="122" t="s">
        <v>84</v>
      </c>
      <c r="C37" s="315">
        <v>543334899851</v>
      </c>
      <c r="D37" s="316">
        <v>853376915458</v>
      </c>
      <c r="E37" s="315">
        <v>563310470370</v>
      </c>
      <c r="F37" s="316">
        <v>567421896066</v>
      </c>
      <c r="G37" s="109">
        <v>6015123</v>
      </c>
    </row>
    <row r="38" spans="1:7" s="72" customFormat="1" ht="14.25" thickBot="1">
      <c r="A38" s="124"/>
      <c r="B38" s="91" t="s">
        <v>33</v>
      </c>
      <c r="C38" s="317">
        <f>C36+C37</f>
        <v>822188323280</v>
      </c>
      <c r="D38" s="318">
        <f>D36+D37</f>
        <v>1148061906042</v>
      </c>
      <c r="E38" s="317">
        <f>E36+E37</f>
        <v>858124057343</v>
      </c>
      <c r="F38" s="318">
        <f>F36+F37</f>
        <v>859340873079</v>
      </c>
      <c r="G38" s="110">
        <f>G36+G37</f>
        <v>110114986</v>
      </c>
    </row>
    <row r="39" spans="1:7" s="9" customFormat="1">
      <c r="A39" s="82"/>
      <c r="B39" s="119" t="s">
        <v>82</v>
      </c>
      <c r="C39" s="313">
        <v>77749482778</v>
      </c>
      <c r="D39" s="314">
        <v>80177353242</v>
      </c>
      <c r="E39" s="313">
        <v>75008273712</v>
      </c>
      <c r="F39" s="314">
        <v>67673768296</v>
      </c>
      <c r="G39" s="108">
        <v>38813064</v>
      </c>
    </row>
    <row r="40" spans="1:7" s="9" customFormat="1">
      <c r="A40" s="121" t="s">
        <v>95</v>
      </c>
      <c r="B40" s="122" t="s">
        <v>84</v>
      </c>
      <c r="C40" s="315">
        <v>231495180536</v>
      </c>
      <c r="D40" s="316">
        <v>361077319041</v>
      </c>
      <c r="E40" s="315">
        <v>244174233890</v>
      </c>
      <c r="F40" s="316">
        <v>241526215861</v>
      </c>
      <c r="G40" s="109">
        <v>2784319</v>
      </c>
    </row>
    <row r="41" spans="1:7" s="72" customFormat="1" ht="14.25" thickBot="1">
      <c r="A41" s="124"/>
      <c r="B41" s="91" t="s">
        <v>33</v>
      </c>
      <c r="C41" s="317">
        <f>C39+C40</f>
        <v>309244663314</v>
      </c>
      <c r="D41" s="318">
        <f>D39+D40</f>
        <v>441254672283</v>
      </c>
      <c r="E41" s="317">
        <f>E39+E40</f>
        <v>319182507602</v>
      </c>
      <c r="F41" s="318">
        <f>F39+F40</f>
        <v>309199984157</v>
      </c>
      <c r="G41" s="110">
        <f>G39+G40</f>
        <v>41597383</v>
      </c>
    </row>
    <row r="42" spans="1:7" s="9" customFormat="1">
      <c r="A42" s="82"/>
      <c r="B42" s="119" t="s">
        <v>82</v>
      </c>
      <c r="C42" s="313">
        <v>173332420746</v>
      </c>
      <c r="D42" s="314">
        <v>182853560966</v>
      </c>
      <c r="E42" s="313">
        <v>144845341951</v>
      </c>
      <c r="F42" s="314">
        <v>136235373495</v>
      </c>
      <c r="G42" s="108">
        <v>59908002</v>
      </c>
    </row>
    <row r="43" spans="1:7" s="9" customFormat="1">
      <c r="A43" s="121" t="s">
        <v>96</v>
      </c>
      <c r="B43" s="122" t="s">
        <v>84</v>
      </c>
      <c r="C43" s="315">
        <v>577427406831</v>
      </c>
      <c r="D43" s="316">
        <v>972283975453</v>
      </c>
      <c r="E43" s="315">
        <v>495731197677</v>
      </c>
      <c r="F43" s="316">
        <v>492599963905</v>
      </c>
      <c r="G43" s="109">
        <v>4881758</v>
      </c>
    </row>
    <row r="44" spans="1:7" s="72" customFormat="1" ht="14.25" thickBot="1">
      <c r="A44" s="124"/>
      <c r="B44" s="91" t="s">
        <v>33</v>
      </c>
      <c r="C44" s="317">
        <f>C42+C43</f>
        <v>750759827577</v>
      </c>
      <c r="D44" s="318">
        <f>D42+D43</f>
        <v>1155137536419</v>
      </c>
      <c r="E44" s="317">
        <f>E42+E43</f>
        <v>640576539628</v>
      </c>
      <c r="F44" s="318">
        <f>F42+F43</f>
        <v>628835337400</v>
      </c>
      <c r="G44" s="110">
        <f>G42+G43</f>
        <v>64789760</v>
      </c>
    </row>
    <row r="45" spans="1:7" s="9" customFormat="1">
      <c r="A45" s="127"/>
      <c r="B45" s="128" t="s">
        <v>82</v>
      </c>
      <c r="C45" s="331">
        <v>212233527894</v>
      </c>
      <c r="D45" s="332">
        <v>220002555163</v>
      </c>
      <c r="E45" s="331">
        <v>254588572828</v>
      </c>
      <c r="F45" s="332">
        <v>251164447233</v>
      </c>
      <c r="G45" s="111">
        <v>149720839</v>
      </c>
    </row>
    <row r="46" spans="1:7" s="9" customFormat="1">
      <c r="A46" s="121" t="s">
        <v>97</v>
      </c>
      <c r="B46" s="122" t="s">
        <v>84</v>
      </c>
      <c r="C46" s="321">
        <v>414137049429</v>
      </c>
      <c r="D46" s="322">
        <v>566197578846</v>
      </c>
      <c r="E46" s="321">
        <v>366563242187</v>
      </c>
      <c r="F46" s="322">
        <v>349860601691</v>
      </c>
      <c r="G46" s="109">
        <v>4912890</v>
      </c>
    </row>
    <row r="47" spans="1:7" s="72" customFormat="1" ht="14.25" thickBot="1">
      <c r="A47" s="127"/>
      <c r="B47" s="129" t="s">
        <v>33</v>
      </c>
      <c r="C47" s="333">
        <f>C46+C45</f>
        <v>626370577323</v>
      </c>
      <c r="D47" s="334">
        <f>D46+D45</f>
        <v>786200134009</v>
      </c>
      <c r="E47" s="333">
        <f>E46+E45</f>
        <v>621151815015</v>
      </c>
      <c r="F47" s="334">
        <f>F46+F45</f>
        <v>601025048924</v>
      </c>
      <c r="G47" s="356">
        <f>G45+G46</f>
        <v>154633729</v>
      </c>
    </row>
    <row r="48" spans="1:7" s="9" customFormat="1">
      <c r="A48" s="82"/>
      <c r="B48" s="119" t="s">
        <v>82</v>
      </c>
      <c r="C48" s="319">
        <v>188645487329</v>
      </c>
      <c r="D48" s="320">
        <v>186741373463</v>
      </c>
      <c r="E48" s="319">
        <v>166204313081</v>
      </c>
      <c r="F48" s="320">
        <v>163335705491</v>
      </c>
      <c r="G48" s="108">
        <v>94376106</v>
      </c>
    </row>
    <row r="49" spans="1:7" s="9" customFormat="1">
      <c r="A49" s="121" t="s">
        <v>98</v>
      </c>
      <c r="B49" s="122" t="s">
        <v>84</v>
      </c>
      <c r="C49" s="321">
        <v>302136398171</v>
      </c>
      <c r="D49" s="322">
        <v>473583906091</v>
      </c>
      <c r="E49" s="321">
        <v>427563209248</v>
      </c>
      <c r="F49" s="322">
        <v>419057946808</v>
      </c>
      <c r="G49" s="109">
        <v>4274626</v>
      </c>
    </row>
    <row r="50" spans="1:7" s="72" customFormat="1" ht="14.25" thickBot="1">
      <c r="A50" s="124"/>
      <c r="B50" s="91" t="s">
        <v>33</v>
      </c>
      <c r="C50" s="323">
        <f>C48+C49</f>
        <v>490781885500</v>
      </c>
      <c r="D50" s="324">
        <f>D48+D49</f>
        <v>660325279554</v>
      </c>
      <c r="E50" s="323">
        <f>E48+E49</f>
        <v>593767522329</v>
      </c>
      <c r="F50" s="324">
        <f>F48+F49</f>
        <v>582393652299</v>
      </c>
      <c r="G50" s="110">
        <f>G48+G49</f>
        <v>98650732</v>
      </c>
    </row>
    <row r="51" spans="1:7" s="9" customFormat="1">
      <c r="A51" s="82"/>
      <c r="B51" s="119" t="s">
        <v>82</v>
      </c>
      <c r="C51" s="319">
        <v>58226432079</v>
      </c>
      <c r="D51" s="320">
        <v>59305525319</v>
      </c>
      <c r="E51" s="319">
        <v>38420186327</v>
      </c>
      <c r="F51" s="320">
        <v>36546975141</v>
      </c>
      <c r="G51" s="108">
        <v>40460302</v>
      </c>
    </row>
    <row r="52" spans="1:7" s="9" customFormat="1">
      <c r="A52" s="121" t="s">
        <v>99</v>
      </c>
      <c r="B52" s="122" t="s">
        <v>84</v>
      </c>
      <c r="C52" s="321">
        <v>136495476077</v>
      </c>
      <c r="D52" s="322">
        <v>230435929583</v>
      </c>
      <c r="E52" s="321">
        <v>163398795199</v>
      </c>
      <c r="F52" s="322">
        <v>163292043762</v>
      </c>
      <c r="G52" s="109">
        <v>1732754</v>
      </c>
    </row>
    <row r="53" spans="1:7" s="72" customFormat="1" ht="14.25" thickBot="1">
      <c r="A53" s="124"/>
      <c r="B53" s="91" t="s">
        <v>33</v>
      </c>
      <c r="C53" s="323">
        <f>C51+C52</f>
        <v>194721908156</v>
      </c>
      <c r="D53" s="324">
        <f>D51+D52</f>
        <v>289741454902</v>
      </c>
      <c r="E53" s="323">
        <f>E51+E52</f>
        <v>201818981526</v>
      </c>
      <c r="F53" s="324">
        <f>F51+F52</f>
        <v>199839018903</v>
      </c>
      <c r="G53" s="110">
        <f>G51+G52</f>
        <v>42193056</v>
      </c>
    </row>
    <row r="54" spans="1:7" s="9" customFormat="1">
      <c r="A54" s="82"/>
      <c r="B54" s="119" t="s">
        <v>82</v>
      </c>
      <c r="C54" s="319">
        <v>56646140682</v>
      </c>
      <c r="D54" s="320">
        <v>51228468292</v>
      </c>
      <c r="E54" s="319">
        <v>33381778073</v>
      </c>
      <c r="F54" s="320">
        <v>27667622195</v>
      </c>
      <c r="G54" s="108">
        <v>21366146</v>
      </c>
    </row>
    <row r="55" spans="1:7" s="9" customFormat="1">
      <c r="A55" s="121" t="s">
        <v>100</v>
      </c>
      <c r="B55" s="122" t="s">
        <v>84</v>
      </c>
      <c r="C55" s="321">
        <v>219344865332</v>
      </c>
      <c r="D55" s="322">
        <v>330021040194</v>
      </c>
      <c r="E55" s="321">
        <v>194946382996</v>
      </c>
      <c r="F55" s="322">
        <v>181275141158</v>
      </c>
      <c r="G55" s="109">
        <v>2686880</v>
      </c>
    </row>
    <row r="56" spans="1:7" s="72" customFormat="1" ht="14.25" thickBot="1">
      <c r="A56" s="124"/>
      <c r="B56" s="91" t="s">
        <v>33</v>
      </c>
      <c r="C56" s="323">
        <f>C54+C55</f>
        <v>275991006014</v>
      </c>
      <c r="D56" s="324">
        <f>D54+D55</f>
        <v>381249508486</v>
      </c>
      <c r="E56" s="323">
        <f>E54+E55</f>
        <v>228328161069</v>
      </c>
      <c r="F56" s="324">
        <f>F54+F55</f>
        <v>208942763353</v>
      </c>
      <c r="G56" s="110">
        <f>G54+G55</f>
        <v>24053026</v>
      </c>
    </row>
    <row r="57" spans="1:7" s="9" customFormat="1">
      <c r="A57" s="82"/>
      <c r="B57" s="119" t="s">
        <v>82</v>
      </c>
      <c r="C57" s="319">
        <v>60548366349</v>
      </c>
      <c r="D57" s="320">
        <v>59806565616</v>
      </c>
      <c r="E57" s="319">
        <v>44465748089</v>
      </c>
      <c r="F57" s="320">
        <v>42408774165</v>
      </c>
      <c r="G57" s="108">
        <v>21874924</v>
      </c>
    </row>
    <row r="58" spans="1:7" s="9" customFormat="1">
      <c r="A58" s="121" t="s">
        <v>101</v>
      </c>
      <c r="B58" s="122" t="s">
        <v>84</v>
      </c>
      <c r="C58" s="321">
        <v>168283050580</v>
      </c>
      <c r="D58" s="322">
        <v>258261125792</v>
      </c>
      <c r="E58" s="321">
        <v>135973249653</v>
      </c>
      <c r="F58" s="322">
        <v>134693532602</v>
      </c>
      <c r="G58" s="109">
        <v>1794138</v>
      </c>
    </row>
    <row r="59" spans="1:7" s="72" customFormat="1" ht="14.25" thickBot="1">
      <c r="A59" s="124"/>
      <c r="B59" s="91" t="s">
        <v>33</v>
      </c>
      <c r="C59" s="323">
        <f>C57+C58</f>
        <v>228831416929</v>
      </c>
      <c r="D59" s="324">
        <f>D57+D58</f>
        <v>318067691408</v>
      </c>
      <c r="E59" s="323">
        <f>E57+E58</f>
        <v>180438997742</v>
      </c>
      <c r="F59" s="324">
        <f>F57+F58</f>
        <v>177102306767</v>
      </c>
      <c r="G59" s="110">
        <f>G57+G58</f>
        <v>23669062</v>
      </c>
    </row>
    <row r="60" spans="1:7" s="9" customFormat="1">
      <c r="A60" s="82"/>
      <c r="B60" s="119" t="s">
        <v>82</v>
      </c>
      <c r="C60" s="325">
        <f>C6+C9+C12+C15+C18+C21+C24+C27+C30+C33+C36+C39+C42+C45+C48+C51+C54+C57</f>
        <v>3461781168743</v>
      </c>
      <c r="D60" s="326">
        <f t="shared" ref="C60:G62" si="0">D6+D9+D12+D15+D18+D21+D24+D27+D30+D33+D36+D39+D42+D45+D48+D51+D54+D57</f>
        <v>3607088796449</v>
      </c>
      <c r="E60" s="325">
        <f t="shared" si="0"/>
        <v>3186581442362</v>
      </c>
      <c r="F60" s="326">
        <f t="shared" si="0"/>
        <v>3132535951090</v>
      </c>
      <c r="G60" s="109">
        <f t="shared" si="0"/>
        <v>1746224958</v>
      </c>
    </row>
    <row r="61" spans="1:7" s="9" customFormat="1">
      <c r="A61" s="121" t="s">
        <v>102</v>
      </c>
      <c r="B61" s="122" t="s">
        <v>84</v>
      </c>
      <c r="C61" s="327">
        <f t="shared" si="0"/>
        <v>4659847201361</v>
      </c>
      <c r="D61" s="328">
        <f t="shared" si="0"/>
        <v>7472003429738</v>
      </c>
      <c r="E61" s="327">
        <f t="shared" si="0"/>
        <v>5578437441241</v>
      </c>
      <c r="F61" s="328">
        <f t="shared" si="0"/>
        <v>5571349822936</v>
      </c>
      <c r="G61" s="109">
        <f t="shared" si="0"/>
        <v>48409973</v>
      </c>
    </row>
    <row r="62" spans="1:7" s="72" customFormat="1" ht="14.25" thickBot="1">
      <c r="A62" s="124"/>
      <c r="B62" s="91" t="s">
        <v>33</v>
      </c>
      <c r="C62" s="329">
        <f t="shared" si="0"/>
        <v>8121628370104</v>
      </c>
      <c r="D62" s="330">
        <f t="shared" si="0"/>
        <v>11079092226187</v>
      </c>
      <c r="E62" s="329">
        <f t="shared" si="0"/>
        <v>8765018883603</v>
      </c>
      <c r="F62" s="330">
        <f t="shared" si="0"/>
        <v>8703885774026</v>
      </c>
      <c r="G62" s="110">
        <f t="shared" si="0"/>
        <v>1794634931</v>
      </c>
    </row>
    <row r="63" spans="1:7" s="2" customFormat="1">
      <c r="A63" s="234"/>
      <c r="B63" s="233"/>
      <c r="C63" s="8"/>
      <c r="D63" s="8"/>
      <c r="E63" s="8"/>
      <c r="F63" s="8"/>
      <c r="G63" s="8"/>
    </row>
    <row r="64" spans="1:7" s="9" customFormat="1">
      <c r="A64" s="385" t="s">
        <v>149</v>
      </c>
      <c r="B64" s="385"/>
      <c r="C64" s="385"/>
      <c r="D64" s="385"/>
      <c r="E64" s="385"/>
      <c r="F64" s="385"/>
      <c r="G64" s="385"/>
    </row>
  </sheetData>
  <mergeCells count="1">
    <mergeCell ref="A64:G64"/>
  </mergeCells>
  <phoneticPr fontId="6"/>
  <pageMargins left="0.70866141732283472" right="0.70866141732283472" top="0.78740157480314965" bottom="0" header="0.31496062992125984" footer="0"/>
  <pageSetup paperSize="9" scale="8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P66"/>
  <sheetViews>
    <sheetView view="pageBreakPreview" zoomScaleNormal="60" zoomScaleSheetLayoutView="100" workbookViewId="0">
      <pane xSplit="2" ySplit="4" topLeftCell="E5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ColWidth="11.375" defaultRowHeight="13.5"/>
  <cols>
    <col min="1" max="1" width="9.75" style="9" customWidth="1"/>
    <col min="2" max="2" width="5.5" style="9" customWidth="1"/>
    <col min="3" max="4" width="13.375" style="9" customWidth="1"/>
    <col min="5" max="5" width="15.875" style="9" customWidth="1"/>
    <col min="6" max="8" width="13.375" style="9" customWidth="1"/>
    <col min="9" max="9" width="11.375" style="9" customWidth="1"/>
    <col min="10" max="10" width="5.375" style="9" customWidth="1"/>
    <col min="11" max="13" width="13.375" style="9" customWidth="1"/>
    <col min="14" max="14" width="13.5" style="9" customWidth="1"/>
    <col min="15" max="16384" width="11.375" style="9"/>
  </cols>
  <sheetData>
    <row r="1" spans="1:14" s="52" customFormat="1">
      <c r="A1" s="52" t="s">
        <v>36</v>
      </c>
    </row>
    <row r="2" spans="1:14" s="52" customFormat="1">
      <c r="A2" s="52" t="s">
        <v>44</v>
      </c>
      <c r="B2" s="52" t="s">
        <v>45</v>
      </c>
      <c r="F2" s="53"/>
    </row>
    <row r="3" spans="1:14" s="52" customFormat="1" ht="14.25" thickBot="1">
      <c r="A3" s="54" t="s">
        <v>52</v>
      </c>
      <c r="B3" s="54"/>
      <c r="C3" s="54"/>
      <c r="D3" s="54"/>
      <c r="E3" s="54"/>
      <c r="F3" s="192"/>
      <c r="G3" s="192"/>
      <c r="H3" s="54"/>
      <c r="I3" s="54" t="s">
        <v>53</v>
      </c>
      <c r="J3" s="54"/>
      <c r="K3" s="54"/>
      <c r="L3" s="54"/>
      <c r="M3" s="54"/>
      <c r="N3" s="192"/>
    </row>
    <row r="4" spans="1:14">
      <c r="A4" s="112" t="s">
        <v>56</v>
      </c>
      <c r="B4" s="113"/>
      <c r="C4" s="82" t="s">
        <v>57</v>
      </c>
      <c r="D4" s="133" t="s">
        <v>58</v>
      </c>
      <c r="E4" s="113" t="s">
        <v>59</v>
      </c>
      <c r="F4" s="134" t="s">
        <v>60</v>
      </c>
      <c r="G4" s="114" t="s">
        <v>61</v>
      </c>
      <c r="H4" s="135" t="s">
        <v>62</v>
      </c>
      <c r="I4" s="112" t="s">
        <v>56</v>
      </c>
      <c r="J4" s="113"/>
      <c r="K4" s="112" t="s">
        <v>57</v>
      </c>
      <c r="L4" s="133" t="s">
        <v>58</v>
      </c>
      <c r="M4" s="113" t="s">
        <v>59</v>
      </c>
      <c r="N4" s="134" t="s">
        <v>63</v>
      </c>
    </row>
    <row r="5" spans="1:14" ht="14.25" thickBot="1">
      <c r="A5" s="87"/>
      <c r="B5" s="136"/>
      <c r="C5" s="127" t="s">
        <v>74</v>
      </c>
      <c r="D5" s="137" t="s">
        <v>74</v>
      </c>
      <c r="E5" s="136" t="s">
        <v>74</v>
      </c>
      <c r="F5" s="138"/>
      <c r="G5" s="138" t="s">
        <v>74</v>
      </c>
      <c r="H5" s="136"/>
      <c r="I5" s="115"/>
      <c r="J5" s="116"/>
      <c r="K5" s="115" t="s">
        <v>74</v>
      </c>
      <c r="L5" s="139" t="s">
        <v>74</v>
      </c>
      <c r="M5" s="116" t="s">
        <v>74</v>
      </c>
      <c r="N5" s="117"/>
    </row>
    <row r="6" spans="1:14">
      <c r="A6" s="82"/>
      <c r="B6" s="119" t="s">
        <v>82</v>
      </c>
      <c r="C6" s="246">
        <v>590</v>
      </c>
      <c r="D6" s="247">
        <v>704</v>
      </c>
      <c r="E6" s="289">
        <v>2591</v>
      </c>
      <c r="F6" s="120">
        <f>C6+D6+E6</f>
        <v>3885</v>
      </c>
      <c r="G6" s="357">
        <v>1886</v>
      </c>
      <c r="H6" s="108">
        <f>F6+G6</f>
        <v>5771</v>
      </c>
      <c r="I6" s="82"/>
      <c r="J6" s="119" t="s">
        <v>82</v>
      </c>
      <c r="K6" s="292">
        <v>587</v>
      </c>
      <c r="L6" s="247">
        <v>704</v>
      </c>
      <c r="M6" s="289">
        <v>2587</v>
      </c>
      <c r="N6" s="120">
        <f>K6+L6+M6</f>
        <v>3878</v>
      </c>
    </row>
    <row r="7" spans="1:14">
      <c r="A7" s="121" t="s">
        <v>83</v>
      </c>
      <c r="B7" s="122" t="s">
        <v>84</v>
      </c>
      <c r="C7" s="249">
        <v>8956</v>
      </c>
      <c r="D7" s="250">
        <v>12842</v>
      </c>
      <c r="E7" s="290">
        <v>71941</v>
      </c>
      <c r="F7" s="123">
        <f t="shared" ref="F7:F59" si="0">C7+D7+E7</f>
        <v>93739</v>
      </c>
      <c r="G7" s="358">
        <v>304</v>
      </c>
      <c r="H7" s="109">
        <f t="shared" ref="H7:H62" si="1">F7+G7</f>
        <v>94043</v>
      </c>
      <c r="I7" s="121" t="s">
        <v>83</v>
      </c>
      <c r="J7" s="122" t="s">
        <v>84</v>
      </c>
      <c r="K7" s="293">
        <v>8888</v>
      </c>
      <c r="L7" s="250">
        <v>12799</v>
      </c>
      <c r="M7" s="290">
        <v>71797</v>
      </c>
      <c r="N7" s="123">
        <f t="shared" ref="N7:N59" si="2">K7+L7+M7</f>
        <v>93484</v>
      </c>
    </row>
    <row r="8" spans="1:14" s="72" customFormat="1" ht="14.25" customHeight="1" thickBot="1">
      <c r="A8" s="124"/>
      <c r="B8" s="91" t="s">
        <v>33</v>
      </c>
      <c r="C8" s="252">
        <f>C6+C7</f>
        <v>9546</v>
      </c>
      <c r="D8" s="253">
        <f>D6+D7</f>
        <v>13546</v>
      </c>
      <c r="E8" s="291">
        <f>E6+E7</f>
        <v>74532</v>
      </c>
      <c r="F8" s="125">
        <f t="shared" si="0"/>
        <v>97624</v>
      </c>
      <c r="G8" s="359">
        <f>G6+G7</f>
        <v>2190</v>
      </c>
      <c r="H8" s="110">
        <f t="shared" si="1"/>
        <v>99814</v>
      </c>
      <c r="I8" s="124"/>
      <c r="J8" s="91" t="s">
        <v>33</v>
      </c>
      <c r="K8" s="294">
        <f>K6+K7</f>
        <v>9475</v>
      </c>
      <c r="L8" s="253">
        <f>L6+L7</f>
        <v>13503</v>
      </c>
      <c r="M8" s="291">
        <f>M6+M7</f>
        <v>74384</v>
      </c>
      <c r="N8" s="125">
        <f t="shared" si="2"/>
        <v>97362</v>
      </c>
    </row>
    <row r="9" spans="1:14" s="75" customFormat="1">
      <c r="A9" s="82"/>
      <c r="B9" s="119" t="s">
        <v>82</v>
      </c>
      <c r="C9" s="246">
        <v>635</v>
      </c>
      <c r="D9" s="247">
        <v>511</v>
      </c>
      <c r="E9" s="289">
        <v>2304</v>
      </c>
      <c r="F9" s="120">
        <f t="shared" si="0"/>
        <v>3450</v>
      </c>
      <c r="G9" s="357">
        <v>1750</v>
      </c>
      <c r="H9" s="108">
        <f t="shared" si="1"/>
        <v>5200</v>
      </c>
      <c r="I9" s="82"/>
      <c r="J9" s="119" t="s">
        <v>82</v>
      </c>
      <c r="K9" s="292">
        <v>561</v>
      </c>
      <c r="L9" s="247">
        <v>478</v>
      </c>
      <c r="M9" s="289">
        <v>2248</v>
      </c>
      <c r="N9" s="120">
        <f t="shared" si="2"/>
        <v>3287</v>
      </c>
    </row>
    <row r="10" spans="1:14">
      <c r="A10" s="121" t="s">
        <v>85</v>
      </c>
      <c r="B10" s="122" t="s">
        <v>84</v>
      </c>
      <c r="C10" s="249">
        <v>7146</v>
      </c>
      <c r="D10" s="250">
        <v>10374</v>
      </c>
      <c r="E10" s="290">
        <v>60721</v>
      </c>
      <c r="F10" s="123">
        <f t="shared" si="0"/>
        <v>78241</v>
      </c>
      <c r="G10" s="358">
        <v>475</v>
      </c>
      <c r="H10" s="109">
        <f t="shared" si="1"/>
        <v>78716</v>
      </c>
      <c r="I10" s="121" t="s">
        <v>85</v>
      </c>
      <c r="J10" s="122" t="s">
        <v>84</v>
      </c>
      <c r="K10" s="293">
        <v>6713</v>
      </c>
      <c r="L10" s="250">
        <v>10069</v>
      </c>
      <c r="M10" s="290">
        <v>59865</v>
      </c>
      <c r="N10" s="123">
        <f t="shared" si="2"/>
        <v>76647</v>
      </c>
    </row>
    <row r="11" spans="1:14" s="72" customFormat="1" ht="14.25" thickBot="1">
      <c r="A11" s="124"/>
      <c r="B11" s="91" t="s">
        <v>33</v>
      </c>
      <c r="C11" s="252">
        <f>C9+C10</f>
        <v>7781</v>
      </c>
      <c r="D11" s="253">
        <f>D9+D10</f>
        <v>10885</v>
      </c>
      <c r="E11" s="291">
        <f>E9+E10</f>
        <v>63025</v>
      </c>
      <c r="F11" s="125">
        <f t="shared" si="0"/>
        <v>81691</v>
      </c>
      <c r="G11" s="359">
        <f>G9+G10</f>
        <v>2225</v>
      </c>
      <c r="H11" s="110">
        <f t="shared" si="1"/>
        <v>83916</v>
      </c>
      <c r="I11" s="124"/>
      <c r="J11" s="91" t="s">
        <v>33</v>
      </c>
      <c r="K11" s="294">
        <f>K9+K10</f>
        <v>7274</v>
      </c>
      <c r="L11" s="253">
        <f>L9+L10</f>
        <v>10547</v>
      </c>
      <c r="M11" s="291">
        <f>M9+M10</f>
        <v>62113</v>
      </c>
      <c r="N11" s="125">
        <f t="shared" si="2"/>
        <v>79934</v>
      </c>
    </row>
    <row r="12" spans="1:14">
      <c r="A12" s="82"/>
      <c r="B12" s="119" t="s">
        <v>82</v>
      </c>
      <c r="C12" s="246">
        <v>435</v>
      </c>
      <c r="D12" s="247">
        <v>346</v>
      </c>
      <c r="E12" s="289">
        <v>1727</v>
      </c>
      <c r="F12" s="120">
        <f t="shared" si="0"/>
        <v>2508</v>
      </c>
      <c r="G12" s="357">
        <v>2398</v>
      </c>
      <c r="H12" s="108">
        <f t="shared" si="1"/>
        <v>4906</v>
      </c>
      <c r="I12" s="82"/>
      <c r="J12" s="119" t="s">
        <v>82</v>
      </c>
      <c r="K12" s="292">
        <v>435</v>
      </c>
      <c r="L12" s="247">
        <v>346</v>
      </c>
      <c r="M12" s="289">
        <v>1727</v>
      </c>
      <c r="N12" s="120">
        <f t="shared" si="2"/>
        <v>2508</v>
      </c>
    </row>
    <row r="13" spans="1:14">
      <c r="A13" s="121" t="s">
        <v>86</v>
      </c>
      <c r="B13" s="122" t="s">
        <v>84</v>
      </c>
      <c r="C13" s="249">
        <v>2953</v>
      </c>
      <c r="D13" s="250">
        <v>4490</v>
      </c>
      <c r="E13" s="290">
        <v>33640</v>
      </c>
      <c r="F13" s="123">
        <f t="shared" si="0"/>
        <v>41083</v>
      </c>
      <c r="G13" s="358">
        <v>143</v>
      </c>
      <c r="H13" s="109">
        <f t="shared" si="1"/>
        <v>41226</v>
      </c>
      <c r="I13" s="121" t="s">
        <v>86</v>
      </c>
      <c r="J13" s="122" t="s">
        <v>84</v>
      </c>
      <c r="K13" s="293">
        <v>2953</v>
      </c>
      <c r="L13" s="250">
        <v>4490</v>
      </c>
      <c r="M13" s="290">
        <v>33640</v>
      </c>
      <c r="N13" s="123">
        <f t="shared" si="2"/>
        <v>41083</v>
      </c>
    </row>
    <row r="14" spans="1:14" s="72" customFormat="1" ht="14.25" thickBot="1">
      <c r="A14" s="124"/>
      <c r="B14" s="91" t="s">
        <v>33</v>
      </c>
      <c r="C14" s="252">
        <f>C12+C13</f>
        <v>3388</v>
      </c>
      <c r="D14" s="253">
        <f>D12+D13</f>
        <v>4836</v>
      </c>
      <c r="E14" s="291">
        <f>E12+E13</f>
        <v>35367</v>
      </c>
      <c r="F14" s="125">
        <f t="shared" si="0"/>
        <v>43591</v>
      </c>
      <c r="G14" s="359">
        <f>G12+G13</f>
        <v>2541</v>
      </c>
      <c r="H14" s="110">
        <f t="shared" si="1"/>
        <v>46132</v>
      </c>
      <c r="I14" s="124"/>
      <c r="J14" s="91" t="s">
        <v>33</v>
      </c>
      <c r="K14" s="294">
        <f>K12+K13</f>
        <v>3388</v>
      </c>
      <c r="L14" s="253">
        <f>L12+L13</f>
        <v>4836</v>
      </c>
      <c r="M14" s="291">
        <f>M12+M13</f>
        <v>35367</v>
      </c>
      <c r="N14" s="125">
        <f t="shared" si="2"/>
        <v>43591</v>
      </c>
    </row>
    <row r="15" spans="1:14">
      <c r="A15" s="82"/>
      <c r="B15" s="119" t="s">
        <v>82</v>
      </c>
      <c r="C15" s="246">
        <v>930</v>
      </c>
      <c r="D15" s="247">
        <v>625</v>
      </c>
      <c r="E15" s="289">
        <v>3077</v>
      </c>
      <c r="F15" s="120">
        <f t="shared" si="0"/>
        <v>4632</v>
      </c>
      <c r="G15" s="357">
        <v>2497</v>
      </c>
      <c r="H15" s="109">
        <f t="shared" si="1"/>
        <v>7129</v>
      </c>
      <c r="I15" s="82"/>
      <c r="J15" s="119" t="s">
        <v>82</v>
      </c>
      <c r="K15" s="292">
        <v>930</v>
      </c>
      <c r="L15" s="247">
        <v>625</v>
      </c>
      <c r="M15" s="289">
        <v>3076</v>
      </c>
      <c r="N15" s="120">
        <f t="shared" si="2"/>
        <v>4631</v>
      </c>
    </row>
    <row r="16" spans="1:14">
      <c r="A16" s="121" t="s">
        <v>87</v>
      </c>
      <c r="B16" s="122" t="s">
        <v>84</v>
      </c>
      <c r="C16" s="249">
        <v>5079</v>
      </c>
      <c r="D16" s="250">
        <v>6184</v>
      </c>
      <c r="E16" s="290">
        <v>42771</v>
      </c>
      <c r="F16" s="123">
        <f t="shared" si="0"/>
        <v>54034</v>
      </c>
      <c r="G16" s="358">
        <v>313</v>
      </c>
      <c r="H16" s="109">
        <f t="shared" si="1"/>
        <v>54347</v>
      </c>
      <c r="I16" s="121" t="s">
        <v>87</v>
      </c>
      <c r="J16" s="122" t="s">
        <v>84</v>
      </c>
      <c r="K16" s="293">
        <v>5079</v>
      </c>
      <c r="L16" s="250">
        <v>6184</v>
      </c>
      <c r="M16" s="290">
        <v>42771</v>
      </c>
      <c r="N16" s="123">
        <f t="shared" si="2"/>
        <v>54034</v>
      </c>
    </row>
    <row r="17" spans="1:14" s="72" customFormat="1" ht="14.25" thickBot="1">
      <c r="A17" s="124"/>
      <c r="B17" s="91" t="s">
        <v>33</v>
      </c>
      <c r="C17" s="252">
        <f>C15+C16</f>
        <v>6009</v>
      </c>
      <c r="D17" s="253">
        <f>D15+D16</f>
        <v>6809</v>
      </c>
      <c r="E17" s="291">
        <f>E15+E16</f>
        <v>45848</v>
      </c>
      <c r="F17" s="125">
        <f t="shared" si="0"/>
        <v>58666</v>
      </c>
      <c r="G17" s="359">
        <f>G15+G16</f>
        <v>2810</v>
      </c>
      <c r="H17" s="110">
        <f t="shared" si="1"/>
        <v>61476</v>
      </c>
      <c r="I17" s="124"/>
      <c r="J17" s="91" t="s">
        <v>33</v>
      </c>
      <c r="K17" s="294">
        <f>K15+K16</f>
        <v>6009</v>
      </c>
      <c r="L17" s="253">
        <f>L15+L16</f>
        <v>6809</v>
      </c>
      <c r="M17" s="291">
        <f>M15+M16</f>
        <v>45847</v>
      </c>
      <c r="N17" s="125">
        <f t="shared" si="2"/>
        <v>58665</v>
      </c>
    </row>
    <row r="18" spans="1:14">
      <c r="A18" s="82"/>
      <c r="B18" s="119" t="s">
        <v>82</v>
      </c>
      <c r="C18" s="246">
        <v>548</v>
      </c>
      <c r="D18" s="247">
        <v>382</v>
      </c>
      <c r="E18" s="289">
        <v>1974</v>
      </c>
      <c r="F18" s="120">
        <f>C18+D18+E18</f>
        <v>2904</v>
      </c>
      <c r="G18" s="357">
        <v>709</v>
      </c>
      <c r="H18" s="108">
        <f t="shared" si="1"/>
        <v>3613</v>
      </c>
      <c r="I18" s="82"/>
      <c r="J18" s="119" t="s">
        <v>82</v>
      </c>
      <c r="K18" s="292">
        <v>545</v>
      </c>
      <c r="L18" s="247">
        <v>382</v>
      </c>
      <c r="M18" s="289">
        <v>1972</v>
      </c>
      <c r="N18" s="120">
        <f t="shared" si="2"/>
        <v>2899</v>
      </c>
    </row>
    <row r="19" spans="1:14">
      <c r="A19" s="121" t="s">
        <v>88</v>
      </c>
      <c r="B19" s="122" t="s">
        <v>84</v>
      </c>
      <c r="C19" s="249">
        <v>6265</v>
      </c>
      <c r="D19" s="250">
        <v>9931</v>
      </c>
      <c r="E19" s="290">
        <v>56157</v>
      </c>
      <c r="F19" s="123">
        <f t="shared" si="0"/>
        <v>72353</v>
      </c>
      <c r="G19" s="358">
        <v>173</v>
      </c>
      <c r="H19" s="109">
        <f t="shared" si="1"/>
        <v>72526</v>
      </c>
      <c r="I19" s="121" t="s">
        <v>88</v>
      </c>
      <c r="J19" s="122" t="s">
        <v>84</v>
      </c>
      <c r="K19" s="293">
        <v>6264</v>
      </c>
      <c r="L19" s="250">
        <v>9930</v>
      </c>
      <c r="M19" s="290">
        <v>56156</v>
      </c>
      <c r="N19" s="123">
        <f t="shared" si="2"/>
        <v>72350</v>
      </c>
    </row>
    <row r="20" spans="1:14" s="72" customFormat="1" ht="14.25" thickBot="1">
      <c r="A20" s="124"/>
      <c r="B20" s="91" t="s">
        <v>33</v>
      </c>
      <c r="C20" s="252">
        <f>C18+C19</f>
        <v>6813</v>
      </c>
      <c r="D20" s="253">
        <f>D18+D19</f>
        <v>10313</v>
      </c>
      <c r="E20" s="291">
        <f>E18+E19</f>
        <v>58131</v>
      </c>
      <c r="F20" s="125">
        <f t="shared" si="0"/>
        <v>75257</v>
      </c>
      <c r="G20" s="359">
        <f>G18+G19</f>
        <v>882</v>
      </c>
      <c r="H20" s="110">
        <f t="shared" si="1"/>
        <v>76139</v>
      </c>
      <c r="I20" s="124"/>
      <c r="J20" s="91" t="s">
        <v>33</v>
      </c>
      <c r="K20" s="294">
        <f>K18+K19</f>
        <v>6809</v>
      </c>
      <c r="L20" s="253">
        <f>L18+L19</f>
        <v>10312</v>
      </c>
      <c r="M20" s="291">
        <f>M18+M19</f>
        <v>58128</v>
      </c>
      <c r="N20" s="125">
        <f t="shared" si="2"/>
        <v>75249</v>
      </c>
    </row>
    <row r="21" spans="1:14">
      <c r="A21" s="82"/>
      <c r="B21" s="119" t="s">
        <v>82</v>
      </c>
      <c r="C21" s="246">
        <v>382</v>
      </c>
      <c r="D21" s="247">
        <v>290</v>
      </c>
      <c r="E21" s="289">
        <v>1102</v>
      </c>
      <c r="F21" s="120">
        <f t="shared" si="0"/>
        <v>1774</v>
      </c>
      <c r="G21" s="357">
        <v>1064</v>
      </c>
      <c r="H21" s="108">
        <f t="shared" si="1"/>
        <v>2838</v>
      </c>
      <c r="I21" s="82"/>
      <c r="J21" s="119" t="s">
        <v>82</v>
      </c>
      <c r="K21" s="292">
        <v>368</v>
      </c>
      <c r="L21" s="247">
        <v>289</v>
      </c>
      <c r="M21" s="289">
        <v>1095</v>
      </c>
      <c r="N21" s="120">
        <f t="shared" si="2"/>
        <v>1752</v>
      </c>
    </row>
    <row r="22" spans="1:14">
      <c r="A22" s="121" t="s">
        <v>89</v>
      </c>
      <c r="B22" s="122" t="s">
        <v>84</v>
      </c>
      <c r="C22" s="249">
        <v>6442</v>
      </c>
      <c r="D22" s="250">
        <v>6687</v>
      </c>
      <c r="E22" s="290">
        <v>59359</v>
      </c>
      <c r="F22" s="123">
        <f t="shared" si="0"/>
        <v>72488</v>
      </c>
      <c r="G22" s="358">
        <v>328</v>
      </c>
      <c r="H22" s="109">
        <f t="shared" si="1"/>
        <v>72816</v>
      </c>
      <c r="I22" s="121" t="s">
        <v>89</v>
      </c>
      <c r="J22" s="122" t="s">
        <v>84</v>
      </c>
      <c r="K22" s="293">
        <v>6397</v>
      </c>
      <c r="L22" s="250">
        <v>6651</v>
      </c>
      <c r="M22" s="290">
        <v>59245</v>
      </c>
      <c r="N22" s="123">
        <f t="shared" si="2"/>
        <v>72293</v>
      </c>
    </row>
    <row r="23" spans="1:14" s="72" customFormat="1" ht="14.25" thickBot="1">
      <c r="A23" s="124"/>
      <c r="B23" s="91" t="s">
        <v>33</v>
      </c>
      <c r="C23" s="252">
        <f>C21+C22</f>
        <v>6824</v>
      </c>
      <c r="D23" s="253">
        <f>D21+D22</f>
        <v>6977</v>
      </c>
      <c r="E23" s="291">
        <f>E21+E22</f>
        <v>60461</v>
      </c>
      <c r="F23" s="125">
        <f t="shared" si="0"/>
        <v>74262</v>
      </c>
      <c r="G23" s="359">
        <f>G21+G22</f>
        <v>1392</v>
      </c>
      <c r="H23" s="110">
        <f t="shared" si="1"/>
        <v>75654</v>
      </c>
      <c r="I23" s="124"/>
      <c r="J23" s="91" t="s">
        <v>33</v>
      </c>
      <c r="K23" s="294">
        <f>K21+K22</f>
        <v>6765</v>
      </c>
      <c r="L23" s="253">
        <f>L21+L22</f>
        <v>6940</v>
      </c>
      <c r="M23" s="291">
        <f>M21+M22</f>
        <v>60340</v>
      </c>
      <c r="N23" s="125">
        <f t="shared" si="2"/>
        <v>74045</v>
      </c>
    </row>
    <row r="24" spans="1:14">
      <c r="A24" s="82"/>
      <c r="B24" s="119" t="s">
        <v>82</v>
      </c>
      <c r="C24" s="246">
        <v>495</v>
      </c>
      <c r="D24" s="247">
        <v>308</v>
      </c>
      <c r="E24" s="289">
        <v>1375</v>
      </c>
      <c r="F24" s="120">
        <f t="shared" si="0"/>
        <v>2178</v>
      </c>
      <c r="G24" s="357">
        <v>843</v>
      </c>
      <c r="H24" s="108">
        <f t="shared" si="1"/>
        <v>3021</v>
      </c>
      <c r="I24" s="82"/>
      <c r="J24" s="119" t="s">
        <v>82</v>
      </c>
      <c r="K24" s="292">
        <v>405</v>
      </c>
      <c r="L24" s="247">
        <v>281</v>
      </c>
      <c r="M24" s="289">
        <v>1283</v>
      </c>
      <c r="N24" s="120">
        <f t="shared" si="2"/>
        <v>1969</v>
      </c>
    </row>
    <row r="25" spans="1:14">
      <c r="A25" s="121" t="s">
        <v>90</v>
      </c>
      <c r="B25" s="122" t="s">
        <v>84</v>
      </c>
      <c r="C25" s="249">
        <v>6571</v>
      </c>
      <c r="D25" s="250">
        <v>8513</v>
      </c>
      <c r="E25" s="290">
        <v>51538</v>
      </c>
      <c r="F25" s="123">
        <f t="shared" si="0"/>
        <v>66622</v>
      </c>
      <c r="G25" s="358">
        <v>255</v>
      </c>
      <c r="H25" s="109">
        <f t="shared" si="1"/>
        <v>66877</v>
      </c>
      <c r="I25" s="121" t="s">
        <v>90</v>
      </c>
      <c r="J25" s="122" t="s">
        <v>84</v>
      </c>
      <c r="K25" s="293">
        <v>6023</v>
      </c>
      <c r="L25" s="250">
        <v>8178</v>
      </c>
      <c r="M25" s="290">
        <v>50083</v>
      </c>
      <c r="N25" s="123">
        <f t="shared" si="2"/>
        <v>64284</v>
      </c>
    </row>
    <row r="26" spans="1:14" s="72" customFormat="1" ht="14.25" thickBot="1">
      <c r="A26" s="124"/>
      <c r="B26" s="91" t="s">
        <v>33</v>
      </c>
      <c r="C26" s="252">
        <f>C24+C25</f>
        <v>7066</v>
      </c>
      <c r="D26" s="253">
        <f>D24+D25</f>
        <v>8821</v>
      </c>
      <c r="E26" s="291">
        <f>E24+E25</f>
        <v>52913</v>
      </c>
      <c r="F26" s="125">
        <f t="shared" si="0"/>
        <v>68800</v>
      </c>
      <c r="G26" s="359">
        <f>G24+G25</f>
        <v>1098</v>
      </c>
      <c r="H26" s="110">
        <f t="shared" si="1"/>
        <v>69898</v>
      </c>
      <c r="I26" s="124"/>
      <c r="J26" s="91" t="s">
        <v>33</v>
      </c>
      <c r="K26" s="294">
        <f>K24+K25</f>
        <v>6428</v>
      </c>
      <c r="L26" s="253">
        <f>L24+L25</f>
        <v>8459</v>
      </c>
      <c r="M26" s="291">
        <f>M24+M25</f>
        <v>51366</v>
      </c>
      <c r="N26" s="125">
        <f t="shared" si="2"/>
        <v>66253</v>
      </c>
    </row>
    <row r="27" spans="1:14">
      <c r="A27" s="82"/>
      <c r="B27" s="119" t="s">
        <v>82</v>
      </c>
      <c r="C27" s="246">
        <v>533</v>
      </c>
      <c r="D27" s="247">
        <v>320</v>
      </c>
      <c r="E27" s="289">
        <v>1198</v>
      </c>
      <c r="F27" s="120">
        <f t="shared" si="0"/>
        <v>2051</v>
      </c>
      <c r="G27" s="357">
        <v>1074</v>
      </c>
      <c r="H27" s="108">
        <f t="shared" si="1"/>
        <v>3125</v>
      </c>
      <c r="I27" s="82"/>
      <c r="J27" s="119" t="s">
        <v>82</v>
      </c>
      <c r="K27" s="292">
        <v>320</v>
      </c>
      <c r="L27" s="247">
        <v>256</v>
      </c>
      <c r="M27" s="289">
        <v>1059</v>
      </c>
      <c r="N27" s="120">
        <f t="shared" si="2"/>
        <v>1635</v>
      </c>
    </row>
    <row r="28" spans="1:14">
      <c r="A28" s="121" t="s">
        <v>91</v>
      </c>
      <c r="B28" s="122" t="s">
        <v>84</v>
      </c>
      <c r="C28" s="249">
        <v>8687</v>
      </c>
      <c r="D28" s="250">
        <v>8439</v>
      </c>
      <c r="E28" s="290">
        <v>64292</v>
      </c>
      <c r="F28" s="123">
        <f t="shared" si="0"/>
        <v>81418</v>
      </c>
      <c r="G28" s="358">
        <v>310</v>
      </c>
      <c r="H28" s="109">
        <f t="shared" si="1"/>
        <v>81728</v>
      </c>
      <c r="I28" s="121" t="s">
        <v>91</v>
      </c>
      <c r="J28" s="122" t="s">
        <v>84</v>
      </c>
      <c r="K28" s="293">
        <v>7606</v>
      </c>
      <c r="L28" s="250">
        <v>7715</v>
      </c>
      <c r="M28" s="290">
        <v>61681</v>
      </c>
      <c r="N28" s="123">
        <f t="shared" si="2"/>
        <v>77002</v>
      </c>
    </row>
    <row r="29" spans="1:14" s="72" customFormat="1" ht="14.25" thickBot="1">
      <c r="A29" s="124"/>
      <c r="B29" s="91" t="s">
        <v>33</v>
      </c>
      <c r="C29" s="252">
        <f>C27+C28</f>
        <v>9220</v>
      </c>
      <c r="D29" s="253">
        <f>D27+D28</f>
        <v>8759</v>
      </c>
      <c r="E29" s="291">
        <f>E27+E28</f>
        <v>65490</v>
      </c>
      <c r="F29" s="125">
        <f t="shared" si="0"/>
        <v>83469</v>
      </c>
      <c r="G29" s="359">
        <f>G27+G28</f>
        <v>1384</v>
      </c>
      <c r="H29" s="110">
        <f t="shared" si="1"/>
        <v>84853</v>
      </c>
      <c r="I29" s="124"/>
      <c r="J29" s="91" t="s">
        <v>33</v>
      </c>
      <c r="K29" s="294">
        <f>K27+K28</f>
        <v>7926</v>
      </c>
      <c r="L29" s="253">
        <f>L27+L28</f>
        <v>7971</v>
      </c>
      <c r="M29" s="291">
        <f>M27+M28</f>
        <v>62740</v>
      </c>
      <c r="N29" s="125">
        <f>K29+L29+M29</f>
        <v>78637</v>
      </c>
    </row>
    <row r="30" spans="1:14">
      <c r="A30" s="82"/>
      <c r="B30" s="119" t="s">
        <v>82</v>
      </c>
      <c r="C30" s="246">
        <v>397</v>
      </c>
      <c r="D30" s="247">
        <v>234</v>
      </c>
      <c r="E30" s="289">
        <v>1183</v>
      </c>
      <c r="F30" s="120">
        <f t="shared" si="0"/>
        <v>1814</v>
      </c>
      <c r="G30" s="357">
        <v>882</v>
      </c>
      <c r="H30" s="108">
        <f t="shared" si="1"/>
        <v>2696</v>
      </c>
      <c r="I30" s="82"/>
      <c r="J30" s="119" t="s">
        <v>82</v>
      </c>
      <c r="K30" s="292">
        <v>388</v>
      </c>
      <c r="L30" s="247">
        <v>232</v>
      </c>
      <c r="M30" s="289">
        <v>1166</v>
      </c>
      <c r="N30" s="120">
        <f t="shared" si="2"/>
        <v>1786</v>
      </c>
    </row>
    <row r="31" spans="1:14">
      <c r="A31" s="121" t="s">
        <v>92</v>
      </c>
      <c r="B31" s="122" t="s">
        <v>84</v>
      </c>
      <c r="C31" s="249">
        <v>4624</v>
      </c>
      <c r="D31" s="250">
        <v>6814</v>
      </c>
      <c r="E31" s="290">
        <v>45742</v>
      </c>
      <c r="F31" s="123">
        <f t="shared" si="0"/>
        <v>57180</v>
      </c>
      <c r="G31" s="358">
        <v>202</v>
      </c>
      <c r="H31" s="109">
        <f t="shared" si="1"/>
        <v>57382</v>
      </c>
      <c r="I31" s="121" t="s">
        <v>92</v>
      </c>
      <c r="J31" s="122" t="s">
        <v>84</v>
      </c>
      <c r="K31" s="293">
        <v>4551</v>
      </c>
      <c r="L31" s="250">
        <v>6748</v>
      </c>
      <c r="M31" s="290">
        <v>45576</v>
      </c>
      <c r="N31" s="123">
        <f t="shared" si="2"/>
        <v>56875</v>
      </c>
    </row>
    <row r="32" spans="1:14" s="72" customFormat="1" ht="14.25" thickBot="1">
      <c r="A32" s="124"/>
      <c r="B32" s="91" t="s">
        <v>33</v>
      </c>
      <c r="C32" s="252">
        <f>C30+C31</f>
        <v>5021</v>
      </c>
      <c r="D32" s="253">
        <f>D30+D31</f>
        <v>7048</v>
      </c>
      <c r="E32" s="291">
        <f>E30+E31</f>
        <v>46925</v>
      </c>
      <c r="F32" s="125">
        <f t="shared" si="0"/>
        <v>58994</v>
      </c>
      <c r="G32" s="359">
        <f>G30+G31</f>
        <v>1084</v>
      </c>
      <c r="H32" s="110">
        <f t="shared" si="1"/>
        <v>60078</v>
      </c>
      <c r="I32" s="124"/>
      <c r="J32" s="91" t="s">
        <v>33</v>
      </c>
      <c r="K32" s="294">
        <f>K30+K31</f>
        <v>4939</v>
      </c>
      <c r="L32" s="253">
        <f>L30+L31</f>
        <v>6980</v>
      </c>
      <c r="M32" s="291">
        <f>M30+M31</f>
        <v>46742</v>
      </c>
      <c r="N32" s="125">
        <f t="shared" si="2"/>
        <v>58661</v>
      </c>
    </row>
    <row r="33" spans="1:14">
      <c r="A33" s="82"/>
      <c r="B33" s="119" t="s">
        <v>82</v>
      </c>
      <c r="C33" s="246">
        <v>398</v>
      </c>
      <c r="D33" s="247">
        <v>264</v>
      </c>
      <c r="E33" s="289">
        <v>1395</v>
      </c>
      <c r="F33" s="120">
        <f t="shared" si="0"/>
        <v>2057</v>
      </c>
      <c r="G33" s="357">
        <v>1468</v>
      </c>
      <c r="H33" s="108">
        <f t="shared" si="1"/>
        <v>3525</v>
      </c>
      <c r="I33" s="82"/>
      <c r="J33" s="119" t="s">
        <v>82</v>
      </c>
      <c r="K33" s="292">
        <v>387</v>
      </c>
      <c r="L33" s="247">
        <v>262</v>
      </c>
      <c r="M33" s="289">
        <v>1380</v>
      </c>
      <c r="N33" s="120">
        <f t="shared" si="2"/>
        <v>2029</v>
      </c>
    </row>
    <row r="34" spans="1:14">
      <c r="A34" s="121" t="s">
        <v>93</v>
      </c>
      <c r="B34" s="122" t="s">
        <v>84</v>
      </c>
      <c r="C34" s="249">
        <v>6003</v>
      </c>
      <c r="D34" s="250">
        <v>8691</v>
      </c>
      <c r="E34" s="290">
        <v>53031</v>
      </c>
      <c r="F34" s="123">
        <f t="shared" si="0"/>
        <v>67725</v>
      </c>
      <c r="G34" s="358">
        <v>265</v>
      </c>
      <c r="H34" s="109">
        <f t="shared" si="1"/>
        <v>67990</v>
      </c>
      <c r="I34" s="121" t="s">
        <v>93</v>
      </c>
      <c r="J34" s="122" t="s">
        <v>84</v>
      </c>
      <c r="K34" s="293">
        <v>5974</v>
      </c>
      <c r="L34" s="250">
        <v>8645</v>
      </c>
      <c r="M34" s="290">
        <v>52888</v>
      </c>
      <c r="N34" s="123">
        <f t="shared" si="2"/>
        <v>67507</v>
      </c>
    </row>
    <row r="35" spans="1:14" s="72" customFormat="1" ht="14.25" thickBot="1">
      <c r="A35" s="124"/>
      <c r="B35" s="91" t="s">
        <v>33</v>
      </c>
      <c r="C35" s="252">
        <f>C33+C34</f>
        <v>6401</v>
      </c>
      <c r="D35" s="253">
        <f>D33+D34</f>
        <v>8955</v>
      </c>
      <c r="E35" s="291">
        <f>E33+E34</f>
        <v>54426</v>
      </c>
      <c r="F35" s="125">
        <f t="shared" si="0"/>
        <v>69782</v>
      </c>
      <c r="G35" s="359">
        <f>G33+G34</f>
        <v>1733</v>
      </c>
      <c r="H35" s="110">
        <f t="shared" si="1"/>
        <v>71515</v>
      </c>
      <c r="I35" s="124"/>
      <c r="J35" s="91" t="s">
        <v>33</v>
      </c>
      <c r="K35" s="294">
        <f>K33+K34</f>
        <v>6361</v>
      </c>
      <c r="L35" s="253">
        <f>L33+L34</f>
        <v>8907</v>
      </c>
      <c r="M35" s="291">
        <f>M33+M34</f>
        <v>54268</v>
      </c>
      <c r="N35" s="125">
        <f t="shared" si="2"/>
        <v>69536</v>
      </c>
    </row>
    <row r="36" spans="1:14">
      <c r="A36" s="82"/>
      <c r="B36" s="119" t="s">
        <v>82</v>
      </c>
      <c r="C36" s="246">
        <v>632</v>
      </c>
      <c r="D36" s="247">
        <v>819</v>
      </c>
      <c r="E36" s="289">
        <v>2351</v>
      </c>
      <c r="F36" s="120">
        <f t="shared" si="0"/>
        <v>3802</v>
      </c>
      <c r="G36" s="357">
        <v>2670</v>
      </c>
      <c r="H36" s="108">
        <f t="shared" si="1"/>
        <v>6472</v>
      </c>
      <c r="I36" s="82"/>
      <c r="J36" s="119" t="s">
        <v>82</v>
      </c>
      <c r="K36" s="292">
        <v>583</v>
      </c>
      <c r="L36" s="247">
        <v>772</v>
      </c>
      <c r="M36" s="289">
        <v>2275</v>
      </c>
      <c r="N36" s="120">
        <f t="shared" si="2"/>
        <v>3630</v>
      </c>
    </row>
    <row r="37" spans="1:14">
      <c r="A37" s="121" t="s">
        <v>94</v>
      </c>
      <c r="B37" s="122" t="s">
        <v>84</v>
      </c>
      <c r="C37" s="249">
        <v>9586</v>
      </c>
      <c r="D37" s="250">
        <v>11230</v>
      </c>
      <c r="E37" s="290">
        <v>85205</v>
      </c>
      <c r="F37" s="123">
        <f t="shared" si="0"/>
        <v>106021</v>
      </c>
      <c r="G37" s="358">
        <v>743</v>
      </c>
      <c r="H37" s="109">
        <f t="shared" si="1"/>
        <v>106764</v>
      </c>
      <c r="I37" s="121" t="s">
        <v>94</v>
      </c>
      <c r="J37" s="122" t="s">
        <v>84</v>
      </c>
      <c r="K37" s="293">
        <v>9205</v>
      </c>
      <c r="L37" s="250">
        <v>10875</v>
      </c>
      <c r="M37" s="290">
        <v>84176</v>
      </c>
      <c r="N37" s="123">
        <f t="shared" si="2"/>
        <v>104256</v>
      </c>
    </row>
    <row r="38" spans="1:14" s="72" customFormat="1" ht="14.25" thickBot="1">
      <c r="A38" s="124"/>
      <c r="B38" s="91" t="s">
        <v>33</v>
      </c>
      <c r="C38" s="252">
        <f>C36+C37</f>
        <v>10218</v>
      </c>
      <c r="D38" s="253">
        <f>D36+D37</f>
        <v>12049</v>
      </c>
      <c r="E38" s="291">
        <f>E36+E37</f>
        <v>87556</v>
      </c>
      <c r="F38" s="125">
        <f t="shared" si="0"/>
        <v>109823</v>
      </c>
      <c r="G38" s="359">
        <f>G36+G37</f>
        <v>3413</v>
      </c>
      <c r="H38" s="110">
        <f t="shared" si="1"/>
        <v>113236</v>
      </c>
      <c r="I38" s="124"/>
      <c r="J38" s="91" t="s">
        <v>33</v>
      </c>
      <c r="K38" s="294">
        <f>K36+K37</f>
        <v>9788</v>
      </c>
      <c r="L38" s="253">
        <f>L36+L37</f>
        <v>11647</v>
      </c>
      <c r="M38" s="291">
        <f>M36+M37</f>
        <v>86451</v>
      </c>
      <c r="N38" s="125">
        <f t="shared" si="2"/>
        <v>107886</v>
      </c>
    </row>
    <row r="39" spans="1:14">
      <c r="A39" s="82"/>
      <c r="B39" s="119" t="s">
        <v>82</v>
      </c>
      <c r="C39" s="246">
        <v>300</v>
      </c>
      <c r="D39" s="247">
        <v>276</v>
      </c>
      <c r="E39" s="289">
        <v>731</v>
      </c>
      <c r="F39" s="120">
        <f t="shared" si="0"/>
        <v>1307</v>
      </c>
      <c r="G39" s="357">
        <v>873</v>
      </c>
      <c r="H39" s="108">
        <f t="shared" si="1"/>
        <v>2180</v>
      </c>
      <c r="I39" s="82"/>
      <c r="J39" s="119" t="s">
        <v>82</v>
      </c>
      <c r="K39" s="292">
        <v>235</v>
      </c>
      <c r="L39" s="247">
        <v>245</v>
      </c>
      <c r="M39" s="289">
        <v>661</v>
      </c>
      <c r="N39" s="120">
        <f t="shared" si="2"/>
        <v>1141</v>
      </c>
    </row>
    <row r="40" spans="1:14">
      <c r="A40" s="121" t="s">
        <v>95</v>
      </c>
      <c r="B40" s="122" t="s">
        <v>84</v>
      </c>
      <c r="C40" s="249">
        <v>4721</v>
      </c>
      <c r="D40" s="250">
        <v>5073</v>
      </c>
      <c r="E40" s="290">
        <v>42563</v>
      </c>
      <c r="F40" s="123">
        <f t="shared" si="0"/>
        <v>52357</v>
      </c>
      <c r="G40" s="358">
        <v>334</v>
      </c>
      <c r="H40" s="109">
        <f t="shared" si="1"/>
        <v>52691</v>
      </c>
      <c r="I40" s="121" t="s">
        <v>95</v>
      </c>
      <c r="J40" s="122" t="s">
        <v>84</v>
      </c>
      <c r="K40" s="293">
        <v>4181</v>
      </c>
      <c r="L40" s="250">
        <v>4675</v>
      </c>
      <c r="M40" s="290">
        <v>41428</v>
      </c>
      <c r="N40" s="123">
        <f t="shared" si="2"/>
        <v>50284</v>
      </c>
    </row>
    <row r="41" spans="1:14" s="72" customFormat="1" ht="14.25" thickBot="1">
      <c r="A41" s="124"/>
      <c r="B41" s="91" t="s">
        <v>33</v>
      </c>
      <c r="C41" s="252">
        <f>C39+C40</f>
        <v>5021</v>
      </c>
      <c r="D41" s="253">
        <f>D39+D40</f>
        <v>5349</v>
      </c>
      <c r="E41" s="291">
        <f>E39+E40</f>
        <v>43294</v>
      </c>
      <c r="F41" s="125">
        <f t="shared" si="0"/>
        <v>53664</v>
      </c>
      <c r="G41" s="359">
        <f>G39+G40</f>
        <v>1207</v>
      </c>
      <c r="H41" s="110">
        <f t="shared" si="1"/>
        <v>54871</v>
      </c>
      <c r="I41" s="124"/>
      <c r="J41" s="91" t="s">
        <v>33</v>
      </c>
      <c r="K41" s="294">
        <f>K39+K40</f>
        <v>4416</v>
      </c>
      <c r="L41" s="253">
        <f>L39+L40</f>
        <v>4920</v>
      </c>
      <c r="M41" s="291">
        <f>M39+M40</f>
        <v>42089</v>
      </c>
      <c r="N41" s="125">
        <f t="shared" si="2"/>
        <v>51425</v>
      </c>
    </row>
    <row r="42" spans="1:14">
      <c r="A42" s="82"/>
      <c r="B42" s="119" t="s">
        <v>82</v>
      </c>
      <c r="C42" s="246">
        <v>352</v>
      </c>
      <c r="D42" s="247">
        <v>523</v>
      </c>
      <c r="E42" s="289">
        <v>1151</v>
      </c>
      <c r="F42" s="120">
        <f t="shared" si="0"/>
        <v>2026</v>
      </c>
      <c r="G42" s="357">
        <v>1382</v>
      </c>
      <c r="H42" s="108">
        <f t="shared" si="1"/>
        <v>3408</v>
      </c>
      <c r="I42" s="82"/>
      <c r="J42" s="119" t="s">
        <v>82</v>
      </c>
      <c r="K42" s="292">
        <v>308</v>
      </c>
      <c r="L42" s="247">
        <v>482</v>
      </c>
      <c r="M42" s="289">
        <v>1090</v>
      </c>
      <c r="N42" s="120">
        <f t="shared" si="2"/>
        <v>1880</v>
      </c>
    </row>
    <row r="43" spans="1:14">
      <c r="A43" s="121" t="s">
        <v>96</v>
      </c>
      <c r="B43" s="122" t="s">
        <v>84</v>
      </c>
      <c r="C43" s="249">
        <v>8705</v>
      </c>
      <c r="D43" s="250">
        <v>9401</v>
      </c>
      <c r="E43" s="290">
        <v>73411</v>
      </c>
      <c r="F43" s="123">
        <f t="shared" si="0"/>
        <v>91517</v>
      </c>
      <c r="G43" s="358">
        <v>639</v>
      </c>
      <c r="H43" s="109">
        <f t="shared" si="1"/>
        <v>92156</v>
      </c>
      <c r="I43" s="121" t="s">
        <v>96</v>
      </c>
      <c r="J43" s="122" t="s">
        <v>84</v>
      </c>
      <c r="K43" s="293">
        <v>8191</v>
      </c>
      <c r="L43" s="250">
        <v>8951</v>
      </c>
      <c r="M43" s="290">
        <v>71725</v>
      </c>
      <c r="N43" s="123">
        <f t="shared" si="2"/>
        <v>88867</v>
      </c>
    </row>
    <row r="44" spans="1:14" s="72" customFormat="1" ht="14.25" thickBot="1">
      <c r="A44" s="124"/>
      <c r="B44" s="91" t="s">
        <v>33</v>
      </c>
      <c r="C44" s="252">
        <f>C42+C43</f>
        <v>9057</v>
      </c>
      <c r="D44" s="253">
        <f>D42+D43</f>
        <v>9924</v>
      </c>
      <c r="E44" s="291">
        <f>E42+E43</f>
        <v>74562</v>
      </c>
      <c r="F44" s="125">
        <f t="shared" si="0"/>
        <v>93543</v>
      </c>
      <c r="G44" s="347">
        <f>G42+G43</f>
        <v>2021</v>
      </c>
      <c r="H44" s="110">
        <f t="shared" si="1"/>
        <v>95564</v>
      </c>
      <c r="I44" s="124"/>
      <c r="J44" s="91" t="s">
        <v>33</v>
      </c>
      <c r="K44" s="294">
        <f>K42+K43</f>
        <v>8499</v>
      </c>
      <c r="L44" s="253">
        <f>L42+L43</f>
        <v>9433</v>
      </c>
      <c r="M44" s="291">
        <f>M42+M43</f>
        <v>72815</v>
      </c>
      <c r="N44" s="125">
        <f t="shared" si="2"/>
        <v>90747</v>
      </c>
    </row>
    <row r="45" spans="1:14">
      <c r="A45" s="82"/>
      <c r="B45" s="119" t="s">
        <v>82</v>
      </c>
      <c r="C45" s="246">
        <v>378</v>
      </c>
      <c r="D45" s="247">
        <v>574</v>
      </c>
      <c r="E45" s="289">
        <v>1114</v>
      </c>
      <c r="F45" s="120">
        <f t="shared" si="0"/>
        <v>2066</v>
      </c>
      <c r="G45" s="357">
        <v>2392</v>
      </c>
      <c r="H45" s="108">
        <f t="shared" si="1"/>
        <v>4458</v>
      </c>
      <c r="I45" s="127"/>
      <c r="J45" s="128" t="s">
        <v>82</v>
      </c>
      <c r="K45" s="292">
        <v>268</v>
      </c>
      <c r="L45" s="247">
        <v>510</v>
      </c>
      <c r="M45" s="289">
        <v>1006</v>
      </c>
      <c r="N45" s="126">
        <f t="shared" si="2"/>
        <v>1784</v>
      </c>
    </row>
    <row r="46" spans="1:14">
      <c r="A46" s="121" t="s">
        <v>97</v>
      </c>
      <c r="B46" s="122" t="s">
        <v>84</v>
      </c>
      <c r="C46" s="249">
        <v>5660</v>
      </c>
      <c r="D46" s="250">
        <v>6122</v>
      </c>
      <c r="E46" s="290">
        <v>43121</v>
      </c>
      <c r="F46" s="123">
        <f t="shared" si="0"/>
        <v>54903</v>
      </c>
      <c r="G46" s="358">
        <v>608</v>
      </c>
      <c r="H46" s="109">
        <f t="shared" si="1"/>
        <v>55511</v>
      </c>
      <c r="I46" s="121" t="s">
        <v>97</v>
      </c>
      <c r="J46" s="122" t="s">
        <v>84</v>
      </c>
      <c r="K46" s="293">
        <v>4610</v>
      </c>
      <c r="L46" s="250">
        <v>5145</v>
      </c>
      <c r="M46" s="290">
        <v>40066</v>
      </c>
      <c r="N46" s="123">
        <f t="shared" si="2"/>
        <v>49821</v>
      </c>
    </row>
    <row r="47" spans="1:14" s="72" customFormat="1" ht="14.25" thickBot="1">
      <c r="A47" s="124"/>
      <c r="B47" s="91" t="s">
        <v>33</v>
      </c>
      <c r="C47" s="252">
        <f>C45+C46</f>
        <v>6038</v>
      </c>
      <c r="D47" s="253">
        <f>D45+D46</f>
        <v>6696</v>
      </c>
      <c r="E47" s="291">
        <f>E45+E46</f>
        <v>44235</v>
      </c>
      <c r="F47" s="125">
        <f t="shared" si="0"/>
        <v>56969</v>
      </c>
      <c r="G47" s="359">
        <f>G45+G46</f>
        <v>3000</v>
      </c>
      <c r="H47" s="110">
        <f t="shared" si="1"/>
        <v>59969</v>
      </c>
      <c r="I47" s="127"/>
      <c r="J47" s="129" t="s">
        <v>33</v>
      </c>
      <c r="K47" s="294">
        <f>K45+K46</f>
        <v>4878</v>
      </c>
      <c r="L47" s="253">
        <f>L45+L46</f>
        <v>5655</v>
      </c>
      <c r="M47" s="291">
        <f>M45+M46</f>
        <v>41072</v>
      </c>
      <c r="N47" s="130">
        <f t="shared" si="2"/>
        <v>51605</v>
      </c>
    </row>
    <row r="48" spans="1:14">
      <c r="A48" s="82"/>
      <c r="B48" s="119" t="s">
        <v>82</v>
      </c>
      <c r="C48" s="246">
        <v>523</v>
      </c>
      <c r="D48" s="247">
        <v>405</v>
      </c>
      <c r="E48" s="289">
        <v>1230</v>
      </c>
      <c r="F48" s="120">
        <f t="shared" si="0"/>
        <v>2158</v>
      </c>
      <c r="G48" s="357">
        <v>1399</v>
      </c>
      <c r="H48" s="108">
        <f t="shared" si="1"/>
        <v>3557</v>
      </c>
      <c r="I48" s="82"/>
      <c r="J48" s="119" t="s">
        <v>82</v>
      </c>
      <c r="K48" s="292">
        <v>418</v>
      </c>
      <c r="L48" s="247">
        <v>376</v>
      </c>
      <c r="M48" s="289">
        <v>1137</v>
      </c>
      <c r="N48" s="120">
        <f t="shared" si="2"/>
        <v>1931</v>
      </c>
    </row>
    <row r="49" spans="1:14">
      <c r="A49" s="121" t="s">
        <v>98</v>
      </c>
      <c r="B49" s="122" t="s">
        <v>84</v>
      </c>
      <c r="C49" s="249">
        <v>8090</v>
      </c>
      <c r="D49" s="250">
        <v>10719</v>
      </c>
      <c r="E49" s="290">
        <v>73273</v>
      </c>
      <c r="F49" s="123">
        <f t="shared" si="0"/>
        <v>92082</v>
      </c>
      <c r="G49" s="358">
        <v>423</v>
      </c>
      <c r="H49" s="109">
        <f t="shared" si="1"/>
        <v>92505</v>
      </c>
      <c r="I49" s="121" t="s">
        <v>98</v>
      </c>
      <c r="J49" s="122" t="s">
        <v>84</v>
      </c>
      <c r="K49" s="293">
        <v>6972</v>
      </c>
      <c r="L49" s="250">
        <v>9772</v>
      </c>
      <c r="M49" s="290">
        <v>69767</v>
      </c>
      <c r="N49" s="123">
        <f t="shared" si="2"/>
        <v>86511</v>
      </c>
    </row>
    <row r="50" spans="1:14" s="72" customFormat="1" ht="14.25" thickBot="1">
      <c r="A50" s="124"/>
      <c r="B50" s="91" t="s">
        <v>33</v>
      </c>
      <c r="C50" s="252">
        <f>C48+C49</f>
        <v>8613</v>
      </c>
      <c r="D50" s="253">
        <f>D48+D49</f>
        <v>11124</v>
      </c>
      <c r="E50" s="291">
        <f>E48+E49</f>
        <v>74503</v>
      </c>
      <c r="F50" s="125">
        <f t="shared" si="0"/>
        <v>94240</v>
      </c>
      <c r="G50" s="359">
        <f>G48+G49</f>
        <v>1822</v>
      </c>
      <c r="H50" s="110">
        <f t="shared" si="1"/>
        <v>96062</v>
      </c>
      <c r="I50" s="124"/>
      <c r="J50" s="91" t="s">
        <v>33</v>
      </c>
      <c r="K50" s="294">
        <f>K48+K49</f>
        <v>7390</v>
      </c>
      <c r="L50" s="253">
        <f>L48+L49</f>
        <v>10148</v>
      </c>
      <c r="M50" s="291">
        <f>M48+M49</f>
        <v>70904</v>
      </c>
      <c r="N50" s="125">
        <f>K50+L50+M50</f>
        <v>88442</v>
      </c>
    </row>
    <row r="51" spans="1:14">
      <c r="A51" s="82"/>
      <c r="B51" s="119" t="s">
        <v>82</v>
      </c>
      <c r="C51" s="246">
        <v>180</v>
      </c>
      <c r="D51" s="247">
        <v>174</v>
      </c>
      <c r="E51" s="289">
        <v>404</v>
      </c>
      <c r="F51" s="120">
        <f t="shared" si="0"/>
        <v>758</v>
      </c>
      <c r="G51" s="357">
        <v>448</v>
      </c>
      <c r="H51" s="108">
        <f t="shared" si="1"/>
        <v>1206</v>
      </c>
      <c r="I51" s="82"/>
      <c r="J51" s="119" t="s">
        <v>82</v>
      </c>
      <c r="K51" s="292">
        <v>154</v>
      </c>
      <c r="L51" s="247">
        <v>163</v>
      </c>
      <c r="M51" s="289">
        <v>372</v>
      </c>
      <c r="N51" s="120">
        <f t="shared" si="2"/>
        <v>689</v>
      </c>
    </row>
    <row r="52" spans="1:14">
      <c r="A52" s="121" t="s">
        <v>99</v>
      </c>
      <c r="B52" s="122" t="s">
        <v>84</v>
      </c>
      <c r="C52" s="249">
        <v>4207</v>
      </c>
      <c r="D52" s="250">
        <v>4144</v>
      </c>
      <c r="E52" s="290">
        <v>31249</v>
      </c>
      <c r="F52" s="123">
        <f t="shared" si="0"/>
        <v>39600</v>
      </c>
      <c r="G52" s="358">
        <v>214</v>
      </c>
      <c r="H52" s="109">
        <f t="shared" si="1"/>
        <v>39814</v>
      </c>
      <c r="I52" s="121" t="s">
        <v>99</v>
      </c>
      <c r="J52" s="122" t="s">
        <v>84</v>
      </c>
      <c r="K52" s="293">
        <v>4037</v>
      </c>
      <c r="L52" s="250">
        <v>3944</v>
      </c>
      <c r="M52" s="290">
        <v>30757</v>
      </c>
      <c r="N52" s="123">
        <f t="shared" si="2"/>
        <v>38738</v>
      </c>
    </row>
    <row r="53" spans="1:14" s="72" customFormat="1" ht="14.25" thickBot="1">
      <c r="A53" s="124"/>
      <c r="B53" s="91" t="s">
        <v>33</v>
      </c>
      <c r="C53" s="252">
        <f>C51+C52</f>
        <v>4387</v>
      </c>
      <c r="D53" s="253">
        <f>D51+D52</f>
        <v>4318</v>
      </c>
      <c r="E53" s="291">
        <f>E51+E52</f>
        <v>31653</v>
      </c>
      <c r="F53" s="125">
        <f t="shared" si="0"/>
        <v>40358</v>
      </c>
      <c r="G53" s="359">
        <f>G51+G52</f>
        <v>662</v>
      </c>
      <c r="H53" s="110">
        <f t="shared" si="1"/>
        <v>41020</v>
      </c>
      <c r="I53" s="124"/>
      <c r="J53" s="91" t="s">
        <v>33</v>
      </c>
      <c r="K53" s="294">
        <f>K51+K52</f>
        <v>4191</v>
      </c>
      <c r="L53" s="253">
        <f>L51+L52</f>
        <v>4107</v>
      </c>
      <c r="M53" s="291">
        <f>M51+M52</f>
        <v>31129</v>
      </c>
      <c r="N53" s="125">
        <f t="shared" si="2"/>
        <v>39427</v>
      </c>
    </row>
    <row r="54" spans="1:14">
      <c r="A54" s="82"/>
      <c r="B54" s="119" t="s">
        <v>82</v>
      </c>
      <c r="C54" s="246">
        <v>283</v>
      </c>
      <c r="D54" s="247">
        <v>221</v>
      </c>
      <c r="E54" s="289">
        <v>475</v>
      </c>
      <c r="F54" s="120">
        <f t="shared" si="0"/>
        <v>979</v>
      </c>
      <c r="G54" s="357">
        <v>709</v>
      </c>
      <c r="H54" s="108">
        <f t="shared" si="1"/>
        <v>1688</v>
      </c>
      <c r="I54" s="82"/>
      <c r="J54" s="119" t="s">
        <v>82</v>
      </c>
      <c r="K54" s="292">
        <v>156</v>
      </c>
      <c r="L54" s="247">
        <v>167</v>
      </c>
      <c r="M54" s="289">
        <v>373</v>
      </c>
      <c r="N54" s="120">
        <f t="shared" si="2"/>
        <v>696</v>
      </c>
    </row>
    <row r="55" spans="1:14">
      <c r="A55" s="121" t="s">
        <v>100</v>
      </c>
      <c r="B55" s="122" t="s">
        <v>84</v>
      </c>
      <c r="C55" s="249">
        <v>5965</v>
      </c>
      <c r="D55" s="250">
        <v>5363</v>
      </c>
      <c r="E55" s="290">
        <v>37632</v>
      </c>
      <c r="F55" s="123">
        <f t="shared" si="0"/>
        <v>48960</v>
      </c>
      <c r="G55" s="358">
        <v>300</v>
      </c>
      <c r="H55" s="109">
        <f t="shared" si="1"/>
        <v>49260</v>
      </c>
      <c r="I55" s="121" t="s">
        <v>100</v>
      </c>
      <c r="J55" s="122" t="s">
        <v>84</v>
      </c>
      <c r="K55" s="293">
        <v>4785</v>
      </c>
      <c r="L55" s="250">
        <v>4620</v>
      </c>
      <c r="M55" s="290">
        <v>34792</v>
      </c>
      <c r="N55" s="123">
        <f t="shared" si="2"/>
        <v>44197</v>
      </c>
    </row>
    <row r="56" spans="1:14" s="72" customFormat="1" ht="14.25" thickBot="1">
      <c r="A56" s="124"/>
      <c r="B56" s="91" t="s">
        <v>33</v>
      </c>
      <c r="C56" s="252">
        <f>C54+C55</f>
        <v>6248</v>
      </c>
      <c r="D56" s="253">
        <f>D54+D55</f>
        <v>5584</v>
      </c>
      <c r="E56" s="291">
        <f>E54+E55</f>
        <v>38107</v>
      </c>
      <c r="F56" s="125">
        <f t="shared" si="0"/>
        <v>49939</v>
      </c>
      <c r="G56" s="359">
        <f>G54+G55</f>
        <v>1009</v>
      </c>
      <c r="H56" s="110">
        <f t="shared" si="1"/>
        <v>50948</v>
      </c>
      <c r="I56" s="124"/>
      <c r="J56" s="91" t="s">
        <v>33</v>
      </c>
      <c r="K56" s="294">
        <f>K54+K55</f>
        <v>4941</v>
      </c>
      <c r="L56" s="253">
        <f>L54+L55</f>
        <v>4787</v>
      </c>
      <c r="M56" s="291">
        <f>M54+M55</f>
        <v>35165</v>
      </c>
      <c r="N56" s="125">
        <f t="shared" si="2"/>
        <v>44893</v>
      </c>
    </row>
    <row r="57" spans="1:14">
      <c r="A57" s="82"/>
      <c r="B57" s="119" t="s">
        <v>82</v>
      </c>
      <c r="C57" s="246">
        <v>235</v>
      </c>
      <c r="D57" s="247">
        <v>196</v>
      </c>
      <c r="E57" s="289">
        <v>534</v>
      </c>
      <c r="F57" s="120">
        <f t="shared" si="0"/>
        <v>965</v>
      </c>
      <c r="G57" s="357">
        <v>625</v>
      </c>
      <c r="H57" s="108">
        <f t="shared" si="1"/>
        <v>1590</v>
      </c>
      <c r="I57" s="82"/>
      <c r="J57" s="119" t="s">
        <v>82</v>
      </c>
      <c r="K57" s="292">
        <v>185</v>
      </c>
      <c r="L57" s="247">
        <v>168</v>
      </c>
      <c r="M57" s="289">
        <v>487</v>
      </c>
      <c r="N57" s="120">
        <f t="shared" si="2"/>
        <v>840</v>
      </c>
    </row>
    <row r="58" spans="1:14">
      <c r="A58" s="121" t="s">
        <v>101</v>
      </c>
      <c r="B58" s="122" t="s">
        <v>84</v>
      </c>
      <c r="C58" s="249">
        <v>4499</v>
      </c>
      <c r="D58" s="250">
        <v>4241</v>
      </c>
      <c r="E58" s="290">
        <v>27020</v>
      </c>
      <c r="F58" s="123">
        <f t="shared" si="0"/>
        <v>35760</v>
      </c>
      <c r="G58" s="358">
        <v>195</v>
      </c>
      <c r="H58" s="109">
        <f t="shared" si="1"/>
        <v>35955</v>
      </c>
      <c r="I58" s="121" t="s">
        <v>101</v>
      </c>
      <c r="J58" s="122" t="s">
        <v>84</v>
      </c>
      <c r="K58" s="293">
        <v>4162</v>
      </c>
      <c r="L58" s="250">
        <v>4030</v>
      </c>
      <c r="M58" s="290">
        <v>26105</v>
      </c>
      <c r="N58" s="123">
        <f t="shared" si="2"/>
        <v>34297</v>
      </c>
    </row>
    <row r="59" spans="1:14" s="72" customFormat="1" ht="14.25" thickBot="1">
      <c r="A59" s="124"/>
      <c r="B59" s="91" t="s">
        <v>33</v>
      </c>
      <c r="C59" s="252">
        <f>C57+C58</f>
        <v>4734</v>
      </c>
      <c r="D59" s="253">
        <f>D57+D58</f>
        <v>4437</v>
      </c>
      <c r="E59" s="291">
        <f>E57+E58</f>
        <v>27554</v>
      </c>
      <c r="F59" s="125">
        <f t="shared" si="0"/>
        <v>36725</v>
      </c>
      <c r="G59" s="359">
        <f>G57+G58</f>
        <v>820</v>
      </c>
      <c r="H59" s="110">
        <f t="shared" si="1"/>
        <v>37545</v>
      </c>
      <c r="I59" s="124"/>
      <c r="J59" s="91" t="s">
        <v>33</v>
      </c>
      <c r="K59" s="294">
        <f>K57+K58</f>
        <v>4347</v>
      </c>
      <c r="L59" s="253">
        <f>L57+L58</f>
        <v>4198</v>
      </c>
      <c r="M59" s="291">
        <f>M57+M58</f>
        <v>26592</v>
      </c>
      <c r="N59" s="125">
        <f t="shared" si="2"/>
        <v>35137</v>
      </c>
    </row>
    <row r="60" spans="1:14">
      <c r="A60" s="127"/>
      <c r="B60" s="128" t="s">
        <v>82</v>
      </c>
      <c r="C60" s="106">
        <f t="shared" ref="C60:G61" si="3">C6+C9+C12+C15+C18+C21+C24+C27+C30+C33+C36+C39+C42+C45+C48+C51+C54+C57</f>
        <v>8226</v>
      </c>
      <c r="D60" s="107">
        <f t="shared" si="3"/>
        <v>7172</v>
      </c>
      <c r="E60" s="111">
        <f t="shared" si="3"/>
        <v>25916</v>
      </c>
      <c r="F60" s="126">
        <f t="shared" si="3"/>
        <v>41314</v>
      </c>
      <c r="G60" s="126">
        <f t="shared" si="3"/>
        <v>25069</v>
      </c>
      <c r="H60" s="111">
        <f t="shared" si="1"/>
        <v>66383</v>
      </c>
      <c r="I60" s="82"/>
      <c r="J60" s="119" t="s">
        <v>82</v>
      </c>
      <c r="K60" s="140">
        <f t="shared" ref="K60:N61" si="4">K6+K9+K12+K15+K18+K21+K24+K27+K30+K33+K36+K39+K42+K45+K48+K51+K54+K57</f>
        <v>7233</v>
      </c>
      <c r="L60" s="95">
        <f t="shared" si="4"/>
        <v>6738</v>
      </c>
      <c r="M60" s="108">
        <f t="shared" si="4"/>
        <v>24994</v>
      </c>
      <c r="N60" s="120">
        <f t="shared" si="4"/>
        <v>38965</v>
      </c>
    </row>
    <row r="61" spans="1:14">
      <c r="A61" s="121" t="s">
        <v>102</v>
      </c>
      <c r="B61" s="122" t="s">
        <v>84</v>
      </c>
      <c r="C61" s="98">
        <f t="shared" si="3"/>
        <v>114159</v>
      </c>
      <c r="D61" s="99">
        <f t="shared" si="3"/>
        <v>139258</v>
      </c>
      <c r="E61" s="109">
        <f t="shared" si="3"/>
        <v>952666</v>
      </c>
      <c r="F61" s="123">
        <f t="shared" si="3"/>
        <v>1206083</v>
      </c>
      <c r="G61" s="123">
        <f t="shared" si="3"/>
        <v>6224</v>
      </c>
      <c r="H61" s="109">
        <f t="shared" si="1"/>
        <v>1212307</v>
      </c>
      <c r="I61" s="121" t="s">
        <v>102</v>
      </c>
      <c r="J61" s="122" t="s">
        <v>84</v>
      </c>
      <c r="K61" s="141">
        <f t="shared" si="4"/>
        <v>106591</v>
      </c>
      <c r="L61" s="99">
        <f t="shared" si="4"/>
        <v>133421</v>
      </c>
      <c r="M61" s="109">
        <f t="shared" si="4"/>
        <v>932518</v>
      </c>
      <c r="N61" s="123">
        <f t="shared" si="4"/>
        <v>1172530</v>
      </c>
    </row>
    <row r="62" spans="1:14" s="72" customFormat="1" ht="14.25" thickBot="1">
      <c r="A62" s="124"/>
      <c r="B62" s="91" t="s">
        <v>33</v>
      </c>
      <c r="C62" s="102">
        <f>C60+C61</f>
        <v>122385</v>
      </c>
      <c r="D62" s="103">
        <f>D60+D61</f>
        <v>146430</v>
      </c>
      <c r="E62" s="110">
        <f>E60+E61</f>
        <v>978582</v>
      </c>
      <c r="F62" s="125">
        <f>F60+F61</f>
        <v>1247397</v>
      </c>
      <c r="G62" s="125">
        <f>G8+G11+G14+G17+G20+G23+G26+G29+G32+G35+G38+G41+G44+G47+G50+G53+G56+G59</f>
        <v>31293</v>
      </c>
      <c r="H62" s="110">
        <f t="shared" si="1"/>
        <v>1278690</v>
      </c>
      <c r="I62" s="124"/>
      <c r="J62" s="91" t="s">
        <v>33</v>
      </c>
      <c r="K62" s="142">
        <f>K60+K61</f>
        <v>113824</v>
      </c>
      <c r="L62" s="103">
        <f>L60+L61</f>
        <v>140159</v>
      </c>
      <c r="M62" s="110">
        <f>M60+M61</f>
        <v>957512</v>
      </c>
      <c r="N62" s="125">
        <f>N60+N61</f>
        <v>1211495</v>
      </c>
    </row>
    <row r="63" spans="1:14" s="72" customFormat="1">
      <c r="A63" s="88"/>
      <c r="B63" s="105"/>
      <c r="C63" s="97"/>
      <c r="D63" s="97"/>
      <c r="E63" s="97"/>
      <c r="F63" s="97"/>
      <c r="G63" s="97"/>
      <c r="H63" s="97"/>
      <c r="I63" s="88"/>
      <c r="J63" s="105"/>
      <c r="K63" s="97"/>
      <c r="L63" s="97"/>
      <c r="M63" s="97"/>
      <c r="N63" s="97"/>
    </row>
    <row r="64" spans="1:14" s="72" customFormat="1">
      <c r="A64" s="88"/>
      <c r="B64" s="105"/>
      <c r="C64" s="97"/>
      <c r="D64" s="97"/>
      <c r="E64" s="97"/>
      <c r="F64" s="97"/>
      <c r="G64" s="97"/>
      <c r="H64" s="97"/>
      <c r="I64" s="88"/>
      <c r="J64" s="105"/>
      <c r="K64" s="97"/>
      <c r="L64" s="97"/>
      <c r="M64" s="97"/>
      <c r="N64" s="97"/>
    </row>
    <row r="65" spans="1:16" s="72" customFormat="1">
      <c r="A65" s="88"/>
      <c r="B65" s="105"/>
      <c r="C65" s="97"/>
      <c r="D65" s="97"/>
      <c r="E65" s="97"/>
      <c r="F65" s="97"/>
      <c r="G65" s="97"/>
      <c r="H65" s="97"/>
      <c r="I65" s="88"/>
      <c r="J65" s="105"/>
      <c r="K65" s="97"/>
      <c r="L65" s="97"/>
      <c r="M65" s="97"/>
      <c r="N65" s="97"/>
    </row>
    <row r="66" spans="1:16">
      <c r="A66" s="368" t="s">
        <v>151</v>
      </c>
      <c r="B66" s="368"/>
      <c r="C66" s="368"/>
      <c r="D66" s="368"/>
      <c r="E66" s="368"/>
      <c r="F66" s="368"/>
      <c r="G66" s="368"/>
      <c r="H66" s="368"/>
      <c r="I66" s="368" t="s">
        <v>152</v>
      </c>
      <c r="J66" s="368"/>
      <c r="K66" s="368"/>
      <c r="L66" s="368"/>
      <c r="M66" s="368"/>
      <c r="N66" s="368"/>
      <c r="O66" s="368"/>
      <c r="P66" s="368"/>
    </row>
  </sheetData>
  <mergeCells count="2">
    <mergeCell ref="A66:H66"/>
    <mergeCell ref="I66:P66"/>
  </mergeCells>
  <phoneticPr fontId="6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</sheetPr>
  <dimension ref="A1:R58"/>
  <sheetViews>
    <sheetView view="pageBreakPreview" zoomScaleNormal="100" zoomScaleSheetLayoutView="100" workbookViewId="0">
      <pane xSplit="2" ySplit="5" topLeftCell="E6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RowHeight="13.5"/>
  <cols>
    <col min="1" max="1" width="10.875" style="132" customWidth="1"/>
    <col min="2" max="2" width="9" style="132"/>
    <col min="3" max="3" width="8.625" style="132" customWidth="1"/>
    <col min="4" max="5" width="11.625" style="132" customWidth="1"/>
    <col min="6" max="6" width="14.625" style="132" customWidth="1"/>
    <col min="7" max="7" width="13.875" style="132" bestFit="1" customWidth="1"/>
    <col min="8" max="8" width="8.625" style="132" customWidth="1"/>
    <col min="9" max="10" width="11.625" style="132" customWidth="1"/>
    <col min="11" max="11" width="14.625" style="132" customWidth="1"/>
    <col min="12" max="12" width="12.625" style="132" customWidth="1"/>
    <col min="13" max="13" width="8.625" style="132" customWidth="1"/>
    <col min="14" max="15" width="11.625" style="132" customWidth="1"/>
    <col min="16" max="16" width="14.625" style="132" customWidth="1"/>
    <col min="17" max="17" width="12.625" style="132" customWidth="1"/>
    <col min="18" max="16384" width="9" style="132"/>
  </cols>
  <sheetData>
    <row r="1" spans="1:18" s="53" customFormat="1" ht="15" customHeight="1">
      <c r="A1" s="183" t="s">
        <v>106</v>
      </c>
      <c r="D1" s="201"/>
    </row>
    <row r="2" spans="1:18" s="53" customFormat="1" ht="15" customHeight="1" thickBot="1">
      <c r="A2" s="183" t="s">
        <v>107</v>
      </c>
    </row>
    <row r="3" spans="1:18" ht="13.5" customHeight="1">
      <c r="A3" s="112"/>
      <c r="B3" s="171" t="s">
        <v>108</v>
      </c>
      <c r="C3" s="83"/>
      <c r="D3" s="84"/>
      <c r="E3" s="143" t="s">
        <v>109</v>
      </c>
      <c r="F3" s="84"/>
      <c r="G3" s="86"/>
      <c r="H3" s="83"/>
      <c r="I3" s="84"/>
      <c r="J3" s="143" t="s">
        <v>110</v>
      </c>
      <c r="K3" s="84"/>
      <c r="L3" s="144"/>
      <c r="M3" s="83"/>
      <c r="N3" s="84"/>
      <c r="O3" s="143" t="s">
        <v>111</v>
      </c>
      <c r="P3" s="84"/>
      <c r="Q3" s="86"/>
    </row>
    <row r="4" spans="1:18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47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  <c r="R4" s="87"/>
    </row>
    <row r="5" spans="1:18">
      <c r="A5" s="87"/>
      <c r="B5" s="88"/>
      <c r="C5" s="146" t="s">
        <v>117</v>
      </c>
      <c r="D5" s="147"/>
      <c r="E5" s="147"/>
      <c r="F5" s="147"/>
      <c r="G5" s="148"/>
      <c r="H5" s="146" t="s">
        <v>117</v>
      </c>
      <c r="I5" s="185"/>
      <c r="J5" s="147"/>
      <c r="K5" s="147"/>
      <c r="L5" s="148"/>
      <c r="M5" s="146" t="s">
        <v>117</v>
      </c>
      <c r="N5" s="149"/>
      <c r="O5" s="149"/>
      <c r="P5" s="149"/>
      <c r="Q5" s="150"/>
    </row>
    <row r="6" spans="1:18" ht="14.25" thickBot="1">
      <c r="A6" s="191" t="s">
        <v>118</v>
      </c>
      <c r="B6" s="237" t="s">
        <v>119</v>
      </c>
      <c r="C6" s="151"/>
      <c r="D6" s="152" t="s">
        <v>120</v>
      </c>
      <c r="E6" s="152" t="s">
        <v>120</v>
      </c>
      <c r="F6" s="152" t="s">
        <v>15</v>
      </c>
      <c r="G6" s="153" t="s">
        <v>15</v>
      </c>
      <c r="H6" s="151"/>
      <c r="I6" s="186" t="s">
        <v>120</v>
      </c>
      <c r="J6" s="152" t="s">
        <v>120</v>
      </c>
      <c r="K6" s="152" t="s">
        <v>15</v>
      </c>
      <c r="L6" s="153" t="s">
        <v>15</v>
      </c>
      <c r="M6" s="151"/>
      <c r="N6" s="152" t="s">
        <v>120</v>
      </c>
      <c r="O6" s="152" t="s">
        <v>120</v>
      </c>
      <c r="P6" s="152" t="s">
        <v>15</v>
      </c>
      <c r="Q6" s="153" t="s">
        <v>15</v>
      </c>
    </row>
    <row r="7" spans="1:18" ht="16.7" customHeight="1">
      <c r="A7" s="82"/>
      <c r="B7" s="295" t="s">
        <v>175</v>
      </c>
      <c r="C7" s="154">
        <f>'106～107'!C7+'108～109'!C7+'110～111'!C7+'112～113'!C7+'114～115'!C7</f>
        <v>2494</v>
      </c>
      <c r="D7" s="155">
        <f>'106～107'!D7+'108～109'!D7+'110～111'!D7+'112～113'!D7+'114～115'!D7</f>
        <v>249014</v>
      </c>
      <c r="E7" s="155">
        <f>'106～107'!E7+'108～109'!E7+'110～111'!E7+'112～113'!E7+'114～115'!E7</f>
        <v>241635</v>
      </c>
      <c r="F7" s="155">
        <f>'106～107'!F7+'108～109'!F7+'110～111'!F7+'112～113'!F7+'114～115'!F7</f>
        <v>18494158</v>
      </c>
      <c r="G7" s="156">
        <f>'106～107'!G7+'108～109'!G7+'110～111'!G7+'112～113'!G7+'114～115'!G7</f>
        <v>9515574</v>
      </c>
      <c r="H7" s="154">
        <f>'106～107'!H7+'108～109'!H7+'110～111'!H7+'112～113'!H7+'114～115'!H7</f>
        <v>4465</v>
      </c>
      <c r="I7" s="155">
        <f>'106～107'!I7+'108～109'!I7+'110～111'!I7+'112～113'!I7+'114～115'!I7</f>
        <v>163791</v>
      </c>
      <c r="J7" s="155">
        <f>'106～107'!J7+'108～109'!J7+'110～111'!J7+'112～113'!J7+'114～115'!J7</f>
        <v>142371</v>
      </c>
      <c r="K7" s="155">
        <f>'106～107'!K7+'108～109'!K7+'110～111'!K7+'112～113'!K7+'114～115'!K7</f>
        <v>15671945</v>
      </c>
      <c r="L7" s="156">
        <f>'106～107'!L7+'108～109'!L7+'110～111'!L7+'112～113'!L7+'114～115'!L7</f>
        <v>8889598</v>
      </c>
      <c r="M7" s="154">
        <f>C7+H7</f>
        <v>6959</v>
      </c>
      <c r="N7" s="155">
        <f t="shared" ref="N7:Q22" si="0">D7+I7</f>
        <v>412805</v>
      </c>
      <c r="O7" s="155">
        <f t="shared" si="0"/>
        <v>384006</v>
      </c>
      <c r="P7" s="155">
        <f t="shared" si="0"/>
        <v>34166103</v>
      </c>
      <c r="Q7" s="156">
        <f t="shared" si="0"/>
        <v>18405172</v>
      </c>
    </row>
    <row r="8" spans="1:18" ht="16.7" customHeight="1" thickBot="1">
      <c r="A8" s="157" t="s">
        <v>121</v>
      </c>
      <c r="B8" s="296" t="s">
        <v>176</v>
      </c>
      <c r="C8" s="158">
        <f>'106～107'!C8+'108～109'!C8+'110～111'!C8+'112～113'!C8+'114～115'!C8</f>
        <v>790</v>
      </c>
      <c r="D8" s="159">
        <f>'106～107'!D8+'108～109'!D8+'110～111'!D8+'112～113'!D8+'114～115'!D8</f>
        <v>78966</v>
      </c>
      <c r="E8" s="159">
        <f>'106～107'!E8+'108～109'!E8+'110～111'!E8+'112～113'!E8+'114～115'!E8</f>
        <v>76400</v>
      </c>
      <c r="F8" s="159">
        <f>'106～107'!F8+'108～109'!F8+'110～111'!F8+'112～113'!F8+'114～115'!F8</f>
        <v>6777623</v>
      </c>
      <c r="G8" s="160">
        <f>'106～107'!G8+'108～109'!G8+'110～111'!G8+'112～113'!G8+'114～115'!G8</f>
        <v>3500925</v>
      </c>
      <c r="H8" s="158">
        <f>'106～107'!H8+'108～109'!H8+'110～111'!H8+'112～113'!H8+'114～115'!H8</f>
        <v>104</v>
      </c>
      <c r="I8" s="159">
        <f>'106～107'!I8+'108～109'!I8+'110～111'!I8+'112～113'!I8+'114～115'!I8</f>
        <v>23558</v>
      </c>
      <c r="J8" s="159">
        <f>'106～107'!J8+'108～109'!J8+'110～111'!J8+'112～113'!J8+'114～115'!J8</f>
        <v>17296</v>
      </c>
      <c r="K8" s="159">
        <f>'106～107'!K8+'108～109'!K8+'110～111'!K8+'112～113'!K8+'114～115'!K8</f>
        <v>2440680</v>
      </c>
      <c r="L8" s="160">
        <f>'106～107'!L8+'108～109'!L8+'110～111'!L8+'112～113'!L8+'114～115'!L8</f>
        <v>1561357</v>
      </c>
      <c r="M8" s="158">
        <f t="shared" ref="M8:M42" si="1">C8+H8</f>
        <v>894</v>
      </c>
      <c r="N8" s="159">
        <f t="shared" si="0"/>
        <v>102524</v>
      </c>
      <c r="O8" s="159">
        <f t="shared" si="0"/>
        <v>93696</v>
      </c>
      <c r="P8" s="159">
        <f t="shared" si="0"/>
        <v>9218303</v>
      </c>
      <c r="Q8" s="160">
        <f t="shared" si="0"/>
        <v>5062282</v>
      </c>
    </row>
    <row r="9" spans="1:18" ht="16.7" customHeight="1">
      <c r="A9" s="161"/>
      <c r="B9" s="235" t="s">
        <v>175</v>
      </c>
      <c r="C9" s="154">
        <f>'106～107'!C9+'108～109'!C9+'110～111'!C9+'112～113'!C9+'114～115'!C9</f>
        <v>1831</v>
      </c>
      <c r="D9" s="155">
        <f>'106～107'!D9+'108～109'!D9+'110～111'!D9+'112～113'!D9+'114～115'!D9</f>
        <v>184634</v>
      </c>
      <c r="E9" s="155">
        <f>'106～107'!E9+'108～109'!E9+'110～111'!E9+'112～113'!E9+'114～115'!E9</f>
        <v>178472</v>
      </c>
      <c r="F9" s="155">
        <f>'106～107'!F9+'108～109'!F9+'110～111'!F9+'112～113'!F9+'114～115'!F9</f>
        <v>13794091</v>
      </c>
      <c r="G9" s="156">
        <f>'106～107'!G9+'108～109'!G9+'110～111'!G9+'112～113'!G9+'114～115'!G9</f>
        <v>7128294</v>
      </c>
      <c r="H9" s="154">
        <f>'106～107'!H9+'108～109'!H9+'110～111'!H9+'112～113'!H9+'114～115'!H9</f>
        <v>4893</v>
      </c>
      <c r="I9" s="155">
        <f>'106～107'!I9+'108～109'!I9+'110～111'!I9+'112～113'!I9+'114～115'!I9</f>
        <v>171790</v>
      </c>
      <c r="J9" s="155">
        <f>'106～107'!J9+'108～109'!J9+'110～111'!J9+'112～113'!J9+'114～115'!J9</f>
        <v>155725</v>
      </c>
      <c r="K9" s="155">
        <f>'106～107'!K9+'108～109'!K9+'110～111'!K9+'112～113'!K9+'114～115'!K9</f>
        <v>18201428</v>
      </c>
      <c r="L9" s="156">
        <f>'106～107'!L9+'108～109'!L9+'110～111'!L9+'112～113'!L9+'114～115'!L9</f>
        <v>9929808</v>
      </c>
      <c r="M9" s="154">
        <f t="shared" si="1"/>
        <v>6724</v>
      </c>
      <c r="N9" s="155">
        <f t="shared" si="0"/>
        <v>356424</v>
      </c>
      <c r="O9" s="155">
        <f t="shared" si="0"/>
        <v>334197</v>
      </c>
      <c r="P9" s="155">
        <f t="shared" si="0"/>
        <v>31995519</v>
      </c>
      <c r="Q9" s="156">
        <f t="shared" si="0"/>
        <v>17058102</v>
      </c>
    </row>
    <row r="10" spans="1:18" ht="16.7" customHeight="1" thickBot="1">
      <c r="A10" s="157" t="s">
        <v>85</v>
      </c>
      <c r="B10" s="236" t="s">
        <v>177</v>
      </c>
      <c r="C10" s="158">
        <f>'106～107'!C10+'108～109'!C10+'110～111'!C10+'112～113'!C10+'114～115'!C10</f>
        <v>566</v>
      </c>
      <c r="D10" s="159">
        <f>'106～107'!D10+'108～109'!D10+'110～111'!D10+'112～113'!D10+'114～115'!D10</f>
        <v>57733</v>
      </c>
      <c r="E10" s="159">
        <f>'106～107'!E10+'108～109'!E10+'110～111'!E10+'112～113'!E10+'114～115'!E10</f>
        <v>55760</v>
      </c>
      <c r="F10" s="159">
        <f>'106～107'!F10+'108～109'!F10+'110～111'!F10+'112～113'!F10+'114～115'!F10</f>
        <v>4944675</v>
      </c>
      <c r="G10" s="160">
        <f>'106～107'!G10+'108～109'!G10+'110～111'!G10+'112～113'!G10+'114～115'!G10</f>
        <v>2557421</v>
      </c>
      <c r="H10" s="158">
        <f>'106～107'!H10+'108～109'!H10+'110～111'!H10+'112～113'!H10+'114～115'!H10</f>
        <v>1404</v>
      </c>
      <c r="I10" s="159">
        <f>'106～107'!I10+'108～109'!I10+'110～111'!I10+'112～113'!I10+'114～115'!I10</f>
        <v>34534</v>
      </c>
      <c r="J10" s="159">
        <f>'106～107'!J10+'108～109'!J10+'110～111'!J10+'112～113'!J10+'114～115'!J10</f>
        <v>29406</v>
      </c>
      <c r="K10" s="159">
        <f>'106～107'!K10+'108～109'!K10+'110～111'!K10+'112～113'!K10+'114～115'!K10</f>
        <v>4110153</v>
      </c>
      <c r="L10" s="160">
        <f>'106～107'!L10+'108～109'!L10+'110～111'!L10+'112～113'!L10+'114～115'!L10</f>
        <v>2404371</v>
      </c>
      <c r="M10" s="158">
        <f t="shared" si="1"/>
        <v>1970</v>
      </c>
      <c r="N10" s="159">
        <f t="shared" si="0"/>
        <v>92267</v>
      </c>
      <c r="O10" s="159">
        <f t="shared" si="0"/>
        <v>85166</v>
      </c>
      <c r="P10" s="159">
        <f t="shared" si="0"/>
        <v>9054828</v>
      </c>
      <c r="Q10" s="160">
        <f t="shared" si="0"/>
        <v>4961792</v>
      </c>
    </row>
    <row r="11" spans="1:18" ht="16.7" customHeight="1">
      <c r="A11" s="162"/>
      <c r="B11" s="295" t="s">
        <v>175</v>
      </c>
      <c r="C11" s="154">
        <f>'106～107'!C11+'108～109'!C11+'110～111'!C11+'112～113'!C11+'114～115'!C11</f>
        <v>579</v>
      </c>
      <c r="D11" s="155">
        <f>'106～107'!D11+'108～109'!D11+'110～111'!D11+'112～113'!D11+'114～115'!D11</f>
        <v>58311</v>
      </c>
      <c r="E11" s="155">
        <f>'106～107'!E11+'108～109'!E11+'110～111'!E11+'112～113'!E11+'114～115'!E11</f>
        <v>56258</v>
      </c>
      <c r="F11" s="155">
        <f>'106～107'!F11+'108～109'!F11+'110～111'!F11+'112～113'!F11+'114～115'!F11</f>
        <v>4330102</v>
      </c>
      <c r="G11" s="156">
        <f>'106～107'!G11+'108～109'!G11+'110～111'!G11+'112～113'!G11+'114～115'!G11</f>
        <v>2243080</v>
      </c>
      <c r="H11" s="154">
        <f>'106～107'!H11+'108～109'!H11+'110～111'!H11+'112～113'!H11+'114～115'!H11</f>
        <v>7610</v>
      </c>
      <c r="I11" s="155">
        <f>'106～107'!I11+'108～109'!I11+'110～111'!I11+'112～113'!I11+'114～115'!I11</f>
        <v>229232</v>
      </c>
      <c r="J11" s="155">
        <f>'106～107'!J11+'108～109'!J11+'110～111'!J11+'112～113'!J11+'114～115'!J11</f>
        <v>213160</v>
      </c>
      <c r="K11" s="155">
        <f>'106～107'!K11+'108～109'!K11+'110～111'!K11+'112～113'!K11+'114～115'!K11</f>
        <v>26232963</v>
      </c>
      <c r="L11" s="156">
        <f>'106～107'!L11+'108～109'!L11+'110～111'!L11+'112～113'!L11+'114～115'!L11</f>
        <v>13867828</v>
      </c>
      <c r="M11" s="154">
        <f t="shared" si="1"/>
        <v>8189</v>
      </c>
      <c r="N11" s="155">
        <f t="shared" si="0"/>
        <v>287543</v>
      </c>
      <c r="O11" s="155">
        <f t="shared" si="0"/>
        <v>269418</v>
      </c>
      <c r="P11" s="155">
        <f t="shared" si="0"/>
        <v>30563065</v>
      </c>
      <c r="Q11" s="156">
        <f t="shared" si="0"/>
        <v>16110908</v>
      </c>
    </row>
    <row r="12" spans="1:18" ht="16.7" customHeight="1" thickBot="1">
      <c r="A12" s="157" t="s">
        <v>122</v>
      </c>
      <c r="B12" s="296" t="s">
        <v>176</v>
      </c>
      <c r="C12" s="158">
        <f>'106～107'!C12+'108～109'!C12+'110～111'!C12+'112～113'!C12+'114～115'!C12</f>
        <v>188</v>
      </c>
      <c r="D12" s="159">
        <f>'106～107'!D12+'108～109'!D12+'110～111'!D12+'112～113'!D12+'114～115'!D12</f>
        <v>18112</v>
      </c>
      <c r="E12" s="159">
        <f>'106～107'!E12+'108～109'!E12+'110～111'!E12+'112～113'!E12+'114～115'!E12</f>
        <v>17608</v>
      </c>
      <c r="F12" s="159">
        <f>'106～107'!F12+'108～109'!F12+'110～111'!F12+'112～113'!F12+'114～115'!F12</f>
        <v>1558349</v>
      </c>
      <c r="G12" s="160">
        <f>'106～107'!G12+'108～109'!G12+'110～111'!G12+'112～113'!G12+'114～115'!G12</f>
        <v>801665</v>
      </c>
      <c r="H12" s="158">
        <f>'106～107'!H12+'108～109'!H12+'110～111'!H12+'112～113'!H12+'114～115'!H12</f>
        <v>474</v>
      </c>
      <c r="I12" s="159">
        <f>'106～107'!I12+'108～109'!I12+'110～111'!I12+'112～113'!I12+'114～115'!I12</f>
        <v>12824</v>
      </c>
      <c r="J12" s="159">
        <f>'106～107'!J12+'108～109'!J12+'110～111'!J12+'112～113'!J12+'114～115'!J12</f>
        <v>11798</v>
      </c>
      <c r="K12" s="159">
        <f>'106～107'!K12+'108～109'!K12+'110～111'!K12+'112～113'!K12+'114～115'!K12</f>
        <v>1422545</v>
      </c>
      <c r="L12" s="160">
        <f>'106～107'!L12+'108～109'!L12+'110～111'!L12+'112～113'!L12+'114～115'!L12</f>
        <v>764556</v>
      </c>
      <c r="M12" s="158">
        <f t="shared" si="1"/>
        <v>662</v>
      </c>
      <c r="N12" s="159">
        <f t="shared" si="0"/>
        <v>30936</v>
      </c>
      <c r="O12" s="159">
        <f t="shared" si="0"/>
        <v>29406</v>
      </c>
      <c r="P12" s="159">
        <f t="shared" si="0"/>
        <v>2980894</v>
      </c>
      <c r="Q12" s="160">
        <f t="shared" si="0"/>
        <v>1566221</v>
      </c>
    </row>
    <row r="13" spans="1:18" ht="16.7" customHeight="1">
      <c r="A13" s="162"/>
      <c r="B13" s="235" t="s">
        <v>175</v>
      </c>
      <c r="C13" s="154">
        <f>'106～107'!C13+'108～109'!C13+'110～111'!C13+'112～113'!C13+'114～115'!C13</f>
        <v>757</v>
      </c>
      <c r="D13" s="155">
        <f>'106～107'!D13+'108～109'!D13+'110～111'!D13+'112～113'!D13+'114～115'!D13</f>
        <v>84201</v>
      </c>
      <c r="E13" s="155">
        <f>'106～107'!E13+'108～109'!E13+'110～111'!E13+'112～113'!E13+'114～115'!E13</f>
        <v>77973</v>
      </c>
      <c r="F13" s="155">
        <f>'106～107'!F13+'108～109'!F13+'110～111'!F13+'112～113'!F13+'114～115'!F13</f>
        <v>6230812</v>
      </c>
      <c r="G13" s="156">
        <f>'106～107'!G13+'108～109'!G13+'110～111'!G13+'112～113'!G13+'114～115'!G13</f>
        <v>3344024</v>
      </c>
      <c r="H13" s="154">
        <f>'106～107'!H13+'108～109'!H13+'110～111'!H13+'112～113'!H13+'114～115'!H13</f>
        <v>2212</v>
      </c>
      <c r="I13" s="155">
        <f>'106～107'!I13+'108～109'!I13+'110～111'!I13+'112～113'!I13+'114～115'!I13</f>
        <v>95853</v>
      </c>
      <c r="J13" s="155">
        <f>'106～107'!J13+'108～109'!J13+'110～111'!J13+'112～113'!J13+'114～115'!J13</f>
        <v>77443</v>
      </c>
      <c r="K13" s="155">
        <f>'106～107'!K13+'108～109'!K13+'110～111'!K13+'112～113'!K13+'114～115'!K13</f>
        <v>11230646</v>
      </c>
      <c r="L13" s="156">
        <f>'106～107'!L13+'108～109'!L13+'110～111'!L13+'112～113'!L13+'114～115'!L13</f>
        <v>6728526</v>
      </c>
      <c r="M13" s="154">
        <f t="shared" si="1"/>
        <v>2969</v>
      </c>
      <c r="N13" s="155">
        <f t="shared" si="0"/>
        <v>180054</v>
      </c>
      <c r="O13" s="155">
        <f t="shared" si="0"/>
        <v>155416</v>
      </c>
      <c r="P13" s="155">
        <f t="shared" si="0"/>
        <v>17461458</v>
      </c>
      <c r="Q13" s="156">
        <f t="shared" si="0"/>
        <v>10072550</v>
      </c>
    </row>
    <row r="14" spans="1:18" ht="16.7" customHeight="1" thickBot="1">
      <c r="A14" s="157" t="s">
        <v>123</v>
      </c>
      <c r="B14" s="236" t="s">
        <v>177</v>
      </c>
      <c r="C14" s="158">
        <f>'106～107'!C14+'108～109'!C14+'110～111'!C14+'112～113'!C14+'114～115'!C14</f>
        <v>238</v>
      </c>
      <c r="D14" s="159">
        <f>'106～107'!D14+'108～109'!D14+'110～111'!D14+'112～113'!D14+'114～115'!D14</f>
        <v>25736</v>
      </c>
      <c r="E14" s="159">
        <f>'106～107'!E14+'108～109'!E14+'110～111'!E14+'112～113'!E14+'114～115'!E14</f>
        <v>23854</v>
      </c>
      <c r="F14" s="159">
        <f>'106～107'!F14+'108～109'!F14+'110～111'!F14+'112～113'!F14+'114～115'!F14</f>
        <v>2218807</v>
      </c>
      <c r="G14" s="160">
        <f>'106～107'!G14+'108～109'!G14+'110～111'!G14+'112～113'!G14+'114～115'!G14</f>
        <v>1192814</v>
      </c>
      <c r="H14" s="158">
        <f>'106～107'!H14+'108～109'!H14+'110～111'!H14+'112～113'!H14+'114～115'!H14</f>
        <v>564</v>
      </c>
      <c r="I14" s="159">
        <f>'106～107'!I14+'108～109'!I14+'110～111'!I14+'112～113'!I14+'114～115'!I14</f>
        <v>18012</v>
      </c>
      <c r="J14" s="159">
        <f>'106～107'!J14+'108～109'!J14+'110～111'!J14+'112～113'!J14+'114～115'!J14</f>
        <v>16160</v>
      </c>
      <c r="K14" s="159">
        <f>'106～107'!K14+'108～109'!K14+'110～111'!K14+'112～113'!K14+'114～115'!K14</f>
        <v>2180957</v>
      </c>
      <c r="L14" s="160">
        <f>'106～107'!L14+'108～109'!L14+'110～111'!L14+'112～113'!L14+'114～115'!L14</f>
        <v>1212637</v>
      </c>
      <c r="M14" s="158">
        <f t="shared" si="1"/>
        <v>802</v>
      </c>
      <c r="N14" s="159">
        <f t="shared" si="0"/>
        <v>43748</v>
      </c>
      <c r="O14" s="159">
        <f t="shared" si="0"/>
        <v>40014</v>
      </c>
      <c r="P14" s="159">
        <f t="shared" si="0"/>
        <v>4399764</v>
      </c>
      <c r="Q14" s="160">
        <f t="shared" si="0"/>
        <v>2405451</v>
      </c>
    </row>
    <row r="15" spans="1:18" ht="16.7" customHeight="1">
      <c r="A15" s="162"/>
      <c r="B15" s="295" t="s">
        <v>175</v>
      </c>
      <c r="C15" s="154">
        <f>'106～107'!C15+'108～109'!C15+'110～111'!C15+'112～113'!C15+'114～115'!C15</f>
        <v>1464</v>
      </c>
      <c r="D15" s="155">
        <f>'106～107'!D15+'108～109'!D15+'110～111'!D15+'112～113'!D15+'114～115'!D15</f>
        <v>144240</v>
      </c>
      <c r="E15" s="155">
        <f>'106～107'!E15+'108～109'!E15+'110～111'!E15+'112～113'!E15+'114～115'!E15</f>
        <v>140259</v>
      </c>
      <c r="F15" s="155">
        <f>'106～107'!F15+'108～109'!F15+'110～111'!F15+'112～113'!F15+'114～115'!F15</f>
        <v>10754416</v>
      </c>
      <c r="G15" s="156">
        <f>'106～107'!G15+'108～109'!G15+'110～111'!G15+'112～113'!G15+'114～115'!G15</f>
        <v>5523582</v>
      </c>
      <c r="H15" s="154">
        <f>'106～107'!H15+'108～109'!H15+'110～111'!H15+'112～113'!H15+'114～115'!H15</f>
        <v>1355</v>
      </c>
      <c r="I15" s="155">
        <f>'106～107'!I15+'108～109'!I15+'110～111'!I15+'112～113'!I15+'114～115'!I15</f>
        <v>81468</v>
      </c>
      <c r="J15" s="155">
        <f>'106～107'!J15+'108～109'!J15+'110～111'!J15+'112～113'!J15+'114～115'!J15</f>
        <v>71248</v>
      </c>
      <c r="K15" s="155">
        <f>'106～107'!K15+'108～109'!K15+'110～111'!K15+'112～113'!K15+'114～115'!K15</f>
        <v>8398030</v>
      </c>
      <c r="L15" s="156">
        <f>'106～107'!L15+'108～109'!L15+'110～111'!L15+'112～113'!L15+'114～115'!L15</f>
        <v>4728762</v>
      </c>
      <c r="M15" s="154">
        <f t="shared" si="1"/>
        <v>2819</v>
      </c>
      <c r="N15" s="155">
        <f t="shared" si="0"/>
        <v>225708</v>
      </c>
      <c r="O15" s="155">
        <f t="shared" si="0"/>
        <v>211507</v>
      </c>
      <c r="P15" s="155">
        <f t="shared" si="0"/>
        <v>19152446</v>
      </c>
      <c r="Q15" s="156">
        <f t="shared" si="0"/>
        <v>10252344</v>
      </c>
    </row>
    <row r="16" spans="1:18" ht="16.7" customHeight="1" thickBot="1">
      <c r="A16" s="157" t="s">
        <v>124</v>
      </c>
      <c r="B16" s="296" t="s">
        <v>176</v>
      </c>
      <c r="C16" s="158">
        <f>'106～107'!C16+'108～109'!C16+'110～111'!C16+'112～113'!C16+'114～115'!C16</f>
        <v>441</v>
      </c>
      <c r="D16" s="159">
        <f>'106～107'!D16+'108～109'!D16+'110～111'!D16+'112～113'!D16+'114～115'!D16</f>
        <v>45027</v>
      </c>
      <c r="E16" s="159">
        <f>'106～107'!E16+'108～109'!E16+'110～111'!E16+'112～113'!E16+'114～115'!E16</f>
        <v>43079</v>
      </c>
      <c r="F16" s="159">
        <f>'106～107'!F16+'108～109'!F16+'110～111'!F16+'112～113'!F16+'114～115'!F16</f>
        <v>3855736</v>
      </c>
      <c r="G16" s="160">
        <f>'106～107'!G16+'108～109'!G16+'110～111'!G16+'112～113'!G16+'114～115'!G16</f>
        <v>2016067</v>
      </c>
      <c r="H16" s="158">
        <f>'106～107'!H16+'108～109'!H16+'110～111'!H16+'112～113'!H16+'114～115'!H16</f>
        <v>455</v>
      </c>
      <c r="I16" s="159">
        <f>'106～107'!I16+'108～109'!I16+'110～111'!I16+'112～113'!I16+'114～115'!I16</f>
        <v>24799</v>
      </c>
      <c r="J16" s="159">
        <f>'106～107'!J16+'108～109'!J16+'110～111'!J16+'112～113'!J16+'114～115'!J16</f>
        <v>22513</v>
      </c>
      <c r="K16" s="159">
        <f>'106～107'!K16+'108～109'!K16+'110～111'!K16+'112～113'!K16+'114～115'!K16</f>
        <v>2973831</v>
      </c>
      <c r="L16" s="160">
        <f>'106～107'!L16+'108～109'!L16+'110～111'!L16+'112～113'!L16+'114～115'!L16</f>
        <v>1625925</v>
      </c>
      <c r="M16" s="158">
        <f t="shared" si="1"/>
        <v>896</v>
      </c>
      <c r="N16" s="159">
        <f t="shared" si="0"/>
        <v>69826</v>
      </c>
      <c r="O16" s="159">
        <f t="shared" si="0"/>
        <v>65592</v>
      </c>
      <c r="P16" s="159">
        <f t="shared" si="0"/>
        <v>6829567</v>
      </c>
      <c r="Q16" s="160">
        <f t="shared" si="0"/>
        <v>3641992</v>
      </c>
    </row>
    <row r="17" spans="1:17" ht="16.7" customHeight="1">
      <c r="A17" s="162"/>
      <c r="B17" s="235" t="s">
        <v>175</v>
      </c>
      <c r="C17" s="154">
        <f>'106～107'!C17+'108～109'!C17+'110～111'!C17+'112～113'!C17+'114～115'!C17</f>
        <v>1884</v>
      </c>
      <c r="D17" s="155">
        <f>'106～107'!D17+'108～109'!D17+'110～111'!D17+'112～113'!D17+'114～115'!D17</f>
        <v>195674</v>
      </c>
      <c r="E17" s="155">
        <f>'106～107'!E17+'108～109'!E17+'110～111'!E17+'112～113'!E17+'114～115'!E17</f>
        <v>189004</v>
      </c>
      <c r="F17" s="155">
        <f>'106～107'!F17+'108～109'!F17+'110～111'!F17+'112～113'!F17+'114～115'!F17</f>
        <v>14538151</v>
      </c>
      <c r="G17" s="156">
        <f>'106～107'!G17+'108～109'!G17+'110～111'!G17+'112～113'!G17+'114～115'!G17</f>
        <v>7512768</v>
      </c>
      <c r="H17" s="154">
        <f>'106～107'!H17+'108～109'!H17+'110～111'!H17+'112～113'!H17+'114～115'!H17</f>
        <v>4036</v>
      </c>
      <c r="I17" s="155">
        <f>'106～107'!I17+'108～109'!I17+'110～111'!I17+'112～113'!I17+'114～115'!I17</f>
        <v>125367</v>
      </c>
      <c r="J17" s="155">
        <f>'106～107'!J17+'108～109'!J17+'110～111'!J17+'112～113'!J17+'114～115'!J17</f>
        <v>118915</v>
      </c>
      <c r="K17" s="155">
        <f>'106～107'!K17+'108～109'!K17+'110～111'!K17+'112～113'!K17+'114～115'!K17</f>
        <v>10911323</v>
      </c>
      <c r="L17" s="156">
        <f>'106～107'!L17+'108～109'!L17+'110～111'!L17+'112～113'!L17+'114～115'!L17</f>
        <v>5721100</v>
      </c>
      <c r="M17" s="154">
        <f t="shared" si="1"/>
        <v>5920</v>
      </c>
      <c r="N17" s="155">
        <f t="shared" si="0"/>
        <v>321041</v>
      </c>
      <c r="O17" s="155">
        <f t="shared" si="0"/>
        <v>307919</v>
      </c>
      <c r="P17" s="155">
        <f t="shared" si="0"/>
        <v>25449474</v>
      </c>
      <c r="Q17" s="156">
        <f t="shared" si="0"/>
        <v>13233868</v>
      </c>
    </row>
    <row r="18" spans="1:17" ht="16.7" customHeight="1" thickBot="1">
      <c r="A18" s="157" t="s">
        <v>125</v>
      </c>
      <c r="B18" s="236" t="s">
        <v>177</v>
      </c>
      <c r="C18" s="158">
        <f>'106～107'!C18+'108～109'!C18+'110～111'!C18+'112～113'!C18+'114～115'!C18</f>
        <v>691</v>
      </c>
      <c r="D18" s="159">
        <f>'106～107'!D18+'108～109'!D18+'110～111'!D18+'112～113'!D18+'114～115'!D18</f>
        <v>68959</v>
      </c>
      <c r="E18" s="159">
        <f>'106～107'!E18+'108～109'!E18+'110～111'!E18+'112～113'!E18+'114～115'!E18</f>
        <v>67631</v>
      </c>
      <c r="F18" s="159">
        <f>'106～107'!F18+'108～109'!F18+'110～111'!F18+'112～113'!F18+'114～115'!F18</f>
        <v>5833113</v>
      </c>
      <c r="G18" s="160">
        <f>'106～107'!G18+'108～109'!G18+'110～111'!G18+'112～113'!G18+'114～115'!G18</f>
        <v>2973654</v>
      </c>
      <c r="H18" s="158">
        <f>'106～107'!H18+'108～109'!H18+'110～111'!H18+'112～113'!H18+'114～115'!H18</f>
        <v>774</v>
      </c>
      <c r="I18" s="159">
        <f>'106～107'!I18+'108～109'!I18+'110～111'!I18+'112～113'!I18+'114～115'!I18</f>
        <v>20760</v>
      </c>
      <c r="J18" s="159">
        <f>'106～107'!J18+'108～109'!J18+'110～111'!J18+'112～113'!J18+'114～115'!J18</f>
        <v>19951</v>
      </c>
      <c r="K18" s="159">
        <f>'106～107'!K18+'108～109'!K18+'110～111'!K18+'112～113'!K18+'114～115'!K18</f>
        <v>2506124</v>
      </c>
      <c r="L18" s="160">
        <f>'106～107'!L18+'108～109'!L18+'110～111'!L18+'112～113'!L18+'114～115'!L18</f>
        <v>1292821</v>
      </c>
      <c r="M18" s="158">
        <f t="shared" si="1"/>
        <v>1465</v>
      </c>
      <c r="N18" s="159">
        <f t="shared" si="0"/>
        <v>89719</v>
      </c>
      <c r="O18" s="159">
        <f t="shared" si="0"/>
        <v>87582</v>
      </c>
      <c r="P18" s="159">
        <f t="shared" si="0"/>
        <v>8339237</v>
      </c>
      <c r="Q18" s="160">
        <f t="shared" si="0"/>
        <v>4266475</v>
      </c>
    </row>
    <row r="19" spans="1:17" ht="16.7" customHeight="1">
      <c r="A19" s="162"/>
      <c r="B19" s="295" t="s">
        <v>175</v>
      </c>
      <c r="C19" s="154">
        <f>'106～107'!C19+'108～109'!C19+'110～111'!C19+'112～113'!C19+'114～115'!C19</f>
        <v>1483</v>
      </c>
      <c r="D19" s="155">
        <f>'106～107'!D19+'108～109'!D19+'110～111'!D19+'112～113'!D19+'114～115'!D19</f>
        <v>154133</v>
      </c>
      <c r="E19" s="155">
        <f>'106～107'!E19+'108～109'!E19+'110～111'!E19+'112～113'!E19+'114～115'!E19</f>
        <v>149819</v>
      </c>
      <c r="F19" s="155">
        <f>'106～107'!F19+'108～109'!F19+'110～111'!F19+'112～113'!F19+'114～115'!F19</f>
        <v>11410616</v>
      </c>
      <c r="G19" s="156">
        <f>'106～107'!G19+'108～109'!G19+'110～111'!G19+'112～113'!G19+'114～115'!G19</f>
        <v>5866428</v>
      </c>
      <c r="H19" s="154">
        <f>'106～107'!C19+'108～109'!H19+'110～111'!H19+'112～113'!H19+'114～115'!H19</f>
        <v>2525</v>
      </c>
      <c r="I19" s="155">
        <f>'106～107'!D19+'108～109'!I19+'110～111'!I19+'112～113'!I19+'114～115'!I19</f>
        <v>158339</v>
      </c>
      <c r="J19" s="155">
        <f>'106～107'!E19+'108～109'!J19+'110～111'!J19+'112～113'!J19+'114～115'!J19</f>
        <v>144854</v>
      </c>
      <c r="K19" s="155">
        <f>'106～107'!F19+'108～109'!K19+'110～111'!K19+'112～113'!K19+'114～115'!K19</f>
        <v>13658268</v>
      </c>
      <c r="L19" s="156">
        <f>'106～107'!G19+'108～109'!L19+'110～111'!L19+'112～113'!L19+'114～115'!L19</f>
        <v>7413720</v>
      </c>
      <c r="M19" s="154">
        <f>C19+H19</f>
        <v>4008</v>
      </c>
      <c r="N19" s="155">
        <f t="shared" si="0"/>
        <v>312472</v>
      </c>
      <c r="O19" s="155">
        <f t="shared" si="0"/>
        <v>294673</v>
      </c>
      <c r="P19" s="155">
        <f t="shared" si="0"/>
        <v>25068884</v>
      </c>
      <c r="Q19" s="156">
        <f t="shared" si="0"/>
        <v>13280148</v>
      </c>
    </row>
    <row r="20" spans="1:17" ht="16.7" customHeight="1" thickBot="1">
      <c r="A20" s="157" t="s">
        <v>90</v>
      </c>
      <c r="B20" s="296" t="s">
        <v>176</v>
      </c>
      <c r="C20" s="158">
        <f>'106～107'!C20+'108～109'!C20+'110～111'!C20+'112～113'!C20+'114～115'!C20</f>
        <v>476</v>
      </c>
      <c r="D20" s="159">
        <f>'106～107'!D20+'108～109'!D20+'110～111'!D20+'112～113'!D20+'114～115'!D20</f>
        <v>47859</v>
      </c>
      <c r="E20" s="159">
        <f>'106～107'!E20+'108～109'!E20+'110～111'!E20+'112～113'!E20+'114～115'!E20</f>
        <v>46881</v>
      </c>
      <c r="F20" s="159">
        <f>'106～107'!F20+'108～109'!F20+'110～111'!F20+'112～113'!F20+'114～115'!F20</f>
        <v>4059529</v>
      </c>
      <c r="G20" s="160">
        <f>'106～107'!G20+'108～109'!G20+'110～111'!G20+'112～113'!G20+'114～115'!G20</f>
        <v>2072070</v>
      </c>
      <c r="H20" s="158">
        <f>'106～107'!C20+'108～109'!H20+'110～111'!H20+'112～113'!H20+'114～115'!H20</f>
        <v>1901</v>
      </c>
      <c r="I20" s="159">
        <f>'106～107'!D20+'108～109'!I20+'110～111'!I20+'112～113'!I20+'114～115'!I20</f>
        <v>60629</v>
      </c>
      <c r="J20" s="159">
        <f>'106～107'!E20+'108～109'!J20+'110～111'!J20+'112～113'!J20+'114～115'!J20</f>
        <v>59711</v>
      </c>
      <c r="K20" s="159">
        <f>'106～107'!F20+'108～109'!K20+'110～111'!K20+'112～113'!K20+'114～115'!K20</f>
        <v>5967497</v>
      </c>
      <c r="L20" s="160">
        <f>'106～107'!G20+'108～109'!L20+'110～111'!L20+'112～113'!L20+'114～115'!L20</f>
        <v>3031484</v>
      </c>
      <c r="M20" s="158">
        <f t="shared" si="1"/>
        <v>2377</v>
      </c>
      <c r="N20" s="159">
        <f t="shared" si="0"/>
        <v>108488</v>
      </c>
      <c r="O20" s="159">
        <f t="shared" si="0"/>
        <v>106592</v>
      </c>
      <c r="P20" s="159">
        <f t="shared" si="0"/>
        <v>10027026</v>
      </c>
      <c r="Q20" s="160">
        <f t="shared" si="0"/>
        <v>5103554</v>
      </c>
    </row>
    <row r="21" spans="1:17" ht="16.7" customHeight="1">
      <c r="A21" s="162"/>
      <c r="B21" s="235" t="s">
        <v>175</v>
      </c>
      <c r="C21" s="154">
        <f>'106～107'!C21+'108～109'!C21+'110～111'!C21+'112～113'!C21+'114～115'!C21</f>
        <v>2267</v>
      </c>
      <c r="D21" s="155">
        <f>'106～107'!D21+'108～109'!D21+'110～111'!D21+'112～113'!D21+'114～115'!D21</f>
        <v>232305</v>
      </c>
      <c r="E21" s="155">
        <f>'106～107'!E21+'108～109'!E21+'110～111'!E21+'112～113'!E21+'114～115'!E21</f>
        <v>226159</v>
      </c>
      <c r="F21" s="155">
        <f>'106～107'!F21+'108～109'!F21+'110～111'!F21+'112～113'!F21+'114～115'!F21</f>
        <v>17225816</v>
      </c>
      <c r="G21" s="156">
        <f>'106～107'!G21+'108～109'!G21+'110～111'!G21+'112～113'!G21+'114～115'!G21</f>
        <v>8839416</v>
      </c>
      <c r="H21" s="154">
        <f>'106～107'!H21+'108～109'!H21+'110～111'!H21+'112～113'!H21+'114～115'!H21</f>
        <v>3703</v>
      </c>
      <c r="I21" s="155">
        <f>'106～107'!I21+'108～109'!I21+'110～111'!I21+'112～113'!I21+'114～115'!I21</f>
        <v>120358</v>
      </c>
      <c r="J21" s="155">
        <f>'106～107'!J21+'108～109'!J21+'110～111'!J21+'112～113'!J21+'114～115'!J21</f>
        <v>108664</v>
      </c>
      <c r="K21" s="155">
        <f>'106～107'!K21+'108～109'!K21+'110～111'!K21+'112～113'!K21+'114～115'!K21</f>
        <v>11981489</v>
      </c>
      <c r="L21" s="156">
        <f>'106～107'!L21+'108～109'!L21+'110～111'!L21+'112～113'!L21+'114～115'!L21</f>
        <v>6567906</v>
      </c>
      <c r="M21" s="154">
        <f t="shared" si="1"/>
        <v>5970</v>
      </c>
      <c r="N21" s="155">
        <f t="shared" si="0"/>
        <v>352663</v>
      </c>
      <c r="O21" s="155">
        <f t="shared" si="0"/>
        <v>334823</v>
      </c>
      <c r="P21" s="155">
        <f t="shared" si="0"/>
        <v>29207305</v>
      </c>
      <c r="Q21" s="156">
        <f t="shared" si="0"/>
        <v>15407322</v>
      </c>
    </row>
    <row r="22" spans="1:17" ht="16.7" customHeight="1" thickBot="1">
      <c r="A22" s="157" t="s">
        <v>126</v>
      </c>
      <c r="B22" s="236" t="s">
        <v>177</v>
      </c>
      <c r="C22" s="158">
        <f>'106～107'!C22+'108～109'!C22+'110～111'!C22+'112～113'!C22+'114～115'!C22</f>
        <v>766</v>
      </c>
      <c r="D22" s="159">
        <f>'106～107'!D22+'108～109'!D22+'110～111'!D22+'112～113'!D22+'114～115'!D22</f>
        <v>77662</v>
      </c>
      <c r="E22" s="159">
        <f>'106～107'!E22+'108～109'!E22+'110～111'!E22+'112～113'!E22+'114～115'!E22</f>
        <v>75679</v>
      </c>
      <c r="F22" s="159">
        <f>'106～107'!F22+'108～109'!F22+'110～111'!F22+'112～113'!F22+'114～115'!F22</f>
        <v>6572724</v>
      </c>
      <c r="G22" s="160">
        <f>'106～107'!G22+'108～109'!G22+'110～111'!G22+'112～113'!G22+'114～115'!G22</f>
        <v>3371938</v>
      </c>
      <c r="H22" s="158">
        <f>'106～107'!H22+'108～109'!H22+'110～111'!H22+'112～113'!H22+'114～115'!H22</f>
        <v>69</v>
      </c>
      <c r="I22" s="159">
        <f>'106～107'!I22+'108～109'!I22+'110～111'!I22+'112～113'!I22+'114～115'!I22</f>
        <v>9608</v>
      </c>
      <c r="J22" s="159">
        <f>'106～107'!J22+'108～109'!J22+'110～111'!J22+'112～113'!J22+'114～115'!J22</f>
        <v>8609</v>
      </c>
      <c r="K22" s="159">
        <f>'106～107'!K22+'108～109'!K22+'110～111'!K22+'112～113'!K22+'114～115'!K22</f>
        <v>924225</v>
      </c>
      <c r="L22" s="160">
        <f>'106～107'!L22+'108～109'!L22+'110～111'!L22+'112～113'!L22+'114～115'!L22</f>
        <v>509491</v>
      </c>
      <c r="M22" s="158">
        <f t="shared" si="1"/>
        <v>835</v>
      </c>
      <c r="N22" s="159">
        <f t="shared" si="0"/>
        <v>87270</v>
      </c>
      <c r="O22" s="159">
        <f t="shared" si="0"/>
        <v>84288</v>
      </c>
      <c r="P22" s="159">
        <f t="shared" si="0"/>
        <v>7496949</v>
      </c>
      <c r="Q22" s="160">
        <f t="shared" si="0"/>
        <v>3881429</v>
      </c>
    </row>
    <row r="23" spans="1:17" ht="16.7" customHeight="1">
      <c r="A23" s="162"/>
      <c r="B23" s="295" t="s">
        <v>175</v>
      </c>
      <c r="C23" s="154">
        <f>'106～107'!C23+'108～109'!C23+'110～111'!C23+'112～113'!C23+'114～115'!C23</f>
        <v>1153</v>
      </c>
      <c r="D23" s="155">
        <f>'106～107'!D23+'108～109'!D23+'110～111'!D23+'112～113'!D23+'114～115'!D23</f>
        <v>119814</v>
      </c>
      <c r="E23" s="155">
        <f>'106～107'!E23+'108～109'!E23+'110～111'!E23+'112～113'!E23+'114～115'!E23</f>
        <v>115514</v>
      </c>
      <c r="F23" s="155">
        <f>'106～107'!F23+'108～109'!F23+'110～111'!F23+'112～113'!F23+'114～115'!F23</f>
        <v>8872751</v>
      </c>
      <c r="G23" s="156">
        <f>'106～107'!G23+'108～109'!G23+'110～111'!G23+'112～113'!G23+'114～115'!G23</f>
        <v>4596705</v>
      </c>
      <c r="H23" s="154">
        <f>'106～107'!H23+'108～109'!H23+'110～111'!H23+'112～113'!H23+'114～115'!H23</f>
        <v>2932</v>
      </c>
      <c r="I23" s="155">
        <f>'106～107'!I23+'108～109'!I23+'110～111'!I23+'112～113'!I23+'114～115'!I23</f>
        <v>85491</v>
      </c>
      <c r="J23" s="155">
        <f>'106～107'!J23+'108～109'!J23+'110～111'!J23+'112～113'!J23+'114～115'!J23</f>
        <v>76306</v>
      </c>
      <c r="K23" s="155">
        <f>'106～107'!K23+'108～109'!K23+'110～111'!K23+'112～113'!K23+'114～115'!K23</f>
        <v>8683954</v>
      </c>
      <c r="L23" s="156">
        <f>'106～107'!L23+'108～109'!L23+'110～111'!L23+'112～113'!L23+'114～115'!L23</f>
        <v>4806821</v>
      </c>
      <c r="M23" s="154">
        <f t="shared" si="1"/>
        <v>4085</v>
      </c>
      <c r="N23" s="155">
        <f t="shared" ref="N23:N42" si="2">D23+I23</f>
        <v>205305</v>
      </c>
      <c r="O23" s="155">
        <f t="shared" ref="O23:O42" si="3">E23+J23</f>
        <v>191820</v>
      </c>
      <c r="P23" s="155">
        <f t="shared" ref="P23:P42" si="4">F23+K23</f>
        <v>17556705</v>
      </c>
      <c r="Q23" s="156">
        <f t="shared" ref="Q23:Q42" si="5">G23+L23</f>
        <v>9403526</v>
      </c>
    </row>
    <row r="24" spans="1:17" ht="16.7" customHeight="1" thickBot="1">
      <c r="A24" s="157" t="s">
        <v>127</v>
      </c>
      <c r="B24" s="296" t="s">
        <v>176</v>
      </c>
      <c r="C24" s="158">
        <f>'106～107'!C24+'108～109'!C24+'110～111'!C24+'112～113'!C24+'114～115'!C24</f>
        <v>444</v>
      </c>
      <c r="D24" s="159">
        <f>'106～107'!D24+'108～109'!D24+'110～111'!D24+'112～113'!D24+'114～115'!D24</f>
        <v>44493</v>
      </c>
      <c r="E24" s="159">
        <f>'106～107'!E24+'108～109'!E24+'110～111'!E24+'112～113'!E24+'114～115'!E24</f>
        <v>43659</v>
      </c>
      <c r="F24" s="159">
        <f>'106～107'!F24+'108～109'!F24+'110～111'!F24+'112～113'!F24+'114～115'!F24</f>
        <v>3778350</v>
      </c>
      <c r="G24" s="160">
        <f>'106～107'!G24+'108～109'!G24+'110～111'!G24+'112～113'!G24+'114～115'!G24</f>
        <v>1924058</v>
      </c>
      <c r="H24" s="158">
        <f>'106～107'!H24+'108～109'!H24+'110～111'!H24+'112～113'!H24+'114～115'!H24</f>
        <v>3189</v>
      </c>
      <c r="I24" s="159">
        <f>'106～107'!I24+'108～109'!I24+'110～111'!I24+'112～113'!I24+'114～115'!I24</f>
        <v>46013</v>
      </c>
      <c r="J24" s="159">
        <f>'106～107'!J24+'108～109'!J24+'110～111'!J24+'112～113'!J24+'114～115'!J24</f>
        <v>45417</v>
      </c>
      <c r="K24" s="159">
        <f>'106～107'!K24+'108～109'!K24+'110～111'!K24+'112～113'!K24+'114～115'!K24</f>
        <v>5164754</v>
      </c>
      <c r="L24" s="160">
        <f>'106～107'!L24+'108～109'!L24+'110～111'!L24+'112～113'!L24+'114～115'!L24</f>
        <v>2611889</v>
      </c>
      <c r="M24" s="158">
        <f t="shared" si="1"/>
        <v>3633</v>
      </c>
      <c r="N24" s="159">
        <f t="shared" si="2"/>
        <v>90506</v>
      </c>
      <c r="O24" s="159">
        <f t="shared" si="3"/>
        <v>89076</v>
      </c>
      <c r="P24" s="159">
        <f t="shared" si="4"/>
        <v>8943104</v>
      </c>
      <c r="Q24" s="160">
        <f t="shared" si="5"/>
        <v>4535947</v>
      </c>
    </row>
    <row r="25" spans="1:17" ht="16.7" customHeight="1">
      <c r="A25" s="162"/>
      <c r="B25" s="235" t="s">
        <v>175</v>
      </c>
      <c r="C25" s="154">
        <f>'106～107'!C25+'108～109'!C25+'110～111'!C25+'112～113'!C25+'114～115'!C25</f>
        <v>1139</v>
      </c>
      <c r="D25" s="155">
        <f>'106～107'!D25+'108～109'!D25+'110～111'!D25+'112～113'!D25+'114～115'!D25</f>
        <v>123485</v>
      </c>
      <c r="E25" s="155">
        <f>'106～107'!E25+'108～109'!E25+'110～111'!E25+'112～113'!E25+'114～115'!E25</f>
        <v>117895</v>
      </c>
      <c r="F25" s="155">
        <f>'106～107'!F25+'108～109'!F25+'110～111'!F25+'112～113'!F25+'114～115'!F25</f>
        <v>9138657</v>
      </c>
      <c r="G25" s="156">
        <f>'106～107'!G25+'108～109'!G25+'110～111'!G25+'112～113'!G25+'114～115'!G25</f>
        <v>4776712</v>
      </c>
      <c r="H25" s="154">
        <f>'106～107'!H25+'108～109'!H25+'110～111'!H25+'112～113'!H25+'114～115'!H25</f>
        <v>5946</v>
      </c>
      <c r="I25" s="155">
        <f>'106～107'!I25+'108～109'!I25+'110～111'!I25+'112～113'!I25+'114～115'!I25</f>
        <v>109346</v>
      </c>
      <c r="J25" s="155">
        <f>'106～107'!J25+'108～109'!J25+'110～111'!J25+'112～113'!J25+'114～115'!J25</f>
        <v>102071</v>
      </c>
      <c r="K25" s="155">
        <f>'106～107'!K25+'108～109'!K25+'110～111'!K25+'112～113'!K25+'114～115'!K25</f>
        <v>9582296</v>
      </c>
      <c r="L25" s="156">
        <f>'106～107'!L25+'108～109'!L25+'110～111'!L25+'112～113'!L25+'114～115'!L25</f>
        <v>5130977</v>
      </c>
      <c r="M25" s="154">
        <f t="shared" si="1"/>
        <v>7085</v>
      </c>
      <c r="N25" s="155">
        <f t="shared" si="2"/>
        <v>232831</v>
      </c>
      <c r="O25" s="155">
        <f t="shared" si="3"/>
        <v>219966</v>
      </c>
      <c r="P25" s="155">
        <f t="shared" si="4"/>
        <v>18720953</v>
      </c>
      <c r="Q25" s="156">
        <f t="shared" si="5"/>
        <v>9907689</v>
      </c>
    </row>
    <row r="26" spans="1:17" ht="16.7" customHeight="1" thickBot="1">
      <c r="A26" s="157" t="s">
        <v>128</v>
      </c>
      <c r="B26" s="236" t="s">
        <v>177</v>
      </c>
      <c r="C26" s="158">
        <f>'106～107'!C26+'108～109'!C26+'110～111'!C26+'112～113'!C26+'114～115'!C26</f>
        <v>497</v>
      </c>
      <c r="D26" s="159">
        <f>'106～107'!D26+'108～109'!D26+'110～111'!D26+'112～113'!D26+'114～115'!D26</f>
        <v>52243</v>
      </c>
      <c r="E26" s="159">
        <f>'106～107'!E26+'108～109'!E26+'110～111'!E26+'112～113'!E26+'114～115'!E26</f>
        <v>50144</v>
      </c>
      <c r="F26" s="159">
        <f>'106～107'!F26+'108～109'!F26+'110～111'!F26+'112～113'!F26+'114～115'!F26</f>
        <v>4421869</v>
      </c>
      <c r="G26" s="160">
        <f>'106～107'!G26+'108～109'!G26+'110～111'!G26+'112～113'!G26+'114～115'!G26</f>
        <v>2301714</v>
      </c>
      <c r="H26" s="158">
        <f>'106～107'!H26+'108～109'!H26+'110～111'!H26+'112～113'!H26+'114～115'!H26</f>
        <v>41</v>
      </c>
      <c r="I26" s="159">
        <f>'106～107'!I26+'108～109'!I26+'110～111'!I26+'112～113'!I26+'114～115'!I26</f>
        <v>6521</v>
      </c>
      <c r="J26" s="159">
        <f>'106～107'!J26+'108～109'!J26+'110～111'!J26+'112～113'!J26+'114～115'!J26</f>
        <v>5485</v>
      </c>
      <c r="K26" s="159">
        <f>'106～107'!K26+'108～109'!K26+'110～111'!K26+'112～113'!K26+'114～115'!K26</f>
        <v>685572</v>
      </c>
      <c r="L26" s="160">
        <f>'106～107'!L26+'108～109'!L26+'110～111'!L26+'112～113'!L26+'114～115'!L26</f>
        <v>405427</v>
      </c>
      <c r="M26" s="158">
        <f t="shared" si="1"/>
        <v>538</v>
      </c>
      <c r="N26" s="159">
        <f t="shared" si="2"/>
        <v>58764</v>
      </c>
      <c r="O26" s="159">
        <f t="shared" si="3"/>
        <v>55629</v>
      </c>
      <c r="P26" s="159">
        <f t="shared" si="4"/>
        <v>5107441</v>
      </c>
      <c r="Q26" s="160">
        <f t="shared" si="5"/>
        <v>2707141</v>
      </c>
    </row>
    <row r="27" spans="1:17" ht="16.7" customHeight="1">
      <c r="A27" s="162"/>
      <c r="B27" s="295" t="s">
        <v>175</v>
      </c>
      <c r="C27" s="154">
        <f>'106～107'!C27+'108～109'!C27+'110～111'!C27+'112～113'!C27+'114～115'!C27</f>
        <v>2668</v>
      </c>
      <c r="D27" s="155">
        <f>'106～107'!D27+'108～109'!D27+'110～111'!D27+'112～113'!D27+'114～115'!D27</f>
        <v>279743</v>
      </c>
      <c r="E27" s="155">
        <f>'106～107'!E27+'108～109'!E27+'110～111'!E27+'112～113'!E27+'114～115'!E27</f>
        <v>266445</v>
      </c>
      <c r="F27" s="155">
        <f>'106～107'!F27+'108～109'!F27+'110～111'!F27+'112～113'!F27+'114～115'!F27</f>
        <v>21101842</v>
      </c>
      <c r="G27" s="156">
        <f>'106～107'!G27+'108～109'!G27+'110～111'!G27+'112～113'!G27+'114～115'!G27</f>
        <v>11060454</v>
      </c>
      <c r="H27" s="154">
        <f>'106～107'!H27+'108～109'!H27+'110～111'!H27+'112～113'!H27+'114～115'!H27</f>
        <v>9552</v>
      </c>
      <c r="I27" s="155">
        <f>'106～107'!I27+'108～109'!I27+'110～111'!I27+'112～113'!I27+'114～115'!I27</f>
        <v>284411</v>
      </c>
      <c r="J27" s="155">
        <f>'106～107'!J27+'108～109'!J27+'110～111'!J27+'112～113'!J27+'114～115'!J27</f>
        <v>241496</v>
      </c>
      <c r="K27" s="155">
        <f>'106～107'!K27+'108～109'!K27+'110～111'!K27+'112～113'!K27+'114～115'!K27</f>
        <v>28842566</v>
      </c>
      <c r="L27" s="156">
        <f>'106～107'!L27+'108～109'!L27+'110～111'!L27+'112～113'!L27+'114～115'!L27</f>
        <v>16531565</v>
      </c>
      <c r="M27" s="154">
        <f t="shared" si="1"/>
        <v>12220</v>
      </c>
      <c r="N27" s="155">
        <f t="shared" si="2"/>
        <v>564154</v>
      </c>
      <c r="O27" s="155">
        <f t="shared" si="3"/>
        <v>507941</v>
      </c>
      <c r="P27" s="155">
        <f t="shared" si="4"/>
        <v>49944408</v>
      </c>
      <c r="Q27" s="156">
        <f t="shared" si="5"/>
        <v>27592019</v>
      </c>
    </row>
    <row r="28" spans="1:17" ht="16.7" customHeight="1" thickBot="1">
      <c r="A28" s="157" t="s">
        <v>129</v>
      </c>
      <c r="B28" s="296" t="s">
        <v>176</v>
      </c>
      <c r="C28" s="158">
        <f>'106～107'!C28+'108～109'!C28+'110～111'!C28+'112～113'!C28+'114～115'!C28</f>
        <v>944</v>
      </c>
      <c r="D28" s="159">
        <f>'106～107'!D28+'108～109'!D28+'110～111'!D28+'112～113'!D28+'114～115'!D28</f>
        <v>97584</v>
      </c>
      <c r="E28" s="159">
        <f>'106～107'!E28+'108～109'!E28+'110～111'!E28+'112～113'!E28+'114～115'!E28</f>
        <v>94439</v>
      </c>
      <c r="F28" s="159">
        <f>'106～107'!F28+'108～109'!F28+'110～111'!F28+'112～113'!F28+'114～115'!F28</f>
        <v>8395968</v>
      </c>
      <c r="G28" s="160">
        <f>'106～107'!G28+'108～109'!G28+'110～111'!G28+'112～113'!G28+'114～115'!G28</f>
        <v>4333202</v>
      </c>
      <c r="H28" s="158">
        <f>'106～107'!H28+'108～109'!H28+'110～111'!H28+'112～113'!H28+'114～115'!H28</f>
        <v>4106</v>
      </c>
      <c r="I28" s="159">
        <f>'106～107'!I28+'108～109'!I28+'110～111'!I28+'112～113'!I28+'114～115'!I28</f>
        <v>69542</v>
      </c>
      <c r="J28" s="159">
        <f>'106～107'!J28+'108～109'!J28+'110～111'!J28+'112～113'!J28+'114～115'!J28</f>
        <v>66119</v>
      </c>
      <c r="K28" s="159">
        <f>'106～107'!K28+'108～109'!K28+'110～111'!K28+'112～113'!K28+'114～115'!K28</f>
        <v>8384778</v>
      </c>
      <c r="L28" s="160">
        <f>'106～107'!L28+'108～109'!L28+'110～111'!L28+'112～113'!L28+'114～115'!L28</f>
        <v>4359543</v>
      </c>
      <c r="M28" s="158">
        <f t="shared" si="1"/>
        <v>5050</v>
      </c>
      <c r="N28" s="159">
        <f t="shared" si="2"/>
        <v>167126</v>
      </c>
      <c r="O28" s="159">
        <f t="shared" si="3"/>
        <v>160558</v>
      </c>
      <c r="P28" s="159">
        <f t="shared" si="4"/>
        <v>16780746</v>
      </c>
      <c r="Q28" s="160">
        <f t="shared" si="5"/>
        <v>8692745</v>
      </c>
    </row>
    <row r="29" spans="1:17" ht="16.7" customHeight="1">
      <c r="A29" s="162"/>
      <c r="B29" s="235" t="s">
        <v>175</v>
      </c>
      <c r="C29" s="154">
        <f>'106～107'!C29+'108～109'!C29+'110～111'!C29+'112～113'!C29+'114～115'!C29</f>
        <v>1113</v>
      </c>
      <c r="D29" s="155">
        <f>'106～107'!D29+'108～109'!D29+'110～111'!D29+'112～113'!D29+'114～115'!D29</f>
        <v>120758</v>
      </c>
      <c r="E29" s="155">
        <f>'106～107'!E29+'108～109'!E29+'110～111'!E29+'112～113'!E29+'114～115'!E29</f>
        <v>116268</v>
      </c>
      <c r="F29" s="155">
        <f>'106～107'!F29+'108～109'!F29+'110～111'!F29+'112～113'!F29+'114～115'!F29</f>
        <v>9000141</v>
      </c>
      <c r="G29" s="156">
        <f>'106～107'!G29+'108～109'!G29+'110～111'!G29+'112～113'!G29+'114～115'!G29</f>
        <v>4657279</v>
      </c>
      <c r="H29" s="154">
        <f>'106～107'!H29+'108～109'!H29+'110～111'!H29+'112～113'!H29+'114～115'!H29</f>
        <v>8901</v>
      </c>
      <c r="I29" s="155">
        <f>'106～107'!I29+'108～109'!I29+'110～111'!I29+'112～113'!I29+'114～115'!I29</f>
        <v>149324</v>
      </c>
      <c r="J29" s="155">
        <f>'106～107'!J29+'108～109'!J29+'110～111'!J29+'112～113'!J29+'114～115'!J29</f>
        <v>141326</v>
      </c>
      <c r="K29" s="155">
        <f>'106～107'!K29+'108～109'!K29+'110～111'!K29+'112～113'!K29+'114～115'!K29</f>
        <v>15158483</v>
      </c>
      <c r="L29" s="156">
        <f>'106～107'!L29+'108～109'!L29+'110～111'!L29+'112～113'!L29+'114～115'!L29</f>
        <v>7764202</v>
      </c>
      <c r="M29" s="154">
        <f t="shared" si="1"/>
        <v>10014</v>
      </c>
      <c r="N29" s="155">
        <f t="shared" si="2"/>
        <v>270082</v>
      </c>
      <c r="O29" s="155">
        <f t="shared" si="3"/>
        <v>257594</v>
      </c>
      <c r="P29" s="155">
        <f t="shared" si="4"/>
        <v>24158624</v>
      </c>
      <c r="Q29" s="156">
        <f t="shared" si="5"/>
        <v>12421481</v>
      </c>
    </row>
    <row r="30" spans="1:17" ht="16.7" customHeight="1" thickBot="1">
      <c r="A30" s="157" t="s">
        <v>130</v>
      </c>
      <c r="B30" s="236" t="s">
        <v>177</v>
      </c>
      <c r="C30" s="158">
        <f>'106～107'!C30+'108～109'!C30+'110～111'!C30+'112～113'!C30+'114～115'!C30</f>
        <v>549</v>
      </c>
      <c r="D30" s="159">
        <f>'106～107'!D30+'108～109'!D30+'110～111'!D30+'112～113'!D30+'114～115'!D30</f>
        <v>56047</v>
      </c>
      <c r="E30" s="159">
        <f>'106～107'!E30+'108～109'!E30+'110～111'!E30+'112～113'!E30+'114～115'!E30</f>
        <v>54673</v>
      </c>
      <c r="F30" s="159">
        <f>'106～107'!F30+'108～109'!F30+'110～111'!F30+'112～113'!F30+'114～115'!F30</f>
        <v>4754805</v>
      </c>
      <c r="G30" s="160">
        <f>'106～107'!G30+'108～109'!G30+'110～111'!G30+'112～113'!G30+'114～115'!G30</f>
        <v>2437975</v>
      </c>
      <c r="H30" s="158">
        <f>'106～107'!H30+'108～109'!H30+'110～111'!H30+'112～113'!H30+'114～115'!H30</f>
        <v>61</v>
      </c>
      <c r="I30" s="159">
        <f>'106～107'!I30+'108～109'!I30+'110～111'!I30+'112～113'!I30+'114～115'!I30</f>
        <v>10037</v>
      </c>
      <c r="J30" s="159">
        <f>'106～107'!J30+'108～109'!J30+'110～111'!J30+'112～113'!J30+'114～115'!J30</f>
        <v>8602</v>
      </c>
      <c r="K30" s="159">
        <f>'106～107'!K30+'108～109'!K30+'110～111'!K30+'112～113'!K30+'114～115'!K30</f>
        <v>1017995</v>
      </c>
      <c r="L30" s="160">
        <f>'106～107'!L30+'108～109'!L30+'110～111'!L30+'112～113'!L30+'114～115'!L30</f>
        <v>587285</v>
      </c>
      <c r="M30" s="158">
        <f t="shared" si="1"/>
        <v>610</v>
      </c>
      <c r="N30" s="159">
        <f t="shared" si="2"/>
        <v>66084</v>
      </c>
      <c r="O30" s="159">
        <f t="shared" si="3"/>
        <v>63275</v>
      </c>
      <c r="P30" s="159">
        <f t="shared" si="4"/>
        <v>5772800</v>
      </c>
      <c r="Q30" s="160">
        <f t="shared" si="5"/>
        <v>3025260</v>
      </c>
    </row>
    <row r="31" spans="1:17" ht="16.7" customHeight="1">
      <c r="A31" s="162"/>
      <c r="B31" s="295" t="s">
        <v>175</v>
      </c>
      <c r="C31" s="154">
        <f>'106～107'!C31+'108～109'!C31+'110～111'!C31+'112～113'!C31+'114～115'!C31</f>
        <v>2101</v>
      </c>
      <c r="D31" s="155">
        <f>'106～107'!D31+'108～109'!D31+'110～111'!D31+'112～113'!D31+'114～115'!D31</f>
        <v>238781</v>
      </c>
      <c r="E31" s="155">
        <f>'106～107'!E31+'108～109'!E31+'110～111'!E31+'112～113'!E31+'114～115'!E31</f>
        <v>223664</v>
      </c>
      <c r="F31" s="155">
        <f>'106～107'!F31+'108～109'!F31+'110～111'!F31+'112～113'!F31+'114～115'!F31</f>
        <v>17693894</v>
      </c>
      <c r="G31" s="156">
        <f>'106～107'!G31+'108～109'!G31+'110～111'!G31+'112～113'!G31+'114～115'!G31</f>
        <v>9379337</v>
      </c>
      <c r="H31" s="154">
        <f>'106～107'!H31+'108～109'!H31+'110～111'!H31+'112～113'!H31+'114～115'!H31</f>
        <v>5553</v>
      </c>
      <c r="I31" s="155">
        <f>'106～107'!I31+'108～109'!I31+'110～111'!I31+'112～113'!I31+'114～115'!I31</f>
        <v>182939</v>
      </c>
      <c r="J31" s="155">
        <f>'106～107'!J31+'108～109'!J31+'110～111'!J31+'112～113'!J31+'114～115'!J31</f>
        <v>168884</v>
      </c>
      <c r="K31" s="155">
        <f>'106～107'!K31+'108～109'!K31+'110～111'!K31+'112～113'!K31+'114～115'!K31</f>
        <v>18949275</v>
      </c>
      <c r="L31" s="156">
        <f>'106～107'!L31+'108～109'!L31+'110～111'!L31+'112～113'!L31+'114～115'!L31</f>
        <v>10013771</v>
      </c>
      <c r="M31" s="154">
        <f t="shared" si="1"/>
        <v>7654</v>
      </c>
      <c r="N31" s="155">
        <f t="shared" si="2"/>
        <v>421720</v>
      </c>
      <c r="O31" s="155">
        <f t="shared" si="3"/>
        <v>392548</v>
      </c>
      <c r="P31" s="155">
        <f t="shared" si="4"/>
        <v>36643169</v>
      </c>
      <c r="Q31" s="156">
        <f t="shared" si="5"/>
        <v>19393108</v>
      </c>
    </row>
    <row r="32" spans="1:17" ht="16.7" customHeight="1" thickBot="1">
      <c r="A32" s="157" t="s">
        <v>131</v>
      </c>
      <c r="B32" s="296" t="s">
        <v>176</v>
      </c>
      <c r="C32" s="158">
        <f>'106～107'!C32+'108～109'!C32+'110～111'!C32+'112～113'!C32+'114～115'!C32</f>
        <v>769</v>
      </c>
      <c r="D32" s="159">
        <f>'106～107'!D32+'108～109'!D32+'110～111'!D32+'112～113'!D32+'114～115'!D32</f>
        <v>83217</v>
      </c>
      <c r="E32" s="159">
        <f>'106～107'!E32+'108～109'!E32+'110～111'!E32+'112～113'!E32+'114～115'!E32</f>
        <v>80027</v>
      </c>
      <c r="F32" s="159">
        <f>'106～107'!F32+'108～109'!F32+'110～111'!F32+'112～113'!F32+'114～115'!F32</f>
        <v>7094087</v>
      </c>
      <c r="G32" s="160">
        <f>'106～107'!G32+'108～109'!G32+'110～111'!G32+'112～113'!G32+'114～115'!G32</f>
        <v>3683234</v>
      </c>
      <c r="H32" s="158">
        <f>'106～107'!H32+'108～109'!H32+'110～111'!H32+'112～113'!H32+'114～115'!H32</f>
        <v>1283</v>
      </c>
      <c r="I32" s="159">
        <f>'106～107'!I32+'108～109'!I32+'110～111'!I32+'112～113'!I32+'114～115'!I32</f>
        <v>32652</v>
      </c>
      <c r="J32" s="159">
        <f>'106～107'!J32+'108～109'!J32+'110～111'!J32+'112～113'!J32+'114～115'!J32</f>
        <v>30342</v>
      </c>
      <c r="K32" s="159">
        <f>'106～107'!K32+'108～109'!K32+'110～111'!K32+'112～113'!K32+'114～115'!K32</f>
        <v>3451892</v>
      </c>
      <c r="L32" s="160">
        <f>'106～107'!L32+'108～109'!L32+'110～111'!L32+'112～113'!L32+'114～115'!L32</f>
        <v>1833701</v>
      </c>
      <c r="M32" s="158">
        <f t="shared" si="1"/>
        <v>2052</v>
      </c>
      <c r="N32" s="159">
        <f t="shared" si="2"/>
        <v>115869</v>
      </c>
      <c r="O32" s="159">
        <f t="shared" si="3"/>
        <v>110369</v>
      </c>
      <c r="P32" s="159">
        <f t="shared" si="4"/>
        <v>10545979</v>
      </c>
      <c r="Q32" s="160">
        <f t="shared" si="5"/>
        <v>5516935</v>
      </c>
    </row>
    <row r="33" spans="1:17" ht="16.7" customHeight="1">
      <c r="A33" s="162"/>
      <c r="B33" s="235" t="s">
        <v>175</v>
      </c>
      <c r="C33" s="154">
        <f>'106～107'!C33+'108～109'!C33+'110～111'!C33+'112～113'!C33+'114～115'!C33</f>
        <v>1096</v>
      </c>
      <c r="D33" s="155">
        <f>'106～107'!D33+'108～109'!D33+'110～111'!D33+'112～113'!D33+'114～115'!D33</f>
        <v>134596</v>
      </c>
      <c r="E33" s="155">
        <f>'106～107'!E33+'108～109'!E33+'110～111'!E33+'112～113'!E33+'114～115'!E33</f>
        <v>126875</v>
      </c>
      <c r="F33" s="155">
        <f>'106～107'!F33+'108～109'!F33+'110～111'!F33+'112～113'!F33+'114～115'!F33</f>
        <v>10000683</v>
      </c>
      <c r="G33" s="156">
        <f>'106～107'!G33+'108～109'!G33+'110～111'!G33+'112～113'!G33+'114～115'!G33</f>
        <v>5278817</v>
      </c>
      <c r="H33" s="154">
        <f>'106～107'!H33+'108～109'!H33+'110～111'!H33+'112～113'!H33+'114～115'!H33</f>
        <v>7339</v>
      </c>
      <c r="I33" s="155">
        <f>'106～107'!I33+'108～109'!I33+'110～111'!I33+'112～113'!I33+'114～115'!I33</f>
        <v>145501</v>
      </c>
      <c r="J33" s="155">
        <f>'106～107'!J33+'108～109'!J33+'110～111'!J33+'112～113'!J33+'114～115'!J33</f>
        <v>138104</v>
      </c>
      <c r="K33" s="155">
        <f>'106～107'!K33+'108～109'!K33+'110～111'!K33+'112～113'!K33+'114～115'!K33</f>
        <v>14538100</v>
      </c>
      <c r="L33" s="156">
        <f>'106～107'!L33+'108～109'!L33+'110～111'!L33+'112～113'!L33+'114～115'!L33</f>
        <v>7525068</v>
      </c>
      <c r="M33" s="154">
        <f t="shared" si="1"/>
        <v>8435</v>
      </c>
      <c r="N33" s="155">
        <f t="shared" si="2"/>
        <v>280097</v>
      </c>
      <c r="O33" s="155">
        <f t="shared" si="3"/>
        <v>264979</v>
      </c>
      <c r="P33" s="155">
        <f t="shared" si="4"/>
        <v>24538783</v>
      </c>
      <c r="Q33" s="156">
        <f t="shared" si="5"/>
        <v>12803885</v>
      </c>
    </row>
    <row r="34" spans="1:17" ht="16.7" customHeight="1" thickBot="1">
      <c r="A34" s="157" t="s">
        <v>132</v>
      </c>
      <c r="B34" s="236" t="s">
        <v>177</v>
      </c>
      <c r="C34" s="158">
        <f>'106～107'!C34+'108～109'!C34+'110～111'!C34+'112～113'!C34+'114～115'!C34</f>
        <v>417</v>
      </c>
      <c r="D34" s="159">
        <f>'106～107'!D34+'108～109'!D34+'110～111'!D34+'112～113'!D34+'114～115'!D34</f>
        <v>49077</v>
      </c>
      <c r="E34" s="159">
        <f>'106～107'!E34+'108～109'!E34+'110～111'!E34+'112～113'!E34+'114～115'!E34</f>
        <v>46857</v>
      </c>
      <c r="F34" s="159">
        <f>'106～107'!F34+'108～109'!F34+'110～111'!F34+'112～113'!F34+'114～115'!F34</f>
        <v>4166517</v>
      </c>
      <c r="G34" s="160">
        <f>'106～107'!G34+'108～109'!G34+'110～111'!G34+'112～113'!G34+'114～115'!G34</f>
        <v>2179996</v>
      </c>
      <c r="H34" s="158">
        <f>'106～107'!H34+'108～109'!H34+'110～111'!H34+'112～113'!H34+'114～115'!H34</f>
        <v>373</v>
      </c>
      <c r="I34" s="159">
        <f>'106～107'!I34+'108～109'!I34+'110～111'!I34+'112～113'!I34+'114～115'!I34</f>
        <v>22867</v>
      </c>
      <c r="J34" s="159">
        <f>'106～107'!J34+'108～109'!J34+'110～111'!J34+'112～113'!J34+'114～115'!J34</f>
        <v>20531</v>
      </c>
      <c r="K34" s="159">
        <f>'106～107'!K34+'108～109'!K34+'110～111'!K34+'112～113'!K34+'114～115'!K34</f>
        <v>2473399</v>
      </c>
      <c r="L34" s="160">
        <f>'106～107'!L34+'108～109'!L34+'110～111'!L34+'112～113'!L34+'114～115'!L34</f>
        <v>1378283</v>
      </c>
      <c r="M34" s="158">
        <f t="shared" si="1"/>
        <v>790</v>
      </c>
      <c r="N34" s="159">
        <f t="shared" si="2"/>
        <v>71944</v>
      </c>
      <c r="O34" s="159">
        <f t="shared" si="3"/>
        <v>67388</v>
      </c>
      <c r="P34" s="159">
        <f t="shared" si="4"/>
        <v>6639916</v>
      </c>
      <c r="Q34" s="160">
        <f t="shared" si="5"/>
        <v>3558279</v>
      </c>
    </row>
    <row r="35" spans="1:17" ht="16.7" customHeight="1">
      <c r="A35" s="162"/>
      <c r="B35" s="295" t="s">
        <v>175</v>
      </c>
      <c r="C35" s="154">
        <f>'106～107'!C35+'108～109'!C35+'110～111'!C35+'112～113'!C35+'114～115'!C35</f>
        <v>2269</v>
      </c>
      <c r="D35" s="155">
        <f>'106～107'!D35+'108～109'!D35+'110～111'!D35+'112～113'!D35+'114～115'!D35</f>
        <v>239909</v>
      </c>
      <c r="E35" s="155">
        <f>'106～107'!E35+'108～109'!E35+'110～111'!E35+'112～113'!E35+'114～115'!E35</f>
        <v>233212</v>
      </c>
      <c r="F35" s="155">
        <f>'106～107'!F35+'108～109'!F35+'110～111'!F35+'112～113'!F35+'114～115'!F35</f>
        <v>17846708</v>
      </c>
      <c r="G35" s="156">
        <f>'106～107'!G35+'108～109'!G35+'110～111'!G35+'112～113'!G35+'114～115'!G35</f>
        <v>9160871</v>
      </c>
      <c r="H35" s="154">
        <f>'106～107'!H35+'108～109'!H35+'110～111'!H35+'112～113'!H35+'114～115'!H35</f>
        <v>6034</v>
      </c>
      <c r="I35" s="155">
        <f>'106～107'!I35+'108～109'!I35+'110～111'!I35+'112～113'!I35+'114～115'!I35</f>
        <v>238410</v>
      </c>
      <c r="J35" s="155">
        <f>'106～107'!J35+'108～109'!J35+'110～111'!J35+'112～113'!J35+'114～115'!J35</f>
        <v>230998</v>
      </c>
      <c r="K35" s="155">
        <f>'106～107'!K35+'108～109'!K35+'110～111'!K35+'112～113'!K35+'114～115'!K35</f>
        <v>24510573</v>
      </c>
      <c r="L35" s="156">
        <f>'106～107'!L35+'108～109'!L35+'110～111'!L35+'112～113'!L35+'114～115'!L35</f>
        <v>12461836</v>
      </c>
      <c r="M35" s="154">
        <f t="shared" si="1"/>
        <v>8303</v>
      </c>
      <c r="N35" s="155">
        <f t="shared" si="2"/>
        <v>478319</v>
      </c>
      <c r="O35" s="155">
        <f t="shared" si="3"/>
        <v>464210</v>
      </c>
      <c r="P35" s="155">
        <f t="shared" si="4"/>
        <v>42357281</v>
      </c>
      <c r="Q35" s="156">
        <f t="shared" si="5"/>
        <v>21622707</v>
      </c>
    </row>
    <row r="36" spans="1:17" ht="16.7" customHeight="1" thickBot="1">
      <c r="A36" s="157" t="s">
        <v>133</v>
      </c>
      <c r="B36" s="296" t="s">
        <v>176</v>
      </c>
      <c r="C36" s="158">
        <f>'106～107'!C36+'108～109'!C36+'110～111'!C36+'112～113'!C36+'114～115'!C36</f>
        <v>912</v>
      </c>
      <c r="D36" s="159">
        <f>'106～107'!D36+'108～109'!D36+'110～111'!D36+'112～113'!D36+'114～115'!D36</f>
        <v>94175</v>
      </c>
      <c r="E36" s="159">
        <f>'106～107'!E36+'108～109'!E36+'110～111'!E36+'112～113'!E36+'114～115'!E36</f>
        <v>92137</v>
      </c>
      <c r="F36" s="159">
        <f>'106～107'!F36+'108～109'!F36+'110～111'!F36+'112～113'!F36+'114～115'!F36</f>
        <v>7965790</v>
      </c>
      <c r="G36" s="160">
        <f>'106～107'!G36+'108～109'!G36+'110～111'!G36+'112～113'!G36+'114～115'!G36</f>
        <v>4067492</v>
      </c>
      <c r="H36" s="158">
        <f>'106～107'!H36+'108～109'!H36+'110～111'!H36+'112～113'!H36+'114～115'!H36</f>
        <v>1315</v>
      </c>
      <c r="I36" s="159">
        <f>'106～107'!I36+'108～109'!I36+'110～111'!I36+'112～113'!I36+'114～115'!I36</f>
        <v>32614</v>
      </c>
      <c r="J36" s="159">
        <f>'106～107'!J36+'108～109'!J36+'110～111'!J36+'112～113'!J36+'114～115'!J36</f>
        <v>31101</v>
      </c>
      <c r="K36" s="159">
        <f>'106～107'!K36+'108～109'!K36+'110～111'!K36+'112～113'!K36+'114～115'!K36</f>
        <v>3725035</v>
      </c>
      <c r="L36" s="160">
        <f>'106～107'!L36+'108～109'!L36+'110～111'!L36+'112～113'!L36+'114～115'!L36</f>
        <v>1943015</v>
      </c>
      <c r="M36" s="158">
        <f t="shared" si="1"/>
        <v>2227</v>
      </c>
      <c r="N36" s="159">
        <f t="shared" si="2"/>
        <v>126789</v>
      </c>
      <c r="O36" s="159">
        <f t="shared" si="3"/>
        <v>123238</v>
      </c>
      <c r="P36" s="159">
        <f t="shared" si="4"/>
        <v>11690825</v>
      </c>
      <c r="Q36" s="160">
        <f t="shared" si="5"/>
        <v>6010507</v>
      </c>
    </row>
    <row r="37" spans="1:17" ht="16.7" customHeight="1">
      <c r="A37" s="162"/>
      <c r="B37" s="235" t="s">
        <v>175</v>
      </c>
      <c r="C37" s="154">
        <f>'106～107'!C37+'108～109'!C37+'110～111'!C37+'112～113'!C37+'114～115'!C37</f>
        <v>940</v>
      </c>
      <c r="D37" s="155">
        <f>'106～107'!D37+'108～109'!D37+'110～111'!D37+'112～113'!D37+'114～115'!D37</f>
        <v>104135</v>
      </c>
      <c r="E37" s="155">
        <f>'106～107'!E37+'108～109'!E37+'110～111'!E37+'112～113'!E37+'114～115'!E37</f>
        <v>99819</v>
      </c>
      <c r="F37" s="155">
        <f>'106～107'!F37+'108～109'!F37+'110～111'!F37+'112～113'!F37+'114～115'!F37</f>
        <v>7658980</v>
      </c>
      <c r="G37" s="156">
        <f>'106～107'!G37+'108～109'!G37+'110～111'!G37+'112～113'!G37+'114～115'!G37</f>
        <v>3983785</v>
      </c>
      <c r="H37" s="154">
        <f>'106～107'!H37+'108～109'!H37+'110～111'!H37+'112～113'!H37+'114～115'!H37</f>
        <v>477</v>
      </c>
      <c r="I37" s="155">
        <f>'106～107'!I37+'108～109'!I37+'110～111'!I37+'112～113'!I37+'114～115'!I37</f>
        <v>35362</v>
      </c>
      <c r="J37" s="155">
        <f>'106～107'!J37+'108～109'!J37+'110～111'!J37+'112～113'!J37+'114～115'!J37</f>
        <v>33033</v>
      </c>
      <c r="K37" s="155">
        <f>'106～107'!K37+'108～109'!K37+'110～111'!K37+'112～113'!K37+'114～115'!K37</f>
        <v>2931069</v>
      </c>
      <c r="L37" s="156">
        <f>'106～107'!L37+'108～109'!L37+'110～111'!L37+'112～113'!L37+'114～115'!L37</f>
        <v>1549526</v>
      </c>
      <c r="M37" s="154">
        <f t="shared" si="1"/>
        <v>1417</v>
      </c>
      <c r="N37" s="155">
        <f t="shared" si="2"/>
        <v>139497</v>
      </c>
      <c r="O37" s="155">
        <f t="shared" si="3"/>
        <v>132852</v>
      </c>
      <c r="P37" s="155">
        <f t="shared" si="4"/>
        <v>10590049</v>
      </c>
      <c r="Q37" s="156">
        <f t="shared" si="5"/>
        <v>5533311</v>
      </c>
    </row>
    <row r="38" spans="1:17" ht="16.7" customHeight="1" thickBot="1">
      <c r="A38" s="157" t="s">
        <v>134</v>
      </c>
      <c r="B38" s="236" t="s">
        <v>177</v>
      </c>
      <c r="C38" s="158">
        <f>'106～107'!C38+'108～109'!C38+'110～111'!C38+'112～113'!C38+'114～115'!C38</f>
        <v>399</v>
      </c>
      <c r="D38" s="159">
        <f>'106～107'!D38+'108～109'!D38+'110～111'!D38+'112～113'!D38+'114～115'!D38</f>
        <v>43271</v>
      </c>
      <c r="E38" s="159">
        <f>'106～107'!E38+'108～109'!E38+'110～111'!E38+'112～113'!E38+'114～115'!E38</f>
        <v>41577</v>
      </c>
      <c r="F38" s="159">
        <f>'106～107'!F38+'108～109'!F38+'110～111'!F38+'112～113'!F38+'114～115'!F38</f>
        <v>3639282</v>
      </c>
      <c r="G38" s="160">
        <f>'106～107'!G38+'108～109'!G38+'110～111'!G38+'112～113'!G38+'114～115'!G38</f>
        <v>1896760</v>
      </c>
      <c r="H38" s="158">
        <f>'106～107'!H38+'108～109'!H38+'110～111'!H38+'112～113'!H38+'114～115'!H38</f>
        <v>4442</v>
      </c>
      <c r="I38" s="159">
        <f>'106～107'!I38+'108～109'!I38+'110～111'!I38+'112～113'!I38+'114～115'!I38</f>
        <v>33276</v>
      </c>
      <c r="J38" s="159">
        <f>'106～107'!J38+'108～109'!J38+'110～111'!J38+'112～113'!J38+'114～115'!J38</f>
        <v>32631</v>
      </c>
      <c r="K38" s="159">
        <f>'106～107'!K38+'108～109'!K38+'110～111'!K38+'112～113'!K38+'114～115'!K38</f>
        <v>3727756</v>
      </c>
      <c r="L38" s="160">
        <f>'106～107'!L38+'108～109'!L38+'110～111'!L38+'112～113'!L38+'114～115'!L38</f>
        <v>1896935</v>
      </c>
      <c r="M38" s="158">
        <f t="shared" si="1"/>
        <v>4841</v>
      </c>
      <c r="N38" s="159">
        <f t="shared" si="2"/>
        <v>76547</v>
      </c>
      <c r="O38" s="159">
        <f t="shared" si="3"/>
        <v>74208</v>
      </c>
      <c r="P38" s="159">
        <f t="shared" si="4"/>
        <v>7367038</v>
      </c>
      <c r="Q38" s="160">
        <f t="shared" si="5"/>
        <v>3793695</v>
      </c>
    </row>
    <row r="39" spans="1:17" ht="16.7" customHeight="1">
      <c r="A39" s="162"/>
      <c r="B39" s="295" t="s">
        <v>175</v>
      </c>
      <c r="C39" s="154">
        <f>'106～107'!C39+'108～109'!C39+'110～111'!C39+'112～113'!C39+'114～115'!C39</f>
        <v>1289</v>
      </c>
      <c r="D39" s="155">
        <f>'106～107'!D39+'108～109'!D39+'110～111'!D39+'112～113'!D39+'114～115'!D39</f>
        <v>139976</v>
      </c>
      <c r="E39" s="155">
        <f>'106～107'!E39+'108～109'!E39+'110～111'!E39+'112～113'!E39+'114～115'!E39</f>
        <v>135630</v>
      </c>
      <c r="F39" s="155">
        <f>'106～107'!F39+'108～109'!F39+'110～111'!F39+'112～113'!F39+'114～115'!F39</f>
        <v>10418429</v>
      </c>
      <c r="G39" s="156">
        <f>'106～107'!G39+'108～109'!G39+'110～111'!G39+'112～113'!G39+'114～115'!G39</f>
        <v>5361902</v>
      </c>
      <c r="H39" s="154">
        <f>'106～107'!H39+'108～109'!H39+'110～111'!H39+'112～113'!H39+'114～115'!H39</f>
        <v>427</v>
      </c>
      <c r="I39" s="155">
        <f>'106～107'!I39+'108～109'!I39+'110～111'!I39+'112～113'!I39+'114～115'!I39</f>
        <v>52284</v>
      </c>
      <c r="J39" s="155">
        <f>'106～107'!J39+'108～109'!J39+'110～111'!J39+'112～113'!J39+'114～115'!J39</f>
        <v>48178</v>
      </c>
      <c r="K39" s="155">
        <f>'106～107'!K39+'108～109'!K39+'110～111'!K39+'112～113'!K39+'114～115'!K39</f>
        <v>4603284</v>
      </c>
      <c r="L39" s="156">
        <f>'106～107'!L39+'108～109'!L39+'110～111'!L39+'112～113'!L39+'114～115'!L39</f>
        <v>2473590</v>
      </c>
      <c r="M39" s="154">
        <f t="shared" si="1"/>
        <v>1716</v>
      </c>
      <c r="N39" s="155">
        <f t="shared" si="2"/>
        <v>192260</v>
      </c>
      <c r="O39" s="155">
        <f t="shared" si="3"/>
        <v>183808</v>
      </c>
      <c r="P39" s="155">
        <f t="shared" si="4"/>
        <v>15021713</v>
      </c>
      <c r="Q39" s="156">
        <f t="shared" si="5"/>
        <v>7835492</v>
      </c>
    </row>
    <row r="40" spans="1:17" ht="16.7" customHeight="1" thickBot="1">
      <c r="A40" s="157" t="s">
        <v>135</v>
      </c>
      <c r="B40" s="296" t="s">
        <v>176</v>
      </c>
      <c r="C40" s="158">
        <f>'106～107'!C40+'108～109'!C40+'110～111'!C40+'112～113'!C40+'114～115'!C40</f>
        <v>548</v>
      </c>
      <c r="D40" s="159">
        <f>'106～107'!D40+'108～109'!D40+'110～111'!D40+'112～113'!D40+'114～115'!D40</f>
        <v>58692</v>
      </c>
      <c r="E40" s="159">
        <f>'106～107'!E40+'108～109'!E40+'110～111'!E40+'112～113'!E40+'114～115'!E40</f>
        <v>57210</v>
      </c>
      <c r="F40" s="159">
        <f>'106～107'!F40+'108～109'!F40+'110～111'!F40+'112～113'!F40+'114～115'!F40</f>
        <v>4984819</v>
      </c>
      <c r="G40" s="160">
        <f>'106～107'!G40+'108～109'!G40+'110～111'!G40+'112～113'!G40+'114～115'!G40</f>
        <v>2555349</v>
      </c>
      <c r="H40" s="158">
        <f>'106～107'!H40+'108～109'!H40+'110～111'!H40+'112～113'!H40+'114～115'!H40</f>
        <v>80</v>
      </c>
      <c r="I40" s="159">
        <f>'106～107'!I40+'108～109'!I40+'110～111'!I40+'112～113'!I40+'114～115'!I40</f>
        <v>10194</v>
      </c>
      <c r="J40" s="159">
        <f>'106～107'!J40+'108～109'!J40+'110～111'!J40+'112～113'!J40+'114～115'!J40</f>
        <v>9740</v>
      </c>
      <c r="K40" s="159">
        <f>'106～107'!K40+'108～109'!K40+'110～111'!K40+'112～113'!K40+'114～115'!K40</f>
        <v>960857</v>
      </c>
      <c r="L40" s="160">
        <f>'106～107'!L40+'108～109'!L40+'110～111'!L40+'112～113'!L40+'114～115'!L40</f>
        <v>499657</v>
      </c>
      <c r="M40" s="158">
        <f t="shared" si="1"/>
        <v>628</v>
      </c>
      <c r="N40" s="159">
        <f t="shared" si="2"/>
        <v>68886</v>
      </c>
      <c r="O40" s="159">
        <f t="shared" si="3"/>
        <v>66950</v>
      </c>
      <c r="P40" s="159">
        <f t="shared" si="4"/>
        <v>5945676</v>
      </c>
      <c r="Q40" s="160">
        <f t="shared" si="5"/>
        <v>3055006</v>
      </c>
    </row>
    <row r="41" spans="1:17" ht="16.7" customHeight="1">
      <c r="A41" s="162"/>
      <c r="B41" s="235" t="s">
        <v>175</v>
      </c>
      <c r="C41" s="154">
        <f>'106～107'!C41+'108～109'!C41+'110～111'!C41+'112～113'!C41+'114～115'!C41</f>
        <v>1026</v>
      </c>
      <c r="D41" s="155">
        <f>'106～107'!D41+'108～109'!D41+'110～111'!D41+'112～113'!D41+'114～115'!D41</f>
        <v>105811</v>
      </c>
      <c r="E41" s="155">
        <f>'106～107'!E41+'108～109'!E41+'110～111'!E41+'112～113'!E41+'114～115'!E41</f>
        <v>102648</v>
      </c>
      <c r="F41" s="155">
        <f>'106～107'!F41+'108～109'!F41+'110～111'!F41+'112～113'!F41+'114～115'!F41</f>
        <v>7823300</v>
      </c>
      <c r="G41" s="156">
        <f>'106～107'!G41+'108～109'!G41+'110～111'!G41+'112～113'!G41+'114～115'!G41</f>
        <v>4026355</v>
      </c>
      <c r="H41" s="154">
        <f>'106～107'!H41+'108～109'!H41+'110～111'!H41+'112～113'!H41+'114～115'!H41</f>
        <v>158</v>
      </c>
      <c r="I41" s="155">
        <f>'106～107'!I41+'108～109'!I41+'110～111'!I41+'112～113'!I41+'114～115'!I41</f>
        <v>37531</v>
      </c>
      <c r="J41" s="155">
        <f>'106～107'!J41+'108～109'!J41+'110～111'!J41+'112～113'!J41+'114～115'!J41</f>
        <v>33960</v>
      </c>
      <c r="K41" s="155">
        <f>'106～107'!K41+'108～109'!K41+'110～111'!K41+'112～113'!K41+'114～115'!K41</f>
        <v>3085008</v>
      </c>
      <c r="L41" s="156">
        <f>'106～107'!L41+'108～109'!L41+'110～111'!L41+'112～113'!L41+'114～115'!L41</f>
        <v>1696666</v>
      </c>
      <c r="M41" s="154">
        <f t="shared" si="1"/>
        <v>1184</v>
      </c>
      <c r="N41" s="155">
        <f t="shared" si="2"/>
        <v>143342</v>
      </c>
      <c r="O41" s="155">
        <f t="shared" si="3"/>
        <v>136608</v>
      </c>
      <c r="P41" s="155">
        <f t="shared" si="4"/>
        <v>10908308</v>
      </c>
      <c r="Q41" s="156">
        <f t="shared" si="5"/>
        <v>5723021</v>
      </c>
    </row>
    <row r="42" spans="1:17" ht="16.7" customHeight="1" thickBot="1">
      <c r="A42" s="157" t="s">
        <v>136</v>
      </c>
      <c r="B42" s="236" t="s">
        <v>177</v>
      </c>
      <c r="C42" s="158">
        <f>'106～107'!C42+'108～109'!C42+'110～111'!C42+'112～113'!C42+'114～115'!C42</f>
        <v>402</v>
      </c>
      <c r="D42" s="159">
        <f>'106～107'!D42+'108～109'!D42+'110～111'!D42+'112～113'!D42+'114～115'!D42</f>
        <v>40592</v>
      </c>
      <c r="E42" s="159">
        <f>'106～107'!E42+'108～109'!E42+'110～111'!E42+'112～113'!E42+'114～115'!E42</f>
        <v>39855</v>
      </c>
      <c r="F42" s="159">
        <f>'106～107'!F42+'108～109'!F42+'110～111'!F42+'112～113'!F42+'114～115'!F42</f>
        <v>3442025</v>
      </c>
      <c r="G42" s="160">
        <f>'106～107'!G42+'108～109'!G42+'110～111'!G42+'112～113'!G42+'114～115'!G42</f>
        <v>1751796</v>
      </c>
      <c r="H42" s="158">
        <f>'106～107'!H42+'108～109'!H42+'110～111'!H42+'112～113'!H42+'114～115'!H42</f>
        <v>241</v>
      </c>
      <c r="I42" s="159">
        <f>'106～107'!I42+'108～109'!I42+'110～111'!I42+'112～113'!I42+'114～115'!I42</f>
        <v>11243</v>
      </c>
      <c r="J42" s="159">
        <f>'106～107'!J42+'108～109'!J42+'110～111'!J42+'112～113'!J42+'114～115'!J42</f>
        <v>11117</v>
      </c>
      <c r="K42" s="159">
        <f>'106～107'!K42+'108～109'!K42+'110～111'!K42+'112～113'!K42+'114～115'!K42</f>
        <v>1134415</v>
      </c>
      <c r="L42" s="160">
        <f>'106～107'!L42+'108～109'!L42+'110～111'!L42+'112～113'!L42+'114～115'!L42</f>
        <v>573088</v>
      </c>
      <c r="M42" s="158">
        <f t="shared" si="1"/>
        <v>643</v>
      </c>
      <c r="N42" s="159">
        <f t="shared" si="2"/>
        <v>51835</v>
      </c>
      <c r="O42" s="159">
        <f t="shared" si="3"/>
        <v>50972</v>
      </c>
      <c r="P42" s="159">
        <f t="shared" si="4"/>
        <v>4576440</v>
      </c>
      <c r="Q42" s="160">
        <f t="shared" si="5"/>
        <v>2324884</v>
      </c>
    </row>
    <row r="43" spans="1:17" ht="16.7" customHeight="1">
      <c r="A43" s="297" t="s">
        <v>175</v>
      </c>
      <c r="B43" s="164"/>
      <c r="C43" s="154">
        <f>C7+C9+C11+C13+C15+C17+C19+C21+C23+C25+C27+C29+C31+C33+C35+C37+C39+C41</f>
        <v>27553</v>
      </c>
      <c r="D43" s="155">
        <f>D7+D9+D11+D13+D15+D17+D19+D21+D23+D25+D27+D29+D31+D33+D35+D37+D39+D41</f>
        <v>2909520</v>
      </c>
      <c r="E43" s="155">
        <f t="shared" ref="E43:L43" si="6">E7+E9+E11+E13+E15+E17+E19+E21+E23+E25+E27+E29+E31+E33+E35+E37+E39+E41</f>
        <v>2797549</v>
      </c>
      <c r="F43" s="155">
        <f t="shared" si="6"/>
        <v>216333547</v>
      </c>
      <c r="G43" s="156">
        <f t="shared" si="6"/>
        <v>112255383</v>
      </c>
      <c r="H43" s="154">
        <f t="shared" si="6"/>
        <v>78118</v>
      </c>
      <c r="I43" s="155">
        <f t="shared" si="6"/>
        <v>2466797</v>
      </c>
      <c r="J43" s="155">
        <f t="shared" si="6"/>
        <v>2246736</v>
      </c>
      <c r="K43" s="155">
        <f t="shared" si="6"/>
        <v>247170700</v>
      </c>
      <c r="L43" s="156">
        <f t="shared" si="6"/>
        <v>133801270</v>
      </c>
      <c r="M43" s="154">
        <f>C43+H43</f>
        <v>105671</v>
      </c>
      <c r="N43" s="155">
        <f t="shared" ref="M43:Q45" si="7">D43+I43</f>
        <v>5376317</v>
      </c>
      <c r="O43" s="155">
        <f t="shared" si="7"/>
        <v>5044285</v>
      </c>
      <c r="P43" s="155">
        <f t="shared" si="7"/>
        <v>463504247</v>
      </c>
      <c r="Q43" s="156">
        <f t="shared" si="7"/>
        <v>246056653</v>
      </c>
    </row>
    <row r="44" spans="1:17" ht="16.7" customHeight="1">
      <c r="A44" s="311" t="s">
        <v>177</v>
      </c>
      <c r="B44" s="165"/>
      <c r="C44" s="168">
        <f>C8+C10+C12+C14+C16+C18+C20+C22+C24+C26+C28+C30+C32+C34+C36+C38+C40+C42</f>
        <v>10037</v>
      </c>
      <c r="D44" s="166">
        <f t="shared" ref="D44:L44" si="8">D8+D10+D12+D14+D16+D18+D20+D22+D24+D26+D28+D30+D32+D34+D36+D38+D40+D42</f>
        <v>1039445</v>
      </c>
      <c r="E44" s="166">
        <f t="shared" si="8"/>
        <v>1007470</v>
      </c>
      <c r="F44" s="166">
        <f t="shared" si="8"/>
        <v>88464068</v>
      </c>
      <c r="G44" s="167">
        <f t="shared" si="8"/>
        <v>45618130</v>
      </c>
      <c r="H44" s="168">
        <f t="shared" si="8"/>
        <v>20876</v>
      </c>
      <c r="I44" s="166">
        <f t="shared" si="8"/>
        <v>479683</v>
      </c>
      <c r="J44" s="166">
        <f t="shared" si="8"/>
        <v>446529</v>
      </c>
      <c r="K44" s="166">
        <f t="shared" si="8"/>
        <v>53252465</v>
      </c>
      <c r="L44" s="167">
        <f t="shared" si="8"/>
        <v>28491465</v>
      </c>
      <c r="M44" s="168">
        <f t="shared" si="7"/>
        <v>30913</v>
      </c>
      <c r="N44" s="166">
        <f t="shared" si="7"/>
        <v>1519128</v>
      </c>
      <c r="O44" s="166">
        <f t="shared" si="7"/>
        <v>1453999</v>
      </c>
      <c r="P44" s="166">
        <f t="shared" si="7"/>
        <v>141716533</v>
      </c>
      <c r="Q44" s="167">
        <f t="shared" si="7"/>
        <v>74109595</v>
      </c>
    </row>
    <row r="45" spans="1:17" ht="16.7" customHeight="1" thickBot="1">
      <c r="A45" s="169" t="s">
        <v>33</v>
      </c>
      <c r="B45" s="170"/>
      <c r="C45" s="158">
        <f>C43+C44</f>
        <v>37590</v>
      </c>
      <c r="D45" s="159">
        <f t="shared" ref="D45:L45" si="9">D43+D44</f>
        <v>3948965</v>
      </c>
      <c r="E45" s="159">
        <f t="shared" si="9"/>
        <v>3805019</v>
      </c>
      <c r="F45" s="159">
        <f t="shared" si="9"/>
        <v>304797615</v>
      </c>
      <c r="G45" s="160">
        <f t="shared" si="9"/>
        <v>157873513</v>
      </c>
      <c r="H45" s="158">
        <f t="shared" si="9"/>
        <v>98994</v>
      </c>
      <c r="I45" s="159">
        <f t="shared" si="9"/>
        <v>2946480</v>
      </c>
      <c r="J45" s="159">
        <f t="shared" si="9"/>
        <v>2693265</v>
      </c>
      <c r="K45" s="159">
        <f t="shared" si="9"/>
        <v>300423165</v>
      </c>
      <c r="L45" s="160">
        <f t="shared" si="9"/>
        <v>162292735</v>
      </c>
      <c r="M45" s="158">
        <f>C45+H45</f>
        <v>136584</v>
      </c>
      <c r="N45" s="159">
        <f t="shared" si="7"/>
        <v>6895445</v>
      </c>
      <c r="O45" s="159">
        <f t="shared" si="7"/>
        <v>6498284</v>
      </c>
      <c r="P45" s="159">
        <f t="shared" si="7"/>
        <v>605220780</v>
      </c>
      <c r="Q45" s="160">
        <f t="shared" si="7"/>
        <v>320166248</v>
      </c>
    </row>
    <row r="46" spans="1:17">
      <c r="A46" s="238"/>
    </row>
    <row r="47" spans="1:17" hidden="1">
      <c r="A47" s="238" t="s">
        <v>172</v>
      </c>
      <c r="C47" s="132">
        <v>28813</v>
      </c>
      <c r="D47" s="132">
        <v>3044972</v>
      </c>
      <c r="E47" s="132">
        <v>2919875</v>
      </c>
      <c r="F47" s="132">
        <v>213289667</v>
      </c>
      <c r="G47" s="132">
        <v>110912119</v>
      </c>
      <c r="H47" s="132">
        <v>180968</v>
      </c>
      <c r="I47" s="132">
        <v>3541513</v>
      </c>
      <c r="J47" s="132">
        <v>3302811</v>
      </c>
      <c r="K47" s="132">
        <v>325471403</v>
      </c>
      <c r="L47" s="132">
        <v>172856091</v>
      </c>
      <c r="M47" s="154">
        <f t="shared" ref="M47:Q49" si="10">C47+H47</f>
        <v>209781</v>
      </c>
      <c r="N47" s="155">
        <f t="shared" si="10"/>
        <v>6586485</v>
      </c>
      <c r="O47" s="155">
        <f t="shared" si="10"/>
        <v>6222686</v>
      </c>
      <c r="P47" s="155">
        <f t="shared" si="10"/>
        <v>538761070</v>
      </c>
      <c r="Q47" s="156">
        <f t="shared" si="10"/>
        <v>283768210</v>
      </c>
    </row>
    <row r="48" spans="1:17" hidden="1">
      <c r="A48" s="238"/>
      <c r="C48" s="132">
        <v>9793</v>
      </c>
      <c r="D48" s="132">
        <v>1034197</v>
      </c>
      <c r="E48" s="132">
        <v>994822</v>
      </c>
      <c r="F48" s="132">
        <v>78656965</v>
      </c>
      <c r="G48" s="132">
        <v>40812384</v>
      </c>
      <c r="H48" s="132">
        <v>27426</v>
      </c>
      <c r="I48" s="132">
        <v>698022</v>
      </c>
      <c r="J48" s="132">
        <v>643469</v>
      </c>
      <c r="K48" s="132">
        <v>71087751</v>
      </c>
      <c r="L48" s="132">
        <v>37990712</v>
      </c>
      <c r="M48" s="168">
        <f t="shared" si="10"/>
        <v>37219</v>
      </c>
      <c r="N48" s="166">
        <f t="shared" si="10"/>
        <v>1732219</v>
      </c>
      <c r="O48" s="166">
        <f t="shared" si="10"/>
        <v>1638291</v>
      </c>
      <c r="P48" s="166">
        <f t="shared" si="10"/>
        <v>149744716</v>
      </c>
      <c r="Q48" s="167">
        <f t="shared" si="10"/>
        <v>78803096</v>
      </c>
    </row>
    <row r="49" spans="1:17" ht="14.25" hidden="1" thickBot="1">
      <c r="A49" s="238"/>
      <c r="C49" s="132">
        <v>38606</v>
      </c>
      <c r="D49" s="132">
        <v>4079169</v>
      </c>
      <c r="E49" s="132">
        <v>3914697</v>
      </c>
      <c r="F49" s="132">
        <v>291946632</v>
      </c>
      <c r="G49" s="132">
        <v>151724503</v>
      </c>
      <c r="H49" s="132">
        <v>208394</v>
      </c>
      <c r="I49" s="132">
        <v>4239535</v>
      </c>
      <c r="J49" s="132">
        <v>3946280</v>
      </c>
      <c r="K49" s="132">
        <v>396559154</v>
      </c>
      <c r="L49" s="132">
        <v>210846803</v>
      </c>
      <c r="M49" s="158">
        <f t="shared" si="10"/>
        <v>247000</v>
      </c>
      <c r="N49" s="159">
        <f t="shared" si="10"/>
        <v>8318704</v>
      </c>
      <c r="O49" s="159">
        <f t="shared" si="10"/>
        <v>7860977</v>
      </c>
      <c r="P49" s="159">
        <f t="shared" si="10"/>
        <v>688505786</v>
      </c>
      <c r="Q49" s="160">
        <f t="shared" si="10"/>
        <v>362571306</v>
      </c>
    </row>
    <row r="50" spans="1:17" hidden="1">
      <c r="A50" s="238"/>
      <c r="C50" s="132" t="str">
        <f>IF(C43&lt;&gt;C47,"×","")</f>
        <v>×</v>
      </c>
      <c r="D50" s="132" t="str">
        <f t="shared" ref="D50:Q50" si="11">IF(D43&lt;&gt;D47,"×","")</f>
        <v>×</v>
      </c>
      <c r="E50" s="132" t="str">
        <f t="shared" si="11"/>
        <v>×</v>
      </c>
      <c r="F50" s="132" t="str">
        <f t="shared" si="11"/>
        <v>×</v>
      </c>
      <c r="G50" s="132" t="str">
        <f t="shared" si="11"/>
        <v>×</v>
      </c>
      <c r="H50" s="132" t="str">
        <f t="shared" si="11"/>
        <v>×</v>
      </c>
      <c r="I50" s="132" t="str">
        <f t="shared" si="11"/>
        <v>×</v>
      </c>
      <c r="J50" s="132" t="str">
        <f t="shared" si="11"/>
        <v>×</v>
      </c>
      <c r="K50" s="132" t="str">
        <f t="shared" si="11"/>
        <v>×</v>
      </c>
      <c r="L50" s="132" t="str">
        <f t="shared" si="11"/>
        <v>×</v>
      </c>
      <c r="M50" s="132" t="str">
        <f t="shared" si="11"/>
        <v>×</v>
      </c>
      <c r="N50" s="132" t="str">
        <f t="shared" si="11"/>
        <v>×</v>
      </c>
      <c r="O50" s="132" t="str">
        <f t="shared" si="11"/>
        <v>×</v>
      </c>
      <c r="P50" s="132" t="str">
        <f t="shared" si="11"/>
        <v>×</v>
      </c>
      <c r="Q50" s="132" t="str">
        <f t="shared" si="11"/>
        <v>×</v>
      </c>
    </row>
    <row r="51" spans="1:17" hidden="1">
      <c r="C51" s="132" t="str">
        <f t="shared" ref="C51:Q51" si="12">IF(C44&lt;&gt;C48,"×","")</f>
        <v>×</v>
      </c>
      <c r="D51" s="132" t="str">
        <f t="shared" si="12"/>
        <v>×</v>
      </c>
      <c r="E51" s="132" t="str">
        <f t="shared" si="12"/>
        <v>×</v>
      </c>
      <c r="F51" s="132" t="str">
        <f t="shared" si="12"/>
        <v>×</v>
      </c>
      <c r="G51" s="132" t="str">
        <f t="shared" si="12"/>
        <v>×</v>
      </c>
      <c r="H51" s="132" t="str">
        <f t="shared" si="12"/>
        <v>×</v>
      </c>
      <c r="I51" s="132" t="str">
        <f t="shared" si="12"/>
        <v>×</v>
      </c>
      <c r="J51" s="132" t="str">
        <f t="shared" si="12"/>
        <v>×</v>
      </c>
      <c r="K51" s="132" t="str">
        <f t="shared" si="12"/>
        <v>×</v>
      </c>
      <c r="L51" s="132" t="str">
        <f t="shared" si="12"/>
        <v>×</v>
      </c>
      <c r="M51" s="132" t="str">
        <f t="shared" si="12"/>
        <v>×</v>
      </c>
      <c r="N51" s="132" t="str">
        <f t="shared" si="12"/>
        <v>×</v>
      </c>
      <c r="O51" s="132" t="str">
        <f t="shared" si="12"/>
        <v>×</v>
      </c>
      <c r="P51" s="132" t="str">
        <f t="shared" si="12"/>
        <v>×</v>
      </c>
      <c r="Q51" s="132" t="str">
        <f t="shared" si="12"/>
        <v>×</v>
      </c>
    </row>
    <row r="52" spans="1:17" hidden="1">
      <c r="C52" s="132" t="str">
        <f t="shared" ref="C52:Q52" si="13">IF(C45&lt;&gt;C49,"×","")</f>
        <v>×</v>
      </c>
      <c r="D52" s="132" t="str">
        <f t="shared" si="13"/>
        <v>×</v>
      </c>
      <c r="E52" s="132" t="str">
        <f t="shared" si="13"/>
        <v>×</v>
      </c>
      <c r="F52" s="132" t="str">
        <f t="shared" si="13"/>
        <v>×</v>
      </c>
      <c r="G52" s="132" t="str">
        <f t="shared" si="13"/>
        <v>×</v>
      </c>
      <c r="H52" s="132" t="str">
        <f t="shared" si="13"/>
        <v>×</v>
      </c>
      <c r="I52" s="132" t="str">
        <f t="shared" si="13"/>
        <v>×</v>
      </c>
      <c r="J52" s="132" t="str">
        <f t="shared" si="13"/>
        <v>×</v>
      </c>
      <c r="K52" s="132" t="str">
        <f t="shared" si="13"/>
        <v>×</v>
      </c>
      <c r="L52" s="132" t="str">
        <f t="shared" si="13"/>
        <v>×</v>
      </c>
      <c r="M52" s="132" t="str">
        <f t="shared" si="13"/>
        <v>×</v>
      </c>
      <c r="N52" s="132" t="str">
        <f t="shared" si="13"/>
        <v>×</v>
      </c>
      <c r="O52" s="132" t="str">
        <f t="shared" si="13"/>
        <v>×</v>
      </c>
      <c r="P52" s="132" t="str">
        <f t="shared" si="13"/>
        <v>×</v>
      </c>
      <c r="Q52" s="132" t="str">
        <f t="shared" si="13"/>
        <v>×</v>
      </c>
    </row>
    <row r="58" spans="1:17">
      <c r="A58" s="386" t="s">
        <v>153</v>
      </c>
      <c r="B58" s="386"/>
      <c r="C58" s="386"/>
      <c r="D58" s="386"/>
      <c r="E58" s="386"/>
      <c r="F58" s="386"/>
      <c r="G58" s="386"/>
      <c r="H58" s="386"/>
      <c r="I58" s="386"/>
      <c r="J58" s="385" t="s">
        <v>154</v>
      </c>
      <c r="K58" s="385"/>
      <c r="L58" s="385"/>
      <c r="M58" s="385"/>
      <c r="N58" s="385"/>
      <c r="O58" s="385"/>
      <c r="P58" s="385"/>
      <c r="Q58" s="385"/>
    </row>
  </sheetData>
  <mergeCells count="2">
    <mergeCell ref="A58:I58"/>
    <mergeCell ref="J58:Q58"/>
  </mergeCells>
  <phoneticPr fontId="3"/>
  <pageMargins left="0.43307086614173229" right="0.43307086614173229" top="0.78740157480314965" bottom="0" header="0.31496062992125984" footer="0"/>
  <pageSetup paperSize="9" scale="95" orientation="portrait" r:id="rId1"/>
  <colBreaks count="1" manualBreakCount="1">
    <brk id="9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</sheetPr>
  <dimension ref="A1:Q108"/>
  <sheetViews>
    <sheetView view="pageBreakPreview" zoomScaleNormal="100" zoomScaleSheetLayoutView="100" workbookViewId="0">
      <pane xSplit="2" ySplit="6" topLeftCell="C7" activePane="bottomRight" state="frozen"/>
      <selection activeCell="O23" sqref="O23"/>
      <selection pane="topRight" activeCell="O23" sqref="O23"/>
      <selection pane="bottomLeft" activeCell="O23" sqref="O23"/>
      <selection pane="bottomRight" activeCell="O23" sqref="O23"/>
    </sheetView>
  </sheetViews>
  <sheetFormatPr defaultRowHeight="13.5"/>
  <cols>
    <col min="1" max="1" width="10.5" style="132" customWidth="1"/>
    <col min="2" max="2" width="8.625" style="132" customWidth="1"/>
    <col min="3" max="3" width="8.625" style="190" customWidth="1"/>
    <col min="4" max="5" width="11.625" style="190" customWidth="1"/>
    <col min="6" max="6" width="13.125" style="190" customWidth="1"/>
    <col min="7" max="7" width="12.125" style="190" customWidth="1"/>
    <col min="8" max="8" width="8.625" style="190" customWidth="1"/>
    <col min="9" max="10" width="11.625" style="190" customWidth="1"/>
    <col min="11" max="11" width="13.125" style="190" customWidth="1"/>
    <col min="12" max="12" width="12.625" style="190" customWidth="1"/>
    <col min="13" max="13" width="8.625" style="190" customWidth="1"/>
    <col min="14" max="15" width="11.625" style="190" customWidth="1"/>
    <col min="16" max="16" width="13.625" style="190" customWidth="1"/>
    <col min="17" max="17" width="12.625" style="132" customWidth="1"/>
    <col min="18" max="16384" width="9" style="132"/>
  </cols>
  <sheetData>
    <row r="1" spans="1:17" s="53" customFormat="1"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7" s="53" customFormat="1" ht="15" customHeight="1" thickBot="1">
      <c r="A2" s="183" t="s">
        <v>166</v>
      </c>
      <c r="C2" s="239"/>
      <c r="D2" s="239"/>
      <c r="E2" s="239"/>
      <c r="F2" s="243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17" ht="13.5" customHeight="1">
      <c r="A3" s="112"/>
      <c r="B3" s="171" t="s">
        <v>108</v>
      </c>
      <c r="C3" s="172"/>
      <c r="D3" s="176"/>
      <c r="E3" s="177" t="s">
        <v>109</v>
      </c>
      <c r="F3" s="176"/>
      <c r="G3" s="240"/>
      <c r="H3" s="172"/>
      <c r="I3" s="176"/>
      <c r="J3" s="177" t="s">
        <v>110</v>
      </c>
      <c r="K3" s="176"/>
      <c r="L3" s="241"/>
      <c r="M3" s="172"/>
      <c r="N3" s="176"/>
      <c r="O3" s="177" t="s">
        <v>111</v>
      </c>
      <c r="P3" s="176"/>
      <c r="Q3" s="86"/>
    </row>
    <row r="4" spans="1:17">
      <c r="A4" s="87"/>
      <c r="B4" s="145" t="s">
        <v>112</v>
      </c>
      <c r="C4" s="146" t="s">
        <v>113</v>
      </c>
      <c r="D4" s="147" t="s">
        <v>114</v>
      </c>
      <c r="E4" s="147" t="s">
        <v>115</v>
      </c>
      <c r="F4" s="147" t="s">
        <v>116</v>
      </c>
      <c r="G4" s="148" t="s">
        <v>6</v>
      </c>
      <c r="H4" s="146" t="s">
        <v>113</v>
      </c>
      <c r="I4" s="184" t="s">
        <v>114</v>
      </c>
      <c r="J4" s="184" t="s">
        <v>115</v>
      </c>
      <c r="K4" s="147" t="s">
        <v>116</v>
      </c>
      <c r="L4" s="148" t="s">
        <v>6</v>
      </c>
      <c r="M4" s="146" t="s">
        <v>113</v>
      </c>
      <c r="N4" s="147" t="s">
        <v>114</v>
      </c>
      <c r="O4" s="147" t="s">
        <v>115</v>
      </c>
      <c r="P4" s="147" t="s">
        <v>116</v>
      </c>
      <c r="Q4" s="148" t="s">
        <v>6</v>
      </c>
    </row>
    <row r="5" spans="1:17">
      <c r="A5" s="87"/>
      <c r="B5" s="88"/>
      <c r="C5" s="178" t="s">
        <v>117</v>
      </c>
      <c r="D5" s="244"/>
      <c r="E5" s="244"/>
      <c r="F5" s="244"/>
      <c r="G5" s="245"/>
      <c r="H5" s="178" t="s">
        <v>117</v>
      </c>
      <c r="I5" s="363"/>
      <c r="J5" s="363"/>
      <c r="K5" s="244"/>
      <c r="L5" s="245"/>
      <c r="M5" s="178" t="s">
        <v>117</v>
      </c>
      <c r="N5" s="179"/>
      <c r="O5" s="179"/>
      <c r="P5" s="179"/>
      <c r="Q5" s="150"/>
    </row>
    <row r="6" spans="1:17" ht="14.25" thickBot="1">
      <c r="A6" s="191" t="s">
        <v>118</v>
      </c>
      <c r="B6" s="237" t="s">
        <v>119</v>
      </c>
      <c r="C6" s="180"/>
      <c r="D6" s="181" t="s">
        <v>120</v>
      </c>
      <c r="E6" s="181" t="s">
        <v>120</v>
      </c>
      <c r="F6" s="181" t="s">
        <v>15</v>
      </c>
      <c r="G6" s="182" t="s">
        <v>15</v>
      </c>
      <c r="H6" s="180"/>
      <c r="I6" s="187" t="s">
        <v>120</v>
      </c>
      <c r="J6" s="187" t="s">
        <v>120</v>
      </c>
      <c r="K6" s="181" t="s">
        <v>15</v>
      </c>
      <c r="L6" s="182" t="s">
        <v>15</v>
      </c>
      <c r="M6" s="180"/>
      <c r="N6" s="181" t="s">
        <v>120</v>
      </c>
      <c r="O6" s="181" t="s">
        <v>120</v>
      </c>
      <c r="P6" s="181" t="s">
        <v>15</v>
      </c>
      <c r="Q6" s="153" t="s">
        <v>15</v>
      </c>
    </row>
    <row r="7" spans="1:17" ht="16.7" customHeight="1">
      <c r="A7" s="82"/>
      <c r="B7" s="235" t="s">
        <v>175</v>
      </c>
      <c r="C7" s="172">
        <v>690</v>
      </c>
      <c r="D7" s="155">
        <v>69552</v>
      </c>
      <c r="E7" s="155">
        <v>68070</v>
      </c>
      <c r="F7" s="155">
        <v>5170752</v>
      </c>
      <c r="G7" s="155">
        <v>2641422</v>
      </c>
      <c r="H7" s="154">
        <v>61</v>
      </c>
      <c r="I7" s="155">
        <v>7018</v>
      </c>
      <c r="J7" s="155">
        <v>6064</v>
      </c>
      <c r="K7" s="155">
        <v>611335</v>
      </c>
      <c r="L7" s="155">
        <v>349563</v>
      </c>
      <c r="M7" s="154">
        <f>C7+H7</f>
        <v>751</v>
      </c>
      <c r="N7" s="155">
        <f>D7+I7</f>
        <v>76570</v>
      </c>
      <c r="O7" s="155">
        <f>E7+J7</f>
        <v>74134</v>
      </c>
      <c r="P7" s="155">
        <f>F7+K7</f>
        <v>5782087</v>
      </c>
      <c r="Q7" s="156">
        <f>G7+L7</f>
        <v>2990985</v>
      </c>
    </row>
    <row r="8" spans="1:17" ht="16.7" customHeight="1" thickBot="1">
      <c r="A8" s="157" t="s">
        <v>121</v>
      </c>
      <c r="B8" s="236" t="s">
        <v>176</v>
      </c>
      <c r="C8" s="301">
        <v>339</v>
      </c>
      <c r="D8" s="159">
        <v>34092</v>
      </c>
      <c r="E8" s="159">
        <v>33555</v>
      </c>
      <c r="F8" s="159">
        <v>2860058</v>
      </c>
      <c r="G8" s="159">
        <v>1452768</v>
      </c>
      <c r="H8" s="158">
        <v>30</v>
      </c>
      <c r="I8" s="159">
        <v>3833</v>
      </c>
      <c r="J8" s="159">
        <v>3003</v>
      </c>
      <c r="K8" s="159">
        <v>376520</v>
      </c>
      <c r="L8" s="159">
        <v>230816</v>
      </c>
      <c r="M8" s="158">
        <f t="shared" ref="M8:M45" si="0">C8+H8</f>
        <v>369</v>
      </c>
      <c r="N8" s="159">
        <f t="shared" ref="N8:N45" si="1">D8+I8</f>
        <v>37925</v>
      </c>
      <c r="O8" s="159">
        <f t="shared" ref="O8:O45" si="2">E8+J8</f>
        <v>36558</v>
      </c>
      <c r="P8" s="159">
        <f t="shared" ref="P8:P45" si="3">F8+K8</f>
        <v>3236578</v>
      </c>
      <c r="Q8" s="160">
        <f t="shared" ref="Q8:Q45" si="4">G8+L8</f>
        <v>1683584</v>
      </c>
    </row>
    <row r="9" spans="1:17" ht="16.7" customHeight="1">
      <c r="A9" s="161"/>
      <c r="B9" s="235" t="s">
        <v>175</v>
      </c>
      <c r="C9" s="172">
        <v>668</v>
      </c>
      <c r="D9" s="155">
        <v>67213</v>
      </c>
      <c r="E9" s="155">
        <v>65431</v>
      </c>
      <c r="F9" s="155">
        <v>5026314</v>
      </c>
      <c r="G9" s="155">
        <v>2585880</v>
      </c>
      <c r="H9" s="154">
        <v>86</v>
      </c>
      <c r="I9" s="155">
        <v>11330</v>
      </c>
      <c r="J9" s="155">
        <v>10488</v>
      </c>
      <c r="K9" s="155">
        <v>938170</v>
      </c>
      <c r="L9" s="155">
        <v>505485</v>
      </c>
      <c r="M9" s="154">
        <f t="shared" si="0"/>
        <v>754</v>
      </c>
      <c r="N9" s="155">
        <f t="shared" si="1"/>
        <v>78543</v>
      </c>
      <c r="O9" s="155">
        <f t="shared" si="2"/>
        <v>75919</v>
      </c>
      <c r="P9" s="155">
        <f t="shared" si="3"/>
        <v>5964484</v>
      </c>
      <c r="Q9" s="156">
        <f t="shared" si="4"/>
        <v>3091365</v>
      </c>
    </row>
    <row r="10" spans="1:17" ht="16.7" customHeight="1" thickBot="1">
      <c r="A10" s="157" t="s">
        <v>85</v>
      </c>
      <c r="B10" s="236" t="s">
        <v>176</v>
      </c>
      <c r="C10" s="301">
        <v>283</v>
      </c>
      <c r="D10" s="159">
        <v>28860</v>
      </c>
      <c r="E10" s="159">
        <v>27728</v>
      </c>
      <c r="F10" s="159">
        <v>2411056</v>
      </c>
      <c r="G10" s="159">
        <v>1255609</v>
      </c>
      <c r="H10" s="158">
        <v>40</v>
      </c>
      <c r="I10" s="159">
        <v>3235</v>
      </c>
      <c r="J10" s="159">
        <v>2934</v>
      </c>
      <c r="K10" s="159">
        <v>317057</v>
      </c>
      <c r="L10" s="159">
        <v>174920</v>
      </c>
      <c r="M10" s="158">
        <f t="shared" si="0"/>
        <v>323</v>
      </c>
      <c r="N10" s="159">
        <f t="shared" si="1"/>
        <v>32095</v>
      </c>
      <c r="O10" s="159">
        <f t="shared" si="2"/>
        <v>30662</v>
      </c>
      <c r="P10" s="159">
        <f t="shared" si="3"/>
        <v>2728113</v>
      </c>
      <c r="Q10" s="160">
        <f t="shared" si="4"/>
        <v>1430529</v>
      </c>
    </row>
    <row r="11" spans="1:17" ht="16.7" customHeight="1">
      <c r="A11" s="162"/>
      <c r="B11" s="235" t="s">
        <v>175</v>
      </c>
      <c r="C11" s="172">
        <v>158</v>
      </c>
      <c r="D11" s="155">
        <v>16196</v>
      </c>
      <c r="E11" s="155">
        <v>15629</v>
      </c>
      <c r="F11" s="155">
        <v>1205614</v>
      </c>
      <c r="G11" s="155">
        <v>627252</v>
      </c>
      <c r="H11" s="154">
        <v>19</v>
      </c>
      <c r="I11" s="155">
        <v>1591</v>
      </c>
      <c r="J11" s="155">
        <v>1111</v>
      </c>
      <c r="K11" s="155">
        <v>141504</v>
      </c>
      <c r="L11" s="155">
        <v>93484</v>
      </c>
      <c r="M11" s="154">
        <f t="shared" si="0"/>
        <v>177</v>
      </c>
      <c r="N11" s="155">
        <f t="shared" si="1"/>
        <v>17787</v>
      </c>
      <c r="O11" s="155">
        <f t="shared" si="2"/>
        <v>16740</v>
      </c>
      <c r="P11" s="155">
        <f t="shared" si="3"/>
        <v>1347118</v>
      </c>
      <c r="Q11" s="156">
        <f t="shared" si="4"/>
        <v>720736</v>
      </c>
    </row>
    <row r="12" spans="1:17" ht="16.7" customHeight="1" thickBot="1">
      <c r="A12" s="157" t="s">
        <v>122</v>
      </c>
      <c r="B12" s="236" t="s">
        <v>176</v>
      </c>
      <c r="C12" s="301">
        <v>60</v>
      </c>
      <c r="D12" s="159">
        <v>5855</v>
      </c>
      <c r="E12" s="159">
        <v>5710</v>
      </c>
      <c r="F12" s="159">
        <v>488772</v>
      </c>
      <c r="G12" s="159">
        <v>250573</v>
      </c>
      <c r="H12" s="158">
        <v>9</v>
      </c>
      <c r="I12" s="159">
        <v>656</v>
      </c>
      <c r="J12" s="159">
        <v>643</v>
      </c>
      <c r="K12" s="159">
        <v>59693</v>
      </c>
      <c r="L12" s="159">
        <v>30342</v>
      </c>
      <c r="M12" s="158">
        <f t="shared" si="0"/>
        <v>69</v>
      </c>
      <c r="N12" s="159">
        <f t="shared" si="1"/>
        <v>6511</v>
      </c>
      <c r="O12" s="159">
        <f t="shared" si="2"/>
        <v>6353</v>
      </c>
      <c r="P12" s="159">
        <f t="shared" si="3"/>
        <v>548465</v>
      </c>
      <c r="Q12" s="160">
        <f t="shared" si="4"/>
        <v>280915</v>
      </c>
    </row>
    <row r="13" spans="1:17" ht="16.7" customHeight="1">
      <c r="A13" s="162"/>
      <c r="B13" s="235" t="s">
        <v>175</v>
      </c>
      <c r="C13" s="172">
        <v>277</v>
      </c>
      <c r="D13" s="155">
        <v>29440</v>
      </c>
      <c r="E13" s="155">
        <v>28133</v>
      </c>
      <c r="F13" s="155">
        <v>2203796</v>
      </c>
      <c r="G13" s="155">
        <v>1152785</v>
      </c>
      <c r="H13" s="154">
        <v>26</v>
      </c>
      <c r="I13" s="155">
        <v>2328</v>
      </c>
      <c r="J13" s="155">
        <v>1916</v>
      </c>
      <c r="K13" s="155">
        <v>214867</v>
      </c>
      <c r="L13" s="155">
        <v>127932</v>
      </c>
      <c r="M13" s="154">
        <f t="shared" si="0"/>
        <v>303</v>
      </c>
      <c r="N13" s="155">
        <f t="shared" si="1"/>
        <v>31768</v>
      </c>
      <c r="O13" s="155">
        <f t="shared" si="2"/>
        <v>30049</v>
      </c>
      <c r="P13" s="155">
        <f t="shared" si="3"/>
        <v>2418663</v>
      </c>
      <c r="Q13" s="156">
        <f t="shared" si="4"/>
        <v>1280717</v>
      </c>
    </row>
    <row r="14" spans="1:17" ht="16.7" customHeight="1" thickBot="1">
      <c r="A14" s="157" t="s">
        <v>123</v>
      </c>
      <c r="B14" s="236" t="s">
        <v>176</v>
      </c>
      <c r="C14" s="301">
        <v>110</v>
      </c>
      <c r="D14" s="159">
        <v>11566</v>
      </c>
      <c r="E14" s="159">
        <v>10800</v>
      </c>
      <c r="F14" s="159">
        <v>974530</v>
      </c>
      <c r="G14" s="159">
        <v>519980</v>
      </c>
      <c r="H14" s="158">
        <v>17</v>
      </c>
      <c r="I14" s="159">
        <v>1254</v>
      </c>
      <c r="J14" s="159">
        <v>1053</v>
      </c>
      <c r="K14" s="159">
        <v>125799</v>
      </c>
      <c r="L14" s="159">
        <v>73446</v>
      </c>
      <c r="M14" s="158">
        <f t="shared" si="0"/>
        <v>127</v>
      </c>
      <c r="N14" s="159">
        <f t="shared" si="1"/>
        <v>12820</v>
      </c>
      <c r="O14" s="159">
        <f t="shared" si="2"/>
        <v>11853</v>
      </c>
      <c r="P14" s="159">
        <f t="shared" si="3"/>
        <v>1100329</v>
      </c>
      <c r="Q14" s="160">
        <f t="shared" si="4"/>
        <v>593426</v>
      </c>
    </row>
    <row r="15" spans="1:17" ht="16.7" customHeight="1">
      <c r="A15" s="162"/>
      <c r="B15" s="235" t="s">
        <v>175</v>
      </c>
      <c r="C15" s="172">
        <v>601</v>
      </c>
      <c r="D15" s="155">
        <v>59172</v>
      </c>
      <c r="E15" s="155">
        <v>58448</v>
      </c>
      <c r="F15" s="155">
        <v>4373093</v>
      </c>
      <c r="G15" s="155">
        <v>2214394</v>
      </c>
      <c r="H15" s="154">
        <v>53</v>
      </c>
      <c r="I15" s="155">
        <v>4328</v>
      </c>
      <c r="J15" s="155">
        <v>3732</v>
      </c>
      <c r="K15" s="155">
        <v>358380</v>
      </c>
      <c r="L15" s="155">
        <v>204970</v>
      </c>
      <c r="M15" s="154">
        <f t="shared" si="0"/>
        <v>654</v>
      </c>
      <c r="N15" s="155">
        <f t="shared" si="1"/>
        <v>63500</v>
      </c>
      <c r="O15" s="155">
        <f t="shared" si="2"/>
        <v>62180</v>
      </c>
      <c r="P15" s="155">
        <f t="shared" si="3"/>
        <v>4731473</v>
      </c>
      <c r="Q15" s="156">
        <f t="shared" si="4"/>
        <v>2419364</v>
      </c>
    </row>
    <row r="16" spans="1:17" ht="16.7" customHeight="1" thickBot="1">
      <c r="A16" s="157" t="s">
        <v>124</v>
      </c>
      <c r="B16" s="236" t="s">
        <v>176</v>
      </c>
      <c r="C16" s="301">
        <v>250</v>
      </c>
      <c r="D16" s="159">
        <v>25600</v>
      </c>
      <c r="E16" s="159">
        <v>24603</v>
      </c>
      <c r="F16" s="159">
        <v>2145086</v>
      </c>
      <c r="G16" s="159">
        <v>1117345</v>
      </c>
      <c r="H16" s="158">
        <v>16</v>
      </c>
      <c r="I16" s="159">
        <v>697</v>
      </c>
      <c r="J16" s="159">
        <v>689</v>
      </c>
      <c r="K16" s="159">
        <v>63228</v>
      </c>
      <c r="L16" s="159">
        <v>31837</v>
      </c>
      <c r="M16" s="158">
        <f t="shared" si="0"/>
        <v>266</v>
      </c>
      <c r="N16" s="159">
        <f t="shared" si="1"/>
        <v>26297</v>
      </c>
      <c r="O16" s="159">
        <f t="shared" si="2"/>
        <v>25292</v>
      </c>
      <c r="P16" s="159">
        <f t="shared" si="3"/>
        <v>2208314</v>
      </c>
      <c r="Q16" s="160">
        <f t="shared" si="4"/>
        <v>1149182</v>
      </c>
    </row>
    <row r="17" spans="1:17" ht="16.7" customHeight="1">
      <c r="A17" s="162"/>
      <c r="B17" s="235" t="s">
        <v>175</v>
      </c>
      <c r="C17" s="172">
        <v>1137</v>
      </c>
      <c r="D17" s="155">
        <v>112607</v>
      </c>
      <c r="E17" s="155">
        <v>110540</v>
      </c>
      <c r="F17" s="155">
        <v>8326145</v>
      </c>
      <c r="G17" s="155">
        <v>4239825</v>
      </c>
      <c r="H17" s="154">
        <v>152</v>
      </c>
      <c r="I17" s="155">
        <v>12339</v>
      </c>
      <c r="J17" s="155">
        <v>11549</v>
      </c>
      <c r="K17" s="155">
        <v>990929</v>
      </c>
      <c r="L17" s="155">
        <v>528919</v>
      </c>
      <c r="M17" s="154">
        <v>462012</v>
      </c>
      <c r="N17" s="155">
        <f t="shared" si="1"/>
        <v>124946</v>
      </c>
      <c r="O17" s="155">
        <f t="shared" si="2"/>
        <v>122089</v>
      </c>
      <c r="P17" s="155">
        <f t="shared" si="3"/>
        <v>9317074</v>
      </c>
      <c r="Q17" s="156">
        <f t="shared" si="4"/>
        <v>4768744</v>
      </c>
    </row>
    <row r="18" spans="1:17" ht="16.7" customHeight="1" thickBot="1">
      <c r="A18" s="157" t="s">
        <v>125</v>
      </c>
      <c r="B18" s="236" t="s">
        <v>176</v>
      </c>
      <c r="C18" s="301">
        <v>514</v>
      </c>
      <c r="D18" s="159">
        <v>50760</v>
      </c>
      <c r="E18" s="159">
        <v>50062</v>
      </c>
      <c r="F18" s="159">
        <v>4232278</v>
      </c>
      <c r="G18" s="159">
        <v>2145255</v>
      </c>
      <c r="H18" s="158">
        <v>35</v>
      </c>
      <c r="I18" s="159">
        <v>2055</v>
      </c>
      <c r="J18" s="159">
        <v>1817</v>
      </c>
      <c r="K18" s="159">
        <v>188428</v>
      </c>
      <c r="L18" s="159">
        <v>105058</v>
      </c>
      <c r="M18" s="158">
        <v>83369</v>
      </c>
      <c r="N18" s="159">
        <f t="shared" si="1"/>
        <v>52815</v>
      </c>
      <c r="O18" s="159">
        <f t="shared" si="2"/>
        <v>51879</v>
      </c>
      <c r="P18" s="159">
        <f t="shared" si="3"/>
        <v>4420706</v>
      </c>
      <c r="Q18" s="160">
        <f t="shared" si="4"/>
        <v>2250313</v>
      </c>
    </row>
    <row r="19" spans="1:17" ht="16.7" customHeight="1">
      <c r="A19" s="162"/>
      <c r="B19" s="235" t="s">
        <v>175</v>
      </c>
      <c r="C19" s="154">
        <v>845</v>
      </c>
      <c r="D19" s="155">
        <v>85533</v>
      </c>
      <c r="E19" s="155">
        <v>83961</v>
      </c>
      <c r="F19" s="155">
        <v>6331373</v>
      </c>
      <c r="G19" s="302">
        <v>3227807</v>
      </c>
      <c r="H19" s="154">
        <v>87</v>
      </c>
      <c r="I19" s="155">
        <v>8783</v>
      </c>
      <c r="J19" s="155">
        <v>7500</v>
      </c>
      <c r="K19" s="155">
        <v>754410</v>
      </c>
      <c r="L19" s="156">
        <v>437201</v>
      </c>
      <c r="M19" s="154">
        <f t="shared" ref="M19:Q20" si="5">C19+H19</f>
        <v>932</v>
      </c>
      <c r="N19" s="155">
        <f t="shared" si="5"/>
        <v>94316</v>
      </c>
      <c r="O19" s="155">
        <f t="shared" si="5"/>
        <v>91461</v>
      </c>
      <c r="P19" s="155">
        <f t="shared" si="5"/>
        <v>7085783</v>
      </c>
      <c r="Q19" s="156">
        <f t="shared" si="5"/>
        <v>3665008</v>
      </c>
    </row>
    <row r="20" spans="1:17" ht="16.7" customHeight="1" thickBot="1">
      <c r="A20" s="157" t="s">
        <v>173</v>
      </c>
      <c r="B20" s="236" t="s">
        <v>176</v>
      </c>
      <c r="C20" s="158">
        <v>351</v>
      </c>
      <c r="D20" s="159">
        <v>34803</v>
      </c>
      <c r="E20" s="159">
        <v>34299</v>
      </c>
      <c r="F20" s="159">
        <v>2913863</v>
      </c>
      <c r="G20" s="303">
        <v>1478619</v>
      </c>
      <c r="H20" s="158">
        <v>21</v>
      </c>
      <c r="I20" s="159">
        <v>1967</v>
      </c>
      <c r="J20" s="159">
        <v>1697</v>
      </c>
      <c r="K20" s="159">
        <v>194493</v>
      </c>
      <c r="L20" s="160">
        <v>111202</v>
      </c>
      <c r="M20" s="158">
        <f t="shared" si="5"/>
        <v>372</v>
      </c>
      <c r="N20" s="159">
        <f t="shared" si="5"/>
        <v>36770</v>
      </c>
      <c r="O20" s="159">
        <f t="shared" si="5"/>
        <v>35996</v>
      </c>
      <c r="P20" s="159">
        <f t="shared" si="5"/>
        <v>3108356</v>
      </c>
      <c r="Q20" s="160">
        <f t="shared" si="5"/>
        <v>1589821</v>
      </c>
    </row>
    <row r="21" spans="1:17" ht="16.7" customHeight="1">
      <c r="A21" s="162"/>
      <c r="B21" s="235" t="s">
        <v>175</v>
      </c>
      <c r="C21" s="172">
        <v>1435</v>
      </c>
      <c r="D21" s="155">
        <v>143125</v>
      </c>
      <c r="E21" s="155">
        <v>140645</v>
      </c>
      <c r="F21" s="155">
        <v>10582011</v>
      </c>
      <c r="G21" s="155">
        <v>5385337</v>
      </c>
      <c r="H21" s="154">
        <v>88</v>
      </c>
      <c r="I21" s="155">
        <v>14337</v>
      </c>
      <c r="J21" s="155">
        <v>11323</v>
      </c>
      <c r="K21" s="155">
        <v>1243127</v>
      </c>
      <c r="L21" s="155">
        <v>775979</v>
      </c>
      <c r="M21" s="154">
        <f t="shared" si="0"/>
        <v>1523</v>
      </c>
      <c r="N21" s="155">
        <f t="shared" si="1"/>
        <v>157462</v>
      </c>
      <c r="O21" s="155">
        <f t="shared" si="2"/>
        <v>151968</v>
      </c>
      <c r="P21" s="155">
        <f t="shared" si="3"/>
        <v>11825138</v>
      </c>
      <c r="Q21" s="156">
        <f t="shared" si="4"/>
        <v>6161316</v>
      </c>
    </row>
    <row r="22" spans="1:17" ht="16.7" customHeight="1" thickBot="1">
      <c r="A22" s="157" t="s">
        <v>126</v>
      </c>
      <c r="B22" s="236" t="s">
        <v>176</v>
      </c>
      <c r="C22" s="301">
        <v>579</v>
      </c>
      <c r="D22" s="159">
        <v>56564</v>
      </c>
      <c r="E22" s="159">
        <v>55576</v>
      </c>
      <c r="F22" s="159">
        <v>4738767</v>
      </c>
      <c r="G22" s="159">
        <v>2413228</v>
      </c>
      <c r="H22" s="158">
        <v>31</v>
      </c>
      <c r="I22" s="159">
        <v>4028</v>
      </c>
      <c r="J22" s="159">
        <v>3413</v>
      </c>
      <c r="K22" s="159">
        <v>383986</v>
      </c>
      <c r="L22" s="159">
        <v>221884</v>
      </c>
      <c r="M22" s="158">
        <f t="shared" si="0"/>
        <v>610</v>
      </c>
      <c r="N22" s="159">
        <f t="shared" si="1"/>
        <v>60592</v>
      </c>
      <c r="O22" s="159">
        <f t="shared" si="2"/>
        <v>58989</v>
      </c>
      <c r="P22" s="159">
        <f t="shared" si="3"/>
        <v>5122753</v>
      </c>
      <c r="Q22" s="160">
        <f t="shared" si="4"/>
        <v>2635112</v>
      </c>
    </row>
    <row r="23" spans="1:17" ht="16.7" customHeight="1">
      <c r="A23" s="162"/>
      <c r="B23" s="235" t="s">
        <v>175</v>
      </c>
      <c r="C23" s="172">
        <v>636</v>
      </c>
      <c r="D23" s="155">
        <v>65110</v>
      </c>
      <c r="E23" s="155">
        <v>62885</v>
      </c>
      <c r="F23" s="155">
        <v>4840596</v>
      </c>
      <c r="G23" s="155">
        <v>2505642</v>
      </c>
      <c r="H23" s="154">
        <v>49</v>
      </c>
      <c r="I23" s="155">
        <v>4335</v>
      </c>
      <c r="J23" s="155">
        <v>4040</v>
      </c>
      <c r="K23" s="155">
        <v>363090</v>
      </c>
      <c r="L23" s="155">
        <v>194701</v>
      </c>
      <c r="M23" s="154">
        <f t="shared" si="0"/>
        <v>685</v>
      </c>
      <c r="N23" s="155">
        <f t="shared" si="1"/>
        <v>69445</v>
      </c>
      <c r="O23" s="155">
        <f t="shared" si="2"/>
        <v>66925</v>
      </c>
      <c r="P23" s="155">
        <f t="shared" si="3"/>
        <v>5203686</v>
      </c>
      <c r="Q23" s="156">
        <f t="shared" si="4"/>
        <v>2700343</v>
      </c>
    </row>
    <row r="24" spans="1:17" ht="16.7" customHeight="1" thickBot="1">
      <c r="A24" s="157" t="s">
        <v>127</v>
      </c>
      <c r="B24" s="236" t="s">
        <v>176</v>
      </c>
      <c r="C24" s="301">
        <v>326</v>
      </c>
      <c r="D24" s="159">
        <v>32201</v>
      </c>
      <c r="E24" s="159">
        <v>31868</v>
      </c>
      <c r="F24" s="159">
        <v>2692799</v>
      </c>
      <c r="G24" s="159">
        <v>1359863</v>
      </c>
      <c r="H24" s="158">
        <v>17</v>
      </c>
      <c r="I24" s="159">
        <v>1378</v>
      </c>
      <c r="J24" s="159">
        <v>1203</v>
      </c>
      <c r="K24" s="159">
        <v>138430</v>
      </c>
      <c r="L24" s="159">
        <v>77953</v>
      </c>
      <c r="M24" s="158">
        <f t="shared" si="0"/>
        <v>343</v>
      </c>
      <c r="N24" s="159">
        <f t="shared" si="1"/>
        <v>33579</v>
      </c>
      <c r="O24" s="159">
        <f t="shared" si="2"/>
        <v>33071</v>
      </c>
      <c r="P24" s="159">
        <f t="shared" si="3"/>
        <v>2831229</v>
      </c>
      <c r="Q24" s="160">
        <f t="shared" si="4"/>
        <v>1437816</v>
      </c>
    </row>
    <row r="25" spans="1:17" ht="16.7" customHeight="1">
      <c r="A25" s="162"/>
      <c r="B25" s="235" t="s">
        <v>175</v>
      </c>
      <c r="C25" s="172">
        <v>554</v>
      </c>
      <c r="D25" s="155">
        <v>58062</v>
      </c>
      <c r="E25" s="155">
        <v>56374</v>
      </c>
      <c r="F25" s="155">
        <v>4284358</v>
      </c>
      <c r="G25" s="155">
        <v>2208508</v>
      </c>
      <c r="H25" s="154">
        <v>42</v>
      </c>
      <c r="I25" s="155">
        <v>4473</v>
      </c>
      <c r="J25" s="155">
        <v>4082</v>
      </c>
      <c r="K25" s="155">
        <v>370204</v>
      </c>
      <c r="L25" s="155">
        <v>201838</v>
      </c>
      <c r="M25" s="154">
        <f t="shared" si="0"/>
        <v>596</v>
      </c>
      <c r="N25" s="155">
        <f t="shared" si="1"/>
        <v>62535</v>
      </c>
      <c r="O25" s="155">
        <f t="shared" si="2"/>
        <v>60456</v>
      </c>
      <c r="P25" s="155">
        <f t="shared" si="3"/>
        <v>4654562</v>
      </c>
      <c r="Q25" s="156">
        <f t="shared" si="4"/>
        <v>2410346</v>
      </c>
    </row>
    <row r="26" spans="1:17" ht="16.7" customHeight="1" thickBot="1">
      <c r="A26" s="157" t="s">
        <v>128</v>
      </c>
      <c r="B26" s="236" t="s">
        <v>176</v>
      </c>
      <c r="C26" s="301">
        <v>345</v>
      </c>
      <c r="D26" s="159">
        <v>35412</v>
      </c>
      <c r="E26" s="159">
        <v>34243</v>
      </c>
      <c r="F26" s="159">
        <v>2958228</v>
      </c>
      <c r="G26" s="159">
        <v>1532237</v>
      </c>
      <c r="H26" s="158">
        <v>14</v>
      </c>
      <c r="I26" s="159">
        <v>2205</v>
      </c>
      <c r="J26" s="159">
        <v>2080</v>
      </c>
      <c r="K26" s="159">
        <v>218629</v>
      </c>
      <c r="L26" s="159">
        <v>115563</v>
      </c>
      <c r="M26" s="158">
        <f t="shared" si="0"/>
        <v>359</v>
      </c>
      <c r="N26" s="159">
        <f t="shared" si="1"/>
        <v>37617</v>
      </c>
      <c r="O26" s="159">
        <f t="shared" si="2"/>
        <v>36323</v>
      </c>
      <c r="P26" s="159">
        <f t="shared" si="3"/>
        <v>3176857</v>
      </c>
      <c r="Q26" s="160">
        <f t="shared" si="4"/>
        <v>1647800</v>
      </c>
    </row>
    <row r="27" spans="1:17" ht="16.7" customHeight="1">
      <c r="A27" s="162"/>
      <c r="B27" s="235" t="s">
        <v>175</v>
      </c>
      <c r="C27" s="172">
        <v>1041</v>
      </c>
      <c r="D27" s="155">
        <v>112102</v>
      </c>
      <c r="E27" s="155">
        <v>107208</v>
      </c>
      <c r="F27" s="155">
        <v>8430359</v>
      </c>
      <c r="G27" s="155">
        <v>4408044</v>
      </c>
      <c r="H27" s="154">
        <v>144</v>
      </c>
      <c r="I27" s="155">
        <v>20919</v>
      </c>
      <c r="J27" s="155">
        <v>18221</v>
      </c>
      <c r="K27" s="155">
        <v>1783410</v>
      </c>
      <c r="L27" s="155">
        <v>1019314</v>
      </c>
      <c r="M27" s="154">
        <f>C27+H27</f>
        <v>1185</v>
      </c>
      <c r="N27" s="155">
        <f t="shared" si="1"/>
        <v>133021</v>
      </c>
      <c r="O27" s="155">
        <f t="shared" si="2"/>
        <v>125429</v>
      </c>
      <c r="P27" s="155">
        <f t="shared" si="3"/>
        <v>10213769</v>
      </c>
      <c r="Q27" s="156">
        <f t="shared" si="4"/>
        <v>5427358</v>
      </c>
    </row>
    <row r="28" spans="1:17" ht="16.7" customHeight="1" thickBot="1">
      <c r="A28" s="157" t="s">
        <v>129</v>
      </c>
      <c r="B28" s="236" t="s">
        <v>176</v>
      </c>
      <c r="C28" s="301">
        <v>504</v>
      </c>
      <c r="D28" s="159">
        <v>53746</v>
      </c>
      <c r="E28" s="159">
        <v>51448</v>
      </c>
      <c r="F28" s="159">
        <v>4539213</v>
      </c>
      <c r="G28" s="159">
        <v>2368948</v>
      </c>
      <c r="H28" s="158">
        <v>65</v>
      </c>
      <c r="I28" s="159">
        <v>8762</v>
      </c>
      <c r="J28" s="159">
        <v>8051</v>
      </c>
      <c r="K28" s="159">
        <v>836683</v>
      </c>
      <c r="L28" s="159">
        <v>451674</v>
      </c>
      <c r="M28" s="158">
        <f t="shared" si="0"/>
        <v>569</v>
      </c>
      <c r="N28" s="159">
        <f t="shared" si="1"/>
        <v>62508</v>
      </c>
      <c r="O28" s="159">
        <f t="shared" si="2"/>
        <v>59499</v>
      </c>
      <c r="P28" s="159">
        <f t="shared" si="3"/>
        <v>5375896</v>
      </c>
      <c r="Q28" s="160">
        <f t="shared" si="4"/>
        <v>2820622</v>
      </c>
    </row>
    <row r="29" spans="1:17" ht="16.7" customHeight="1">
      <c r="A29" s="162"/>
      <c r="B29" s="235" t="s">
        <v>175</v>
      </c>
      <c r="C29" s="172">
        <v>658</v>
      </c>
      <c r="D29" s="155">
        <v>70342</v>
      </c>
      <c r="E29" s="155">
        <v>68986</v>
      </c>
      <c r="F29" s="155">
        <v>5255054</v>
      </c>
      <c r="G29" s="155">
        <v>2679658</v>
      </c>
      <c r="H29" s="154">
        <v>60</v>
      </c>
      <c r="I29" s="155">
        <v>8331</v>
      </c>
      <c r="J29" s="155">
        <v>7791</v>
      </c>
      <c r="K29" s="155">
        <v>681893</v>
      </c>
      <c r="L29" s="155">
        <v>365405</v>
      </c>
      <c r="M29" s="154">
        <f t="shared" si="0"/>
        <v>718</v>
      </c>
      <c r="N29" s="155">
        <f t="shared" si="1"/>
        <v>78673</v>
      </c>
      <c r="O29" s="155">
        <f t="shared" si="2"/>
        <v>76777</v>
      </c>
      <c r="P29" s="155">
        <f t="shared" si="3"/>
        <v>5936947</v>
      </c>
      <c r="Q29" s="156">
        <f t="shared" si="4"/>
        <v>3045063</v>
      </c>
    </row>
    <row r="30" spans="1:17" ht="16.7" customHeight="1" thickBot="1">
      <c r="A30" s="157" t="s">
        <v>130</v>
      </c>
      <c r="B30" s="236" t="s">
        <v>176</v>
      </c>
      <c r="C30" s="301">
        <v>400</v>
      </c>
      <c r="D30" s="159">
        <v>39874</v>
      </c>
      <c r="E30" s="159">
        <v>39216</v>
      </c>
      <c r="F30" s="159">
        <v>3347103</v>
      </c>
      <c r="G30" s="159">
        <v>1703123</v>
      </c>
      <c r="H30" s="158">
        <v>35</v>
      </c>
      <c r="I30" s="159">
        <v>3545</v>
      </c>
      <c r="J30" s="159">
        <v>3271</v>
      </c>
      <c r="K30" s="159">
        <v>332684</v>
      </c>
      <c r="L30" s="159">
        <v>180278</v>
      </c>
      <c r="M30" s="158">
        <f t="shared" si="0"/>
        <v>435</v>
      </c>
      <c r="N30" s="159">
        <f t="shared" si="1"/>
        <v>43419</v>
      </c>
      <c r="O30" s="159">
        <f t="shared" si="2"/>
        <v>42487</v>
      </c>
      <c r="P30" s="159">
        <f t="shared" si="3"/>
        <v>3679787</v>
      </c>
      <c r="Q30" s="160">
        <f t="shared" si="4"/>
        <v>1883401</v>
      </c>
    </row>
    <row r="31" spans="1:17" ht="16.7" customHeight="1">
      <c r="A31" s="162"/>
      <c r="B31" s="235" t="s">
        <v>175</v>
      </c>
      <c r="C31" s="172">
        <v>1127</v>
      </c>
      <c r="D31" s="155">
        <v>121052</v>
      </c>
      <c r="E31" s="155">
        <v>116629</v>
      </c>
      <c r="F31" s="155">
        <v>9090098</v>
      </c>
      <c r="G31" s="155">
        <v>4713686</v>
      </c>
      <c r="H31" s="154">
        <v>266</v>
      </c>
      <c r="I31" s="155">
        <v>20499</v>
      </c>
      <c r="J31" s="155">
        <v>18318</v>
      </c>
      <c r="K31" s="155">
        <v>1827557</v>
      </c>
      <c r="L31" s="155">
        <v>1011427</v>
      </c>
      <c r="M31" s="154">
        <f t="shared" si="0"/>
        <v>1393</v>
      </c>
      <c r="N31" s="155">
        <f t="shared" si="1"/>
        <v>141551</v>
      </c>
      <c r="O31" s="155">
        <f t="shared" si="2"/>
        <v>134947</v>
      </c>
      <c r="P31" s="155">
        <f t="shared" si="3"/>
        <v>10917655</v>
      </c>
      <c r="Q31" s="156">
        <f t="shared" si="4"/>
        <v>5725113</v>
      </c>
    </row>
    <row r="32" spans="1:17" ht="16.7" customHeight="1" thickBot="1">
      <c r="A32" s="157" t="s">
        <v>131</v>
      </c>
      <c r="B32" s="236" t="s">
        <v>176</v>
      </c>
      <c r="C32" s="301">
        <v>525</v>
      </c>
      <c r="D32" s="159">
        <v>55260</v>
      </c>
      <c r="E32" s="159">
        <v>53929</v>
      </c>
      <c r="F32" s="159">
        <v>4657024</v>
      </c>
      <c r="G32" s="159">
        <v>2386129</v>
      </c>
      <c r="H32" s="158">
        <v>45</v>
      </c>
      <c r="I32" s="159">
        <v>5181</v>
      </c>
      <c r="J32" s="159">
        <v>4800</v>
      </c>
      <c r="K32" s="159">
        <v>487432</v>
      </c>
      <c r="L32" s="159">
        <v>262358</v>
      </c>
      <c r="M32" s="158">
        <f t="shared" si="0"/>
        <v>570</v>
      </c>
      <c r="N32" s="159">
        <f t="shared" si="1"/>
        <v>60441</v>
      </c>
      <c r="O32" s="159">
        <f t="shared" si="2"/>
        <v>58729</v>
      </c>
      <c r="P32" s="159">
        <f t="shared" si="3"/>
        <v>5144456</v>
      </c>
      <c r="Q32" s="160">
        <f t="shared" si="4"/>
        <v>2648487</v>
      </c>
    </row>
    <row r="33" spans="1:17" ht="16.7" customHeight="1">
      <c r="A33" s="162"/>
      <c r="B33" s="235" t="s">
        <v>175</v>
      </c>
      <c r="C33" s="172">
        <v>547</v>
      </c>
      <c r="D33" s="155">
        <v>68431</v>
      </c>
      <c r="E33" s="155">
        <v>65313</v>
      </c>
      <c r="F33" s="155">
        <v>5143168</v>
      </c>
      <c r="G33" s="155">
        <v>2691285</v>
      </c>
      <c r="H33" s="154">
        <v>66</v>
      </c>
      <c r="I33" s="155">
        <v>14593</v>
      </c>
      <c r="J33" s="155">
        <v>13486</v>
      </c>
      <c r="K33" s="155">
        <v>1299039</v>
      </c>
      <c r="L33" s="155">
        <v>703689</v>
      </c>
      <c r="M33" s="154">
        <f t="shared" si="0"/>
        <v>613</v>
      </c>
      <c r="N33" s="155">
        <f t="shared" si="1"/>
        <v>83024</v>
      </c>
      <c r="O33" s="155">
        <f t="shared" si="2"/>
        <v>78799</v>
      </c>
      <c r="P33" s="155">
        <f t="shared" si="3"/>
        <v>6442207</v>
      </c>
      <c r="Q33" s="156">
        <f t="shared" si="4"/>
        <v>3394974</v>
      </c>
    </row>
    <row r="34" spans="1:17" ht="16.7" customHeight="1" thickBot="1">
      <c r="A34" s="157" t="s">
        <v>132</v>
      </c>
      <c r="B34" s="236" t="s">
        <v>176</v>
      </c>
      <c r="C34" s="301">
        <v>276</v>
      </c>
      <c r="D34" s="159">
        <v>31560</v>
      </c>
      <c r="E34" s="159">
        <v>30242</v>
      </c>
      <c r="F34" s="159">
        <v>2651499</v>
      </c>
      <c r="G34" s="159">
        <v>1383993</v>
      </c>
      <c r="H34" s="158">
        <v>33</v>
      </c>
      <c r="I34" s="159">
        <v>5590</v>
      </c>
      <c r="J34" s="159">
        <v>5329</v>
      </c>
      <c r="K34" s="159">
        <v>530527</v>
      </c>
      <c r="L34" s="159">
        <v>276734</v>
      </c>
      <c r="M34" s="158">
        <f t="shared" si="0"/>
        <v>309</v>
      </c>
      <c r="N34" s="159">
        <f t="shared" si="1"/>
        <v>37150</v>
      </c>
      <c r="O34" s="159">
        <f t="shared" si="2"/>
        <v>35571</v>
      </c>
      <c r="P34" s="159">
        <f t="shared" si="3"/>
        <v>3182026</v>
      </c>
      <c r="Q34" s="160">
        <f t="shared" si="4"/>
        <v>1660727</v>
      </c>
    </row>
    <row r="35" spans="1:17" ht="16.7" customHeight="1">
      <c r="A35" s="162"/>
      <c r="B35" s="235" t="s">
        <v>175</v>
      </c>
      <c r="C35" s="154">
        <v>1478</v>
      </c>
      <c r="D35" s="155">
        <v>149365</v>
      </c>
      <c r="E35" s="155">
        <v>147171</v>
      </c>
      <c r="F35" s="155">
        <v>11011637</v>
      </c>
      <c r="G35" s="155">
        <v>5588101</v>
      </c>
      <c r="H35" s="172">
        <v>84</v>
      </c>
      <c r="I35" s="155">
        <v>11176</v>
      </c>
      <c r="J35" s="155">
        <v>10439</v>
      </c>
      <c r="K35" s="155">
        <v>928580</v>
      </c>
      <c r="L35" s="155">
        <v>495028</v>
      </c>
      <c r="M35" s="154">
        <f t="shared" si="0"/>
        <v>1562</v>
      </c>
      <c r="N35" s="155">
        <f t="shared" si="1"/>
        <v>160541</v>
      </c>
      <c r="O35" s="155">
        <f t="shared" si="2"/>
        <v>157610</v>
      </c>
      <c r="P35" s="155">
        <f t="shared" si="3"/>
        <v>11940217</v>
      </c>
      <c r="Q35" s="156">
        <f t="shared" si="4"/>
        <v>6083129</v>
      </c>
    </row>
    <row r="36" spans="1:17" ht="16.7" customHeight="1" thickBot="1">
      <c r="A36" s="157" t="s">
        <v>133</v>
      </c>
      <c r="B36" s="236" t="s">
        <v>176</v>
      </c>
      <c r="C36" s="158">
        <v>716</v>
      </c>
      <c r="D36" s="159">
        <v>72884</v>
      </c>
      <c r="E36" s="159">
        <v>71635</v>
      </c>
      <c r="F36" s="159">
        <v>6062785</v>
      </c>
      <c r="G36" s="159">
        <v>3083817</v>
      </c>
      <c r="H36" s="301">
        <v>48</v>
      </c>
      <c r="I36" s="159">
        <v>6952</v>
      </c>
      <c r="J36" s="159">
        <v>6665</v>
      </c>
      <c r="K36" s="159">
        <v>658354</v>
      </c>
      <c r="L36" s="159">
        <v>344415</v>
      </c>
      <c r="M36" s="158">
        <f t="shared" si="0"/>
        <v>764</v>
      </c>
      <c r="N36" s="159">
        <f t="shared" si="1"/>
        <v>79836</v>
      </c>
      <c r="O36" s="159">
        <f t="shared" si="2"/>
        <v>78300</v>
      </c>
      <c r="P36" s="159">
        <f t="shared" si="3"/>
        <v>6721139</v>
      </c>
      <c r="Q36" s="160">
        <f t="shared" si="4"/>
        <v>3428232</v>
      </c>
    </row>
    <row r="37" spans="1:17" ht="16.7" customHeight="1">
      <c r="A37" s="162"/>
      <c r="B37" s="235" t="s">
        <v>175</v>
      </c>
      <c r="C37" s="172">
        <v>498</v>
      </c>
      <c r="D37" s="155">
        <v>54566</v>
      </c>
      <c r="E37" s="155">
        <v>53425</v>
      </c>
      <c r="F37" s="155">
        <v>4026556</v>
      </c>
      <c r="G37" s="155">
        <v>2055817</v>
      </c>
      <c r="H37" s="172">
        <v>37</v>
      </c>
      <c r="I37" s="155">
        <v>8280</v>
      </c>
      <c r="J37" s="155">
        <v>8144</v>
      </c>
      <c r="K37" s="155">
        <v>668960</v>
      </c>
      <c r="L37" s="155">
        <v>339620</v>
      </c>
      <c r="M37" s="154">
        <f t="shared" si="0"/>
        <v>535</v>
      </c>
      <c r="N37" s="155">
        <f t="shared" si="1"/>
        <v>62846</v>
      </c>
      <c r="O37" s="155">
        <f t="shared" si="2"/>
        <v>61569</v>
      </c>
      <c r="P37" s="155">
        <f t="shared" si="3"/>
        <v>4695516</v>
      </c>
      <c r="Q37" s="156">
        <f t="shared" si="4"/>
        <v>2395437</v>
      </c>
    </row>
    <row r="38" spans="1:17" ht="16.7" customHeight="1" thickBot="1">
      <c r="A38" s="157" t="s">
        <v>134</v>
      </c>
      <c r="B38" s="236" t="s">
        <v>176</v>
      </c>
      <c r="C38" s="301">
        <v>295</v>
      </c>
      <c r="D38" s="159">
        <v>31210</v>
      </c>
      <c r="E38" s="159">
        <v>30725</v>
      </c>
      <c r="F38" s="159">
        <v>2587030</v>
      </c>
      <c r="G38" s="159">
        <v>1314655</v>
      </c>
      <c r="H38" s="301">
        <v>12</v>
      </c>
      <c r="I38" s="159">
        <v>1883</v>
      </c>
      <c r="J38" s="159">
        <v>1692</v>
      </c>
      <c r="K38" s="159">
        <v>178948</v>
      </c>
      <c r="L38" s="159">
        <v>99019</v>
      </c>
      <c r="M38" s="158">
        <f t="shared" si="0"/>
        <v>307</v>
      </c>
      <c r="N38" s="159">
        <f t="shared" si="1"/>
        <v>33093</v>
      </c>
      <c r="O38" s="159">
        <f t="shared" si="2"/>
        <v>32417</v>
      </c>
      <c r="P38" s="159">
        <f t="shared" si="3"/>
        <v>2765978</v>
      </c>
      <c r="Q38" s="160">
        <f t="shared" si="4"/>
        <v>1413674</v>
      </c>
    </row>
    <row r="39" spans="1:17" ht="16.7" customHeight="1">
      <c r="A39" s="162"/>
      <c r="B39" s="235" t="s">
        <v>175</v>
      </c>
      <c r="C39" s="172">
        <v>862</v>
      </c>
      <c r="D39" s="155">
        <v>89424</v>
      </c>
      <c r="E39" s="155">
        <v>87519</v>
      </c>
      <c r="F39" s="155">
        <v>6655228</v>
      </c>
      <c r="G39" s="155">
        <v>3399498</v>
      </c>
      <c r="H39" s="154">
        <v>62</v>
      </c>
      <c r="I39" s="155">
        <v>12464</v>
      </c>
      <c r="J39" s="155">
        <v>12056</v>
      </c>
      <c r="K39" s="155">
        <v>1020495</v>
      </c>
      <c r="L39" s="155">
        <v>527755</v>
      </c>
      <c r="M39" s="154">
        <v>492738</v>
      </c>
      <c r="N39" s="155">
        <f t="shared" si="1"/>
        <v>101888</v>
      </c>
      <c r="O39" s="155">
        <f t="shared" si="2"/>
        <v>99575</v>
      </c>
      <c r="P39" s="155">
        <f t="shared" si="3"/>
        <v>7675723</v>
      </c>
      <c r="Q39" s="156">
        <f t="shared" si="4"/>
        <v>3927253</v>
      </c>
    </row>
    <row r="40" spans="1:17" ht="16.7" customHeight="1" thickBot="1">
      <c r="A40" s="157" t="s">
        <v>135</v>
      </c>
      <c r="B40" s="236" t="s">
        <v>176</v>
      </c>
      <c r="C40" s="301">
        <v>440</v>
      </c>
      <c r="D40" s="159">
        <v>45876</v>
      </c>
      <c r="E40" s="159">
        <v>44749</v>
      </c>
      <c r="F40" s="159">
        <v>3881856</v>
      </c>
      <c r="G40" s="159">
        <v>1990420</v>
      </c>
      <c r="H40" s="158">
        <v>30</v>
      </c>
      <c r="I40" s="159">
        <v>3933</v>
      </c>
      <c r="J40" s="159">
        <v>3798</v>
      </c>
      <c r="K40" s="159">
        <v>372686</v>
      </c>
      <c r="L40" s="159">
        <v>192317</v>
      </c>
      <c r="M40" s="158">
        <v>180368</v>
      </c>
      <c r="N40" s="159">
        <f t="shared" si="1"/>
        <v>49809</v>
      </c>
      <c r="O40" s="159">
        <f t="shared" si="2"/>
        <v>48547</v>
      </c>
      <c r="P40" s="159">
        <f t="shared" si="3"/>
        <v>4254542</v>
      </c>
      <c r="Q40" s="160">
        <f t="shared" si="4"/>
        <v>2182737</v>
      </c>
    </row>
    <row r="41" spans="1:17" ht="16.7" customHeight="1">
      <c r="A41" s="162"/>
      <c r="B41" s="235" t="s">
        <v>175</v>
      </c>
      <c r="C41" s="154">
        <v>684</v>
      </c>
      <c r="D41" s="155">
        <v>68904</v>
      </c>
      <c r="E41" s="155">
        <v>67395</v>
      </c>
      <c r="F41" s="155">
        <v>5121266</v>
      </c>
      <c r="G41" s="155">
        <v>2616474</v>
      </c>
      <c r="H41" s="154">
        <v>42</v>
      </c>
      <c r="I41" s="155">
        <v>8582</v>
      </c>
      <c r="J41" s="155">
        <v>7827</v>
      </c>
      <c r="K41" s="155">
        <v>709844</v>
      </c>
      <c r="L41" s="155">
        <v>389987</v>
      </c>
      <c r="M41" s="154">
        <f t="shared" si="0"/>
        <v>726</v>
      </c>
      <c r="N41" s="155">
        <f t="shared" si="1"/>
        <v>77486</v>
      </c>
      <c r="O41" s="155">
        <f t="shared" si="2"/>
        <v>75222</v>
      </c>
      <c r="P41" s="155">
        <f t="shared" si="3"/>
        <v>5831110</v>
      </c>
      <c r="Q41" s="156">
        <f t="shared" si="4"/>
        <v>3006461</v>
      </c>
    </row>
    <row r="42" spans="1:17" ht="16.7" customHeight="1" thickBot="1">
      <c r="A42" s="157" t="s">
        <v>136</v>
      </c>
      <c r="B42" s="236" t="s">
        <v>176</v>
      </c>
      <c r="C42" s="158">
        <v>299</v>
      </c>
      <c r="D42" s="159">
        <v>29554</v>
      </c>
      <c r="E42" s="159">
        <v>29043</v>
      </c>
      <c r="F42" s="159">
        <v>2473795</v>
      </c>
      <c r="G42" s="159">
        <v>1258123</v>
      </c>
      <c r="H42" s="158">
        <v>22</v>
      </c>
      <c r="I42" s="159">
        <v>3207</v>
      </c>
      <c r="J42" s="159">
        <v>3171</v>
      </c>
      <c r="K42" s="159">
        <v>299926</v>
      </c>
      <c r="L42" s="159">
        <v>151760</v>
      </c>
      <c r="M42" s="158">
        <f t="shared" si="0"/>
        <v>321</v>
      </c>
      <c r="N42" s="159">
        <f t="shared" si="1"/>
        <v>32761</v>
      </c>
      <c r="O42" s="159">
        <f t="shared" si="2"/>
        <v>32214</v>
      </c>
      <c r="P42" s="159">
        <f t="shared" si="3"/>
        <v>2773721</v>
      </c>
      <c r="Q42" s="160">
        <f t="shared" si="4"/>
        <v>1409883</v>
      </c>
    </row>
    <row r="43" spans="1:17" ht="16.7" customHeight="1">
      <c r="A43" s="163" t="s">
        <v>175</v>
      </c>
      <c r="B43" s="164"/>
      <c r="C43" s="154">
        <f t="shared" ref="C43:L43" si="6">C7+C9+C11+C13+C15+C17+C19+C21+C23+C25+C27+C29+C31+C33+C35+C37+C39+C41</f>
        <v>13896</v>
      </c>
      <c r="D43" s="155">
        <f t="shared" si="6"/>
        <v>1440196</v>
      </c>
      <c r="E43" s="155">
        <f t="shared" si="6"/>
        <v>1403762</v>
      </c>
      <c r="F43" s="155">
        <f t="shared" si="6"/>
        <v>107077418</v>
      </c>
      <c r="G43" s="156">
        <f t="shared" si="6"/>
        <v>54941415</v>
      </c>
      <c r="H43" s="154">
        <f t="shared" si="6"/>
        <v>1424</v>
      </c>
      <c r="I43" s="155">
        <f t="shared" si="6"/>
        <v>175706</v>
      </c>
      <c r="J43" s="155">
        <f t="shared" si="6"/>
        <v>158087</v>
      </c>
      <c r="K43" s="155">
        <f t="shared" si="6"/>
        <v>14905794</v>
      </c>
      <c r="L43" s="156">
        <f t="shared" si="6"/>
        <v>8272297</v>
      </c>
      <c r="M43" s="154">
        <f>C43+H43</f>
        <v>15320</v>
      </c>
      <c r="N43" s="155">
        <f t="shared" si="1"/>
        <v>1615902</v>
      </c>
      <c r="O43" s="155">
        <f t="shared" si="2"/>
        <v>1561849</v>
      </c>
      <c r="P43" s="155">
        <f t="shared" si="3"/>
        <v>121983212</v>
      </c>
      <c r="Q43" s="156">
        <f t="shared" si="4"/>
        <v>63213712</v>
      </c>
    </row>
    <row r="44" spans="1:17" ht="16.7" customHeight="1">
      <c r="A44" s="312" t="s">
        <v>178</v>
      </c>
      <c r="B44" s="165"/>
      <c r="C44" s="168">
        <f>C8+C10+C12+C14+C16+C18+C20+C22+C24+C26+C28+C30+C32+C34+C36+C38+C40+C42</f>
        <v>6612</v>
      </c>
      <c r="D44" s="166">
        <f>D8+D10+D12+D14+D16+D18+D20+D22+D24+D26+D28+D30+D32+D34+D36+D38+D40+D42</f>
        <v>675677</v>
      </c>
      <c r="E44" s="166">
        <f>E8+E10+E12+E14+E16+E18+E20+E22+E24+E26+E28+E30+E32+E34+E36+E38+E40+E42</f>
        <v>659431</v>
      </c>
      <c r="F44" s="166">
        <f>F8+F10+F12+F14+F16+F18+F20+F22+F24+F26+F28+F30+F32+F34+F36+F38+F40+F42</f>
        <v>56615742</v>
      </c>
      <c r="G44" s="167">
        <f>G8+G10+G12+G14+G16+G18+G20+G22+G24+G26+G28+G30+G32+G34+G36+G38+G40+G42</f>
        <v>29014685</v>
      </c>
      <c r="H44" s="168">
        <f>H14+H16+H18+H20+H22+H24+H26+H28+H30+H32+H34+H36+H38+H40+H42+H8+H10+H12</f>
        <v>520</v>
      </c>
      <c r="I44" s="166">
        <f>I14+I16+I18+I20+I22+I24+I26+I28+I30+I32+I34+I36+I38+I40+I42+I8+I10+I12</f>
        <v>60361</v>
      </c>
      <c r="J44" s="166">
        <f>J14+J16+J18+J20+J22+J24+J26+J28+J30+J32+J34+J36+J38+J40+J42+J8+J10+J12</f>
        <v>55309</v>
      </c>
      <c r="K44" s="166">
        <f>K14+K16+K18+K20+K22+K24+K26+K28+K30+K32+K34+K36+K38+K40+K42+K8+K10+K12</f>
        <v>5763503</v>
      </c>
      <c r="L44" s="167">
        <f>L14+L16+L18+L20+L22+L24+L26+L28+L30+L32+L34+L36+L38+L40+L42+L8+L10+L12</f>
        <v>3131576</v>
      </c>
      <c r="M44" s="168">
        <f t="shared" si="0"/>
        <v>7132</v>
      </c>
      <c r="N44" s="166">
        <f t="shared" si="1"/>
        <v>736038</v>
      </c>
      <c r="O44" s="166">
        <f t="shared" si="2"/>
        <v>714740</v>
      </c>
      <c r="P44" s="166">
        <f t="shared" si="3"/>
        <v>62379245</v>
      </c>
      <c r="Q44" s="167">
        <f t="shared" si="4"/>
        <v>32146261</v>
      </c>
    </row>
    <row r="45" spans="1:17" ht="16.7" customHeight="1" thickBot="1">
      <c r="A45" s="169" t="s">
        <v>33</v>
      </c>
      <c r="B45" s="170"/>
      <c r="C45" s="158">
        <f t="shared" ref="C45:L45" si="7">C43+C44</f>
        <v>20508</v>
      </c>
      <c r="D45" s="159">
        <f t="shared" si="7"/>
        <v>2115873</v>
      </c>
      <c r="E45" s="159">
        <f t="shared" si="7"/>
        <v>2063193</v>
      </c>
      <c r="F45" s="159">
        <f t="shared" si="7"/>
        <v>163693160</v>
      </c>
      <c r="G45" s="160">
        <f t="shared" si="7"/>
        <v>83956100</v>
      </c>
      <c r="H45" s="158">
        <f t="shared" si="7"/>
        <v>1944</v>
      </c>
      <c r="I45" s="159">
        <f t="shared" si="7"/>
        <v>236067</v>
      </c>
      <c r="J45" s="159">
        <f t="shared" si="7"/>
        <v>213396</v>
      </c>
      <c r="K45" s="159">
        <f t="shared" si="7"/>
        <v>20669297</v>
      </c>
      <c r="L45" s="160">
        <f t="shared" si="7"/>
        <v>11403873</v>
      </c>
      <c r="M45" s="158">
        <f t="shared" si="0"/>
        <v>22452</v>
      </c>
      <c r="N45" s="159">
        <f t="shared" si="1"/>
        <v>2351940</v>
      </c>
      <c r="O45" s="159">
        <f t="shared" si="2"/>
        <v>2276589</v>
      </c>
      <c r="P45" s="159">
        <f t="shared" si="3"/>
        <v>184362457</v>
      </c>
      <c r="Q45" s="160">
        <f t="shared" si="4"/>
        <v>95359973</v>
      </c>
    </row>
    <row r="46" spans="1:17">
      <c r="D46" s="256"/>
    </row>
    <row r="47" spans="1:17"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</row>
    <row r="48" spans="1:17"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</row>
    <row r="49" spans="1:17"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</row>
    <row r="50" spans="1:17"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</row>
    <row r="51" spans="1:17"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</row>
    <row r="52" spans="1:17"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</row>
    <row r="53" spans="1:17">
      <c r="A53" s="53"/>
      <c r="B53" s="53"/>
      <c r="C53" s="239"/>
      <c r="D53" s="239"/>
      <c r="E53" s="239"/>
      <c r="F53" s="239"/>
      <c r="G53" s="239"/>
      <c r="H53" s="239"/>
      <c r="I53" s="239"/>
    </row>
    <row r="54" spans="1:17" ht="14.25">
      <c r="A54" s="183"/>
      <c r="B54" s="53"/>
      <c r="C54" s="239"/>
      <c r="D54" s="239"/>
      <c r="E54" s="239"/>
      <c r="F54" s="243"/>
      <c r="G54" s="239"/>
      <c r="H54" s="239"/>
      <c r="I54" s="239"/>
    </row>
    <row r="55" spans="1:17">
      <c r="A55" s="385" t="s">
        <v>163</v>
      </c>
      <c r="B55" s="385"/>
      <c r="C55" s="385"/>
      <c r="D55" s="385"/>
      <c r="E55" s="385"/>
      <c r="F55" s="385"/>
      <c r="G55" s="385"/>
      <c r="H55" s="385"/>
      <c r="I55" s="385"/>
      <c r="J55" s="387" t="s">
        <v>164</v>
      </c>
      <c r="K55" s="387"/>
      <c r="L55" s="387"/>
      <c r="M55" s="387"/>
      <c r="N55" s="387"/>
      <c r="O55" s="387"/>
      <c r="P55" s="387"/>
      <c r="Q55" s="387"/>
    </row>
    <row r="56" spans="1:17">
      <c r="A56" s="174"/>
      <c r="B56" s="105"/>
      <c r="C56" s="36"/>
    </row>
    <row r="57" spans="1:17">
      <c r="A57" s="174"/>
      <c r="B57" s="105"/>
      <c r="C57" s="36"/>
    </row>
    <row r="58" spans="1:17">
      <c r="A58" s="174"/>
      <c r="B58" s="105"/>
      <c r="C58" s="36"/>
    </row>
    <row r="59" spans="1:17">
      <c r="A59" s="88"/>
      <c r="B59" s="88"/>
      <c r="C59" s="36"/>
    </row>
    <row r="60" spans="1:17">
      <c r="A60" s="88"/>
      <c r="B60" s="88"/>
      <c r="C60" s="36"/>
    </row>
    <row r="61" spans="1:17">
      <c r="A61" s="88"/>
      <c r="B61" s="88"/>
      <c r="C61" s="36"/>
    </row>
    <row r="62" spans="1:17">
      <c r="A62" s="88"/>
      <c r="B62" s="88"/>
      <c r="C62" s="36"/>
    </row>
    <row r="63" spans="1:17">
      <c r="A63" s="88"/>
      <c r="B63" s="88"/>
      <c r="C63" s="36"/>
    </row>
    <row r="64" spans="1:17">
      <c r="A64" s="88"/>
      <c r="B64" s="88"/>
      <c r="C64" s="36"/>
    </row>
    <row r="65" spans="1:3">
      <c r="A65" s="88"/>
      <c r="B65" s="88"/>
      <c r="C65" s="36"/>
    </row>
    <row r="66" spans="1:3">
      <c r="A66" s="88"/>
      <c r="B66" s="88"/>
      <c r="C66" s="36"/>
    </row>
    <row r="67" spans="1:3">
      <c r="A67" s="88"/>
      <c r="B67" s="88"/>
      <c r="C67" s="36"/>
    </row>
    <row r="68" spans="1:3">
      <c r="A68" s="88"/>
      <c r="B68" s="88"/>
      <c r="C68" s="36"/>
    </row>
    <row r="69" spans="1:3">
      <c r="A69" s="88"/>
      <c r="B69" s="88"/>
      <c r="C69" s="36"/>
    </row>
    <row r="70" spans="1:3">
      <c r="A70" s="88"/>
      <c r="B70" s="88"/>
      <c r="C70" s="36"/>
    </row>
    <row r="71" spans="1:3">
      <c r="A71" s="88"/>
      <c r="B71" s="88"/>
      <c r="C71" s="36"/>
    </row>
    <row r="72" spans="1:3">
      <c r="A72" s="88"/>
      <c r="B72" s="88"/>
      <c r="C72" s="36"/>
    </row>
    <row r="73" spans="1:3">
      <c r="A73" s="88"/>
      <c r="B73" s="88"/>
      <c r="C73" s="36"/>
    </row>
    <row r="74" spans="1:3">
      <c r="A74" s="88"/>
      <c r="B74" s="88"/>
      <c r="C74" s="36"/>
    </row>
    <row r="75" spans="1:3">
      <c r="A75" s="88"/>
      <c r="B75" s="88"/>
      <c r="C75" s="36"/>
    </row>
    <row r="76" spans="1:3">
      <c r="A76" s="88"/>
      <c r="B76" s="88"/>
      <c r="C76" s="36"/>
    </row>
    <row r="77" spans="1:3">
      <c r="A77" s="88"/>
      <c r="B77" s="88"/>
      <c r="C77" s="36"/>
    </row>
    <row r="78" spans="1:3">
      <c r="A78" s="88"/>
      <c r="B78" s="88"/>
      <c r="C78" s="36"/>
    </row>
    <row r="79" spans="1:3">
      <c r="A79" s="88"/>
      <c r="B79" s="88"/>
      <c r="C79" s="36"/>
    </row>
    <row r="80" spans="1:3">
      <c r="A80" s="88"/>
      <c r="B80" s="88"/>
      <c r="C80" s="36"/>
    </row>
    <row r="81" spans="1:3">
      <c r="A81" s="88"/>
      <c r="B81" s="88"/>
      <c r="C81" s="36"/>
    </row>
    <row r="82" spans="1:3">
      <c r="A82" s="88"/>
      <c r="B82" s="88"/>
      <c r="C82" s="36"/>
    </row>
    <row r="83" spans="1:3">
      <c r="A83" s="88"/>
      <c r="B83" s="88"/>
      <c r="C83" s="36"/>
    </row>
    <row r="84" spans="1:3">
      <c r="A84" s="88"/>
      <c r="B84" s="88"/>
      <c r="C84" s="36"/>
    </row>
    <row r="85" spans="1:3">
      <c r="A85" s="88"/>
      <c r="B85" s="88"/>
      <c r="C85" s="36"/>
    </row>
    <row r="86" spans="1:3">
      <c r="A86" s="88"/>
      <c r="B86" s="88"/>
      <c r="C86" s="36"/>
    </row>
    <row r="87" spans="1:3">
      <c r="A87" s="88"/>
      <c r="B87" s="88"/>
      <c r="C87" s="36"/>
    </row>
    <row r="88" spans="1:3">
      <c r="A88" s="88"/>
      <c r="B88" s="88"/>
      <c r="C88" s="36"/>
    </row>
    <row r="89" spans="1:3">
      <c r="A89" s="88"/>
      <c r="B89" s="88"/>
      <c r="C89" s="36"/>
    </row>
    <row r="90" spans="1:3">
      <c r="A90" s="88"/>
      <c r="B90" s="88"/>
      <c r="C90" s="36"/>
    </row>
    <row r="91" spans="1:3">
      <c r="A91" s="88"/>
      <c r="B91" s="88"/>
      <c r="C91" s="36"/>
    </row>
    <row r="92" spans="1:3">
      <c r="A92" s="88"/>
      <c r="B92" s="88"/>
      <c r="C92" s="36"/>
    </row>
    <row r="93" spans="1:3">
      <c r="A93" s="88"/>
      <c r="B93" s="88"/>
      <c r="C93" s="36"/>
    </row>
    <row r="94" spans="1:3">
      <c r="A94" s="88"/>
      <c r="B94" s="88"/>
      <c r="C94" s="36"/>
    </row>
    <row r="95" spans="1:3">
      <c r="A95" s="88"/>
      <c r="B95" s="88"/>
      <c r="C95" s="36"/>
    </row>
    <row r="96" spans="1:3">
      <c r="A96" s="88"/>
      <c r="B96" s="88"/>
      <c r="C96" s="36"/>
    </row>
    <row r="97" spans="1:3">
      <c r="A97" s="88"/>
      <c r="B97" s="88"/>
      <c r="C97" s="36"/>
    </row>
    <row r="98" spans="1:3">
      <c r="A98" s="88"/>
      <c r="B98" s="88"/>
      <c r="C98" s="36"/>
    </row>
    <row r="99" spans="1:3">
      <c r="A99" s="88"/>
      <c r="B99" s="88"/>
      <c r="C99" s="36"/>
    </row>
    <row r="100" spans="1:3">
      <c r="A100" s="88"/>
      <c r="B100" s="88"/>
      <c r="C100" s="36"/>
    </row>
    <row r="101" spans="1:3">
      <c r="A101" s="88"/>
      <c r="B101" s="88"/>
      <c r="C101" s="36"/>
    </row>
    <row r="102" spans="1:3">
      <c r="A102" s="88"/>
      <c r="B102" s="88"/>
      <c r="C102" s="36"/>
    </row>
    <row r="103" spans="1:3">
      <c r="A103" s="88"/>
      <c r="B103" s="88"/>
      <c r="C103" s="36"/>
    </row>
    <row r="104" spans="1:3">
      <c r="A104" s="88"/>
      <c r="B104" s="88"/>
      <c r="C104" s="36"/>
    </row>
    <row r="105" spans="1:3">
      <c r="A105" s="88"/>
      <c r="B105" s="88"/>
      <c r="C105" s="36"/>
    </row>
    <row r="106" spans="1:3">
      <c r="A106" s="88"/>
      <c r="B106" s="88"/>
      <c r="C106" s="36"/>
    </row>
    <row r="107" spans="1:3">
      <c r="A107" s="88"/>
      <c r="B107" s="88"/>
      <c r="C107" s="36"/>
    </row>
    <row r="108" spans="1:3">
      <c r="A108" s="88"/>
      <c r="B108" s="88"/>
      <c r="C108" s="36"/>
    </row>
  </sheetData>
  <mergeCells count="2">
    <mergeCell ref="A55:I55"/>
    <mergeCell ref="J55:Q55"/>
  </mergeCells>
  <phoneticPr fontId="3"/>
  <pageMargins left="0.70866141732283461" right="0.11811023622047244" top="0.74803149606299213" bottom="0.74803149606299213" header="0.31496062992125984" footer="0.31496062992125984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固定資産税</vt:lpstr>
      <vt:lpstr>94～95</vt:lpstr>
      <vt:lpstr>96～97</vt:lpstr>
      <vt:lpstr>98～99</vt:lpstr>
      <vt:lpstr>100</vt:lpstr>
      <vt:lpstr>101</vt:lpstr>
      <vt:lpstr>102～103</vt:lpstr>
      <vt:lpstr>104～105</vt:lpstr>
      <vt:lpstr>106～107</vt:lpstr>
      <vt:lpstr>108～109</vt:lpstr>
      <vt:lpstr>110～111</vt:lpstr>
      <vt:lpstr>112～113</vt:lpstr>
      <vt:lpstr>114～115</vt:lpstr>
      <vt:lpstr>'100'!Print_Area</vt:lpstr>
      <vt:lpstr>'101'!Print_Area</vt:lpstr>
      <vt:lpstr>'102～103'!Print_Area</vt:lpstr>
      <vt:lpstr>'104～105'!Print_Area</vt:lpstr>
      <vt:lpstr>'106～107'!Print_Area</vt:lpstr>
      <vt:lpstr>'108～109'!Print_Area</vt:lpstr>
      <vt:lpstr>'110～111'!Print_Area</vt:lpstr>
      <vt:lpstr>'112～113'!Print_Area</vt:lpstr>
      <vt:lpstr>'114～115'!Print_Area</vt:lpstr>
      <vt:lpstr>'94～95'!Print_Area</vt:lpstr>
      <vt:lpstr>'96～97'!Print_Area</vt:lpstr>
      <vt:lpstr>'98～99'!Print_Area</vt:lpstr>
      <vt:lpstr>固定資産税!Print_Area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Administrator</cp:lastModifiedBy>
  <cp:lastPrinted>2021-07-19T02:43:42Z</cp:lastPrinted>
  <dcterms:created xsi:type="dcterms:W3CDTF">2007-10-03T13:26:37Z</dcterms:created>
  <dcterms:modified xsi:type="dcterms:W3CDTF">2021-09-02T04:10:13Z</dcterms:modified>
</cp:coreProperties>
</file>