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財政局\03税務課\税務課\300_企画・指導業務（個人市民税）\08 市税賦課額調・課税状況調\02_市税賦課額調\06令和６年賦課額額調\06_HP\アップロード用\"/>
    </mc:Choice>
  </mc:AlternateContent>
  <bookViews>
    <workbookView xWindow="930" yWindow="0" windowWidth="19560" windowHeight="8355" tabRatio="824" activeTab="12"/>
  </bookViews>
  <sheets>
    <sheet name="固定資産税" sheetId="1" r:id="rId1"/>
    <sheet name="８８～８９" sheetId="2" r:id="rId2"/>
    <sheet name="９０～９１" sheetId="3" r:id="rId3"/>
    <sheet name="９２～９３" sheetId="4" r:id="rId4"/>
    <sheet name="９４" sheetId="7" r:id="rId5"/>
    <sheet name="９５" sheetId="5" r:id="rId6"/>
    <sheet name="９６～９７" sheetId="6" r:id="rId7"/>
    <sheet name="９８～９９" sheetId="8" r:id="rId8"/>
    <sheet name="１００～１０１" sheetId="9" r:id="rId9"/>
    <sheet name="１０２～１０３" sheetId="10" r:id="rId10"/>
    <sheet name="１０４～１０５" sheetId="11" r:id="rId11"/>
    <sheet name="１０６～１０７" sheetId="12" r:id="rId12"/>
    <sheet name="１０８～１０９" sheetId="13" r:id="rId13"/>
  </sheets>
  <definedNames>
    <definedName name="_xlnm.Print_Area" localSheetId="8">'１００～１０１'!$A$1:$Q$54</definedName>
    <definedName name="_xlnm.Print_Area" localSheetId="9">'１０２～１０３'!$A$1:$Q$54</definedName>
    <definedName name="_xlnm.Print_Area" localSheetId="10">'１０４～１０５'!$A$1:$Q$54</definedName>
    <definedName name="_xlnm.Print_Area" localSheetId="11">'１０６～１０７'!$A$1:$Q$54</definedName>
    <definedName name="_xlnm.Print_Area" localSheetId="12">'１０８～１０９'!$A$1:$Q$53</definedName>
    <definedName name="_xlnm.Print_Area" localSheetId="1">'８８～８９'!$A$1:$M$63</definedName>
    <definedName name="_xlnm.Print_Area" localSheetId="2">'９０～９１'!$A$1:$L$64</definedName>
    <definedName name="_xlnm.Print_Area" localSheetId="3">'９２～９３'!$A$1:$M$63</definedName>
    <definedName name="_xlnm.Print_Area" localSheetId="4">'９４'!$A$1:$H$63</definedName>
    <definedName name="_xlnm.Print_Area" localSheetId="5">'９５'!$A$1:$G$63</definedName>
    <definedName name="_xlnm.Print_Area" localSheetId="6">'９６～９７'!$A$1:$P$65</definedName>
    <definedName name="_xlnm.Print_Area" localSheetId="7">'９８～９９'!$A$1:$Q$57</definedName>
    <definedName name="_xlnm.Print_Area" localSheetId="0">固定資産税!$A$1:$K$66</definedName>
  </definedNames>
  <calcPr calcId="162913"/>
</workbook>
</file>

<file path=xl/calcChain.xml><?xml version="1.0" encoding="utf-8"?>
<calcChain xmlns="http://schemas.openxmlformats.org/spreadsheetml/2006/main">
  <c r="G59" i="5" l="1"/>
  <c r="G56" i="5"/>
  <c r="G53" i="5"/>
  <c r="G50" i="5"/>
  <c r="H50" i="5"/>
  <c r="C50" i="3"/>
  <c r="G47" i="5"/>
  <c r="G44" i="5"/>
  <c r="G41" i="5"/>
  <c r="G38" i="5"/>
  <c r="H38" i="5"/>
  <c r="C38" i="3"/>
  <c r="G35" i="5"/>
  <c r="G32" i="5"/>
  <c r="G29" i="5"/>
  <c r="G26" i="5"/>
  <c r="G23" i="5"/>
  <c r="G20" i="5"/>
  <c r="G17" i="5"/>
  <c r="G14" i="5"/>
  <c r="G62" i="5"/>
  <c r="G11" i="5"/>
  <c r="G8" i="5"/>
  <c r="F59" i="7"/>
  <c r="E59" i="7"/>
  <c r="D59" i="7"/>
  <c r="C59" i="7"/>
  <c r="F56" i="7"/>
  <c r="E56" i="7"/>
  <c r="D56" i="7"/>
  <c r="C56" i="7"/>
  <c r="E56" i="3"/>
  <c r="G56" i="3"/>
  <c r="F53" i="7"/>
  <c r="E53" i="7"/>
  <c r="D53" i="7"/>
  <c r="C53" i="7"/>
  <c r="E53" i="3"/>
  <c r="G53" i="3"/>
  <c r="F50" i="7"/>
  <c r="E50" i="7"/>
  <c r="D50" i="7"/>
  <c r="C50" i="7"/>
  <c r="E50" i="3"/>
  <c r="G50" i="3"/>
  <c r="F47" i="7"/>
  <c r="E47" i="7"/>
  <c r="D47" i="7"/>
  <c r="C47" i="7"/>
  <c r="E47" i="3"/>
  <c r="G47" i="3"/>
  <c r="F44" i="7"/>
  <c r="E44" i="7"/>
  <c r="D44" i="7"/>
  <c r="C44" i="7"/>
  <c r="E44" i="3"/>
  <c r="G44" i="3"/>
  <c r="F41" i="7"/>
  <c r="E41" i="7"/>
  <c r="D41" i="7"/>
  <c r="C41" i="7"/>
  <c r="E41" i="3"/>
  <c r="G41" i="3"/>
  <c r="F38" i="7"/>
  <c r="E38" i="7"/>
  <c r="D38" i="7"/>
  <c r="C38" i="7"/>
  <c r="E38" i="3"/>
  <c r="G38" i="3"/>
  <c r="F35" i="7"/>
  <c r="E35" i="7"/>
  <c r="D35" i="7"/>
  <c r="C35" i="7"/>
  <c r="E35" i="3"/>
  <c r="G35" i="3"/>
  <c r="F32" i="7"/>
  <c r="E32" i="7"/>
  <c r="D32" i="7"/>
  <c r="C32" i="7"/>
  <c r="E32" i="3"/>
  <c r="G32" i="3"/>
  <c r="F29" i="7"/>
  <c r="E29" i="7"/>
  <c r="D29" i="7"/>
  <c r="C29" i="7"/>
  <c r="E29" i="3"/>
  <c r="G29" i="3"/>
  <c r="F26" i="7"/>
  <c r="E26" i="7"/>
  <c r="D26" i="7"/>
  <c r="C26" i="7"/>
  <c r="E26" i="3"/>
  <c r="G26" i="3"/>
  <c r="F23" i="7"/>
  <c r="E23" i="7"/>
  <c r="D23" i="7"/>
  <c r="C23" i="7"/>
  <c r="E23" i="3"/>
  <c r="G23" i="3"/>
  <c r="F20" i="7"/>
  <c r="E20" i="7"/>
  <c r="D20" i="7"/>
  <c r="C20" i="7"/>
  <c r="E20" i="3"/>
  <c r="G20" i="3"/>
  <c r="F17" i="7"/>
  <c r="E17" i="7"/>
  <c r="D17" i="7"/>
  <c r="C17" i="7"/>
  <c r="E17" i="3"/>
  <c r="G17" i="3"/>
  <c r="F14" i="7"/>
  <c r="E14" i="7"/>
  <c r="D14" i="7"/>
  <c r="C14" i="7"/>
  <c r="E14" i="3"/>
  <c r="G14" i="3"/>
  <c r="F11" i="7"/>
  <c r="E11" i="7"/>
  <c r="D11" i="7"/>
  <c r="C11" i="7"/>
  <c r="F8" i="7"/>
  <c r="E8" i="7"/>
  <c r="D8" i="7"/>
  <c r="C8" i="7"/>
  <c r="C62" i="7"/>
  <c r="A44" i="13"/>
  <c r="A43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8" i="13"/>
  <c r="B7" i="13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A43" i="12" s="1"/>
  <c r="B42" i="12"/>
  <c r="A44" i="12" s="1"/>
  <c r="B8" i="12"/>
  <c r="B7" i="12"/>
  <c r="A44" i="11"/>
  <c r="A43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8" i="11"/>
  <c r="B7" i="11"/>
  <c r="M39" i="10"/>
  <c r="M40" i="10"/>
  <c r="M11" i="12"/>
  <c r="M12" i="12"/>
  <c r="A44" i="10"/>
  <c r="A43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8" i="10"/>
  <c r="B7" i="10"/>
  <c r="A44" i="9"/>
  <c r="A43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8" i="9"/>
  <c r="B7" i="9"/>
  <c r="A44" i="8"/>
  <c r="A43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10" i="8"/>
  <c r="B9" i="8"/>
  <c r="F20" i="2"/>
  <c r="C35" i="6"/>
  <c r="H6" i="5"/>
  <c r="E46" i="4"/>
  <c r="E45" i="4"/>
  <c r="E24" i="4"/>
  <c r="E25" i="4"/>
  <c r="F17" i="4"/>
  <c r="H60" i="4"/>
  <c r="I60" i="4"/>
  <c r="H61" i="4"/>
  <c r="I61" i="4"/>
  <c r="G15" i="2"/>
  <c r="H15" i="2"/>
  <c r="H21" i="2"/>
  <c r="G20" i="2"/>
  <c r="H20" i="2"/>
  <c r="I20" i="2"/>
  <c r="G21" i="2"/>
  <c r="I21" i="2"/>
  <c r="G30" i="2"/>
  <c r="H30" i="2"/>
  <c r="G60" i="5"/>
  <c r="L20" i="8"/>
  <c r="L19" i="8"/>
  <c r="K20" i="8"/>
  <c r="K19" i="8"/>
  <c r="J20" i="8"/>
  <c r="J19" i="8"/>
  <c r="I20" i="8"/>
  <c r="I19" i="8"/>
  <c r="H20" i="8"/>
  <c r="H19" i="8"/>
  <c r="I43" i="13"/>
  <c r="C43" i="10"/>
  <c r="H44" i="10"/>
  <c r="H43" i="10"/>
  <c r="C7" i="8"/>
  <c r="D7" i="8"/>
  <c r="E7" i="8"/>
  <c r="F7" i="8"/>
  <c r="G7" i="8"/>
  <c r="C8" i="8"/>
  <c r="D8" i="8"/>
  <c r="E8" i="8"/>
  <c r="F8" i="8"/>
  <c r="G8" i="8"/>
  <c r="E31" i="4"/>
  <c r="E30" i="4"/>
  <c r="E32" i="4"/>
  <c r="E9" i="4"/>
  <c r="E10" i="4"/>
  <c r="E12" i="4"/>
  <c r="E14" i="4"/>
  <c r="E13" i="4"/>
  <c r="E15" i="4"/>
  <c r="E16" i="4"/>
  <c r="E17" i="4"/>
  <c r="E18" i="4"/>
  <c r="E19" i="4"/>
  <c r="E20" i="4"/>
  <c r="E21" i="4"/>
  <c r="E23" i="4"/>
  <c r="E22" i="4"/>
  <c r="E26" i="4"/>
  <c r="E27" i="4"/>
  <c r="E28" i="4"/>
  <c r="E33" i="4"/>
  <c r="E35" i="4"/>
  <c r="E34" i="4"/>
  <c r="E36" i="4"/>
  <c r="E38" i="4"/>
  <c r="E37" i="4"/>
  <c r="E39" i="4"/>
  <c r="E40" i="4"/>
  <c r="E42" i="4"/>
  <c r="E44" i="4"/>
  <c r="E43" i="4"/>
  <c r="E48" i="4"/>
  <c r="E50" i="4"/>
  <c r="E49" i="4"/>
  <c r="E51" i="4"/>
  <c r="E52" i="4"/>
  <c r="E54" i="4"/>
  <c r="E56" i="4"/>
  <c r="E55" i="4"/>
  <c r="E57" i="4"/>
  <c r="E58" i="4"/>
  <c r="E6" i="4"/>
  <c r="E7" i="4"/>
  <c r="F8" i="4"/>
  <c r="G61" i="5"/>
  <c r="F61" i="5"/>
  <c r="C60" i="7"/>
  <c r="E60" i="3"/>
  <c r="G60" i="3"/>
  <c r="F29" i="4"/>
  <c r="C61" i="7"/>
  <c r="G58" i="6"/>
  <c r="G57" i="6"/>
  <c r="G55" i="6"/>
  <c r="G54" i="6"/>
  <c r="G52" i="6"/>
  <c r="G51" i="6"/>
  <c r="G53" i="6"/>
  <c r="H53" i="6"/>
  <c r="H53" i="3"/>
  <c r="G49" i="6"/>
  <c r="G48" i="6"/>
  <c r="G50" i="6"/>
  <c r="G46" i="6"/>
  <c r="H46" i="6"/>
  <c r="H46" i="3"/>
  <c r="G45" i="6"/>
  <c r="G43" i="6"/>
  <c r="G42" i="6"/>
  <c r="G40" i="6"/>
  <c r="G39" i="6"/>
  <c r="G37" i="6"/>
  <c r="G36" i="6"/>
  <c r="G38" i="6"/>
  <c r="H38" i="6"/>
  <c r="H38" i="3"/>
  <c r="G34" i="6"/>
  <c r="G33" i="6"/>
  <c r="G35" i="6"/>
  <c r="G31" i="6"/>
  <c r="H31" i="6"/>
  <c r="H31" i="3"/>
  <c r="G30" i="6"/>
  <c r="G28" i="6"/>
  <c r="G27" i="6"/>
  <c r="H27" i="6"/>
  <c r="H27" i="3"/>
  <c r="G25" i="6"/>
  <c r="G24" i="6"/>
  <c r="G26" i="6"/>
  <c r="H26" i="6"/>
  <c r="H26" i="3"/>
  <c r="G22" i="6"/>
  <c r="G23" i="6"/>
  <c r="H23" i="6"/>
  <c r="H23" i="3"/>
  <c r="G21" i="6"/>
  <c r="G19" i="6"/>
  <c r="G18" i="6"/>
  <c r="G20" i="6"/>
  <c r="H20" i="6"/>
  <c r="H20" i="3"/>
  <c r="G16" i="6"/>
  <c r="G15" i="6"/>
  <c r="G17" i="6"/>
  <c r="H17" i="6"/>
  <c r="H17" i="3"/>
  <c r="G13" i="6"/>
  <c r="G14" i="6"/>
  <c r="G12" i="6"/>
  <c r="G10" i="6"/>
  <c r="G11" i="6"/>
  <c r="G9" i="6"/>
  <c r="G7" i="6"/>
  <c r="G6" i="6"/>
  <c r="G8" i="6"/>
  <c r="L61" i="6"/>
  <c r="K61" i="6"/>
  <c r="M61" i="6"/>
  <c r="L60" i="6"/>
  <c r="M60" i="6"/>
  <c r="K60" i="6"/>
  <c r="C61" i="6"/>
  <c r="D61" i="6"/>
  <c r="E61" i="6"/>
  <c r="D60" i="6"/>
  <c r="E60" i="6"/>
  <c r="C60" i="6"/>
  <c r="C20" i="6"/>
  <c r="C11" i="5"/>
  <c r="H17" i="4"/>
  <c r="D30" i="2"/>
  <c r="M39" i="9"/>
  <c r="M40" i="9"/>
  <c r="M37" i="9"/>
  <c r="M17" i="9"/>
  <c r="M18" i="9"/>
  <c r="M15" i="9"/>
  <c r="M16" i="9"/>
  <c r="D10" i="8"/>
  <c r="D15" i="2"/>
  <c r="J9" i="2"/>
  <c r="G59" i="6"/>
  <c r="H59" i="6"/>
  <c r="H59" i="3"/>
  <c r="N6" i="6"/>
  <c r="I6" i="3"/>
  <c r="F61" i="7"/>
  <c r="E61" i="7"/>
  <c r="J61" i="3"/>
  <c r="D61" i="7"/>
  <c r="G61" i="6"/>
  <c r="H61" i="6"/>
  <c r="H61" i="3"/>
  <c r="F60" i="7"/>
  <c r="K60" i="3"/>
  <c r="E60" i="7"/>
  <c r="J60" i="3"/>
  <c r="D60" i="7"/>
  <c r="G60" i="6"/>
  <c r="H60" i="6"/>
  <c r="H60" i="3"/>
  <c r="J41" i="3"/>
  <c r="K23" i="3"/>
  <c r="J17" i="3"/>
  <c r="M7" i="13"/>
  <c r="M8" i="13"/>
  <c r="F18" i="6"/>
  <c r="C60" i="5"/>
  <c r="C50" i="5"/>
  <c r="D50" i="5"/>
  <c r="D47" i="5"/>
  <c r="E47" i="5"/>
  <c r="H47" i="5"/>
  <c r="C47" i="3"/>
  <c r="F47" i="5"/>
  <c r="C47" i="5"/>
  <c r="G20" i="4"/>
  <c r="I23" i="4"/>
  <c r="H23" i="4"/>
  <c r="J23" i="3"/>
  <c r="G23" i="4"/>
  <c r="F23" i="4"/>
  <c r="D23" i="4"/>
  <c r="F23" i="3"/>
  <c r="C23" i="4"/>
  <c r="D8" i="4"/>
  <c r="F8" i="3"/>
  <c r="D11" i="4"/>
  <c r="F11" i="3"/>
  <c r="G43" i="9"/>
  <c r="J44" i="9"/>
  <c r="I44" i="9"/>
  <c r="I43" i="9"/>
  <c r="J43" i="9"/>
  <c r="K43" i="9"/>
  <c r="L43" i="9"/>
  <c r="K44" i="9"/>
  <c r="L44" i="9"/>
  <c r="H44" i="9"/>
  <c r="H43" i="9"/>
  <c r="C43" i="9"/>
  <c r="J43" i="10"/>
  <c r="D19" i="8"/>
  <c r="E19" i="8"/>
  <c r="F19" i="8"/>
  <c r="P19" i="8" s="1"/>
  <c r="G19" i="8"/>
  <c r="D20" i="8"/>
  <c r="E20" i="8"/>
  <c r="F20" i="8"/>
  <c r="G20" i="8"/>
  <c r="C19" i="8"/>
  <c r="C20" i="8"/>
  <c r="C21" i="8"/>
  <c r="C60" i="4"/>
  <c r="F43" i="9"/>
  <c r="D43" i="9"/>
  <c r="E43" i="9"/>
  <c r="D44" i="9"/>
  <c r="E44" i="9"/>
  <c r="F44" i="9"/>
  <c r="G44" i="9"/>
  <c r="C44" i="9"/>
  <c r="P20" i="9"/>
  <c r="M19" i="9"/>
  <c r="N19" i="9"/>
  <c r="O19" i="9"/>
  <c r="P19" i="9"/>
  <c r="Q19" i="9"/>
  <c r="M20" i="9"/>
  <c r="N20" i="9"/>
  <c r="O20" i="9"/>
  <c r="Q20" i="9"/>
  <c r="H7" i="8"/>
  <c r="D43" i="10"/>
  <c r="D13" i="8"/>
  <c r="E17" i="5"/>
  <c r="H17" i="5"/>
  <c r="C17" i="3"/>
  <c r="E15" i="2"/>
  <c r="L15" i="2"/>
  <c r="F59" i="5"/>
  <c r="E59" i="5"/>
  <c r="F56" i="5"/>
  <c r="I56" i="5"/>
  <c r="D56" i="3"/>
  <c r="E56" i="5"/>
  <c r="F53" i="5"/>
  <c r="E53" i="5"/>
  <c r="F50" i="5"/>
  <c r="E50" i="5"/>
  <c r="F44" i="5"/>
  <c r="E44" i="5"/>
  <c r="F41" i="5"/>
  <c r="E41" i="5"/>
  <c r="F38" i="5"/>
  <c r="E38" i="5"/>
  <c r="F35" i="5"/>
  <c r="E35" i="5"/>
  <c r="F32" i="5"/>
  <c r="E32" i="5"/>
  <c r="F29" i="5"/>
  <c r="I29" i="5"/>
  <c r="D29" i="3"/>
  <c r="E29" i="5"/>
  <c r="F26" i="5"/>
  <c r="E26" i="5"/>
  <c r="F23" i="5"/>
  <c r="E23" i="5"/>
  <c r="F20" i="5"/>
  <c r="E20" i="5"/>
  <c r="F17" i="5"/>
  <c r="F14" i="5"/>
  <c r="I14" i="5"/>
  <c r="D14" i="3"/>
  <c r="E14" i="5"/>
  <c r="F11" i="5"/>
  <c r="E11" i="5"/>
  <c r="F8" i="5"/>
  <c r="E8" i="5"/>
  <c r="K59" i="6"/>
  <c r="K56" i="6"/>
  <c r="K53" i="6"/>
  <c r="N53" i="6"/>
  <c r="I53" i="3"/>
  <c r="K50" i="6"/>
  <c r="K47" i="6"/>
  <c r="K44" i="6"/>
  <c r="K41" i="6"/>
  <c r="N41" i="6"/>
  <c r="I41" i="3"/>
  <c r="K38" i="6"/>
  <c r="K35" i="6"/>
  <c r="K32" i="6"/>
  <c r="K29" i="6"/>
  <c r="K26" i="6"/>
  <c r="K23" i="6"/>
  <c r="K20" i="6"/>
  <c r="K17" i="6"/>
  <c r="K14" i="6"/>
  <c r="K11" i="6"/>
  <c r="K8" i="6"/>
  <c r="C59" i="6"/>
  <c r="C56" i="6"/>
  <c r="C53" i="6"/>
  <c r="C50" i="6"/>
  <c r="C47" i="6"/>
  <c r="C44" i="6"/>
  <c r="C41" i="6"/>
  <c r="C38" i="6"/>
  <c r="C32" i="6"/>
  <c r="C29" i="6"/>
  <c r="C26" i="6"/>
  <c r="C23" i="6"/>
  <c r="C17" i="6"/>
  <c r="C14" i="6"/>
  <c r="C11" i="6"/>
  <c r="C8" i="6"/>
  <c r="D59" i="5"/>
  <c r="C59" i="5"/>
  <c r="D56" i="5"/>
  <c r="C56" i="5"/>
  <c r="H56" i="5"/>
  <c r="C56" i="3"/>
  <c r="D53" i="5"/>
  <c r="C53" i="5"/>
  <c r="D44" i="5"/>
  <c r="C44" i="5"/>
  <c r="H44" i="5"/>
  <c r="C44" i="3"/>
  <c r="D41" i="5"/>
  <c r="I41" i="5"/>
  <c r="D41" i="3"/>
  <c r="C41" i="5"/>
  <c r="H41" i="5"/>
  <c r="C41" i="3"/>
  <c r="D38" i="5"/>
  <c r="C38" i="5"/>
  <c r="D35" i="5"/>
  <c r="C35" i="5"/>
  <c r="H35" i="5"/>
  <c r="C35" i="3"/>
  <c r="D32" i="5"/>
  <c r="I32" i="5"/>
  <c r="D32" i="3"/>
  <c r="C32" i="5"/>
  <c r="D29" i="5"/>
  <c r="C29" i="5"/>
  <c r="H29" i="5"/>
  <c r="C29" i="3"/>
  <c r="D26" i="5"/>
  <c r="I26" i="5"/>
  <c r="D26" i="3"/>
  <c r="C26" i="5"/>
  <c r="H26" i="5"/>
  <c r="C26" i="3"/>
  <c r="D23" i="5"/>
  <c r="C23" i="5"/>
  <c r="H23" i="5"/>
  <c r="C23" i="3"/>
  <c r="D20" i="5"/>
  <c r="C20" i="5"/>
  <c r="H20" i="5"/>
  <c r="C20" i="3"/>
  <c r="D17" i="5"/>
  <c r="C17" i="5"/>
  <c r="D14" i="5"/>
  <c r="C14" i="5"/>
  <c r="D11" i="5"/>
  <c r="I11" i="5"/>
  <c r="D11" i="3"/>
  <c r="D8" i="5"/>
  <c r="C8" i="5"/>
  <c r="H8" i="5"/>
  <c r="C8" i="3"/>
  <c r="H43" i="12"/>
  <c r="I43" i="12"/>
  <c r="J43" i="12"/>
  <c r="K43" i="12"/>
  <c r="L43" i="12"/>
  <c r="M27" i="9"/>
  <c r="M7" i="9"/>
  <c r="M8" i="9"/>
  <c r="M59" i="6"/>
  <c r="L59" i="6"/>
  <c r="M56" i="6"/>
  <c r="L56" i="6"/>
  <c r="N56" i="6"/>
  <c r="I56" i="3"/>
  <c r="M53" i="6"/>
  <c r="L53" i="6"/>
  <c r="M50" i="6"/>
  <c r="L50" i="6"/>
  <c r="M47" i="6"/>
  <c r="L47" i="6"/>
  <c r="M44" i="6"/>
  <c r="L44" i="6"/>
  <c r="N44" i="6"/>
  <c r="I44" i="3"/>
  <c r="M41" i="6"/>
  <c r="L41" i="6"/>
  <c r="M38" i="6"/>
  <c r="L38" i="6"/>
  <c r="N38" i="6"/>
  <c r="I38" i="3"/>
  <c r="M35" i="6"/>
  <c r="L35" i="6"/>
  <c r="M32" i="6"/>
  <c r="L32" i="6"/>
  <c r="M29" i="6"/>
  <c r="L29" i="6"/>
  <c r="M26" i="6"/>
  <c r="L26" i="6"/>
  <c r="M23" i="6"/>
  <c r="L23" i="6"/>
  <c r="M20" i="6"/>
  <c r="L20" i="6"/>
  <c r="N20" i="6"/>
  <c r="I20" i="3"/>
  <c r="M17" i="6"/>
  <c r="L17" i="6"/>
  <c r="M14" i="6"/>
  <c r="L14" i="6"/>
  <c r="M11" i="6"/>
  <c r="L11" i="6"/>
  <c r="M8" i="6"/>
  <c r="L8" i="6"/>
  <c r="E59" i="6"/>
  <c r="D59" i="6"/>
  <c r="E56" i="6"/>
  <c r="D56" i="6"/>
  <c r="E53" i="6"/>
  <c r="D53" i="6"/>
  <c r="E50" i="6"/>
  <c r="F50" i="6"/>
  <c r="H50" i="6"/>
  <c r="H50" i="3"/>
  <c r="D50" i="6"/>
  <c r="E47" i="6"/>
  <c r="D47" i="6"/>
  <c r="E44" i="6"/>
  <c r="D44" i="6"/>
  <c r="F44" i="6"/>
  <c r="H44" i="6"/>
  <c r="H44" i="3"/>
  <c r="E41" i="6"/>
  <c r="F41" i="6"/>
  <c r="D41" i="6"/>
  <c r="E38" i="6"/>
  <c r="D38" i="6"/>
  <c r="E35" i="6"/>
  <c r="D35" i="6"/>
  <c r="E32" i="6"/>
  <c r="D32" i="6"/>
  <c r="E29" i="6"/>
  <c r="D29" i="6"/>
  <c r="F29" i="6"/>
  <c r="E26" i="6"/>
  <c r="D26" i="6"/>
  <c r="F26" i="6"/>
  <c r="E23" i="6"/>
  <c r="D23" i="6"/>
  <c r="E20" i="6"/>
  <c r="D20" i="6"/>
  <c r="E17" i="6"/>
  <c r="D17" i="6"/>
  <c r="E14" i="6"/>
  <c r="D14" i="6"/>
  <c r="E11" i="6"/>
  <c r="F11" i="6"/>
  <c r="D11" i="6"/>
  <c r="E8" i="6"/>
  <c r="D8" i="6"/>
  <c r="I59" i="4"/>
  <c r="H59" i="4"/>
  <c r="I56" i="4"/>
  <c r="K56" i="3"/>
  <c r="H56" i="4"/>
  <c r="J56" i="3"/>
  <c r="I53" i="4"/>
  <c r="K53" i="3"/>
  <c r="H53" i="4"/>
  <c r="J53" i="3"/>
  <c r="I50" i="4"/>
  <c r="K50" i="3"/>
  <c r="H50" i="4"/>
  <c r="J50" i="3"/>
  <c r="I47" i="4"/>
  <c r="H47" i="4"/>
  <c r="J47" i="3"/>
  <c r="I44" i="4"/>
  <c r="K44" i="3"/>
  <c r="H44" i="4"/>
  <c r="J44" i="3"/>
  <c r="I41" i="4"/>
  <c r="H41" i="4"/>
  <c r="I38" i="4"/>
  <c r="K38" i="3"/>
  <c r="H38" i="4"/>
  <c r="I35" i="4"/>
  <c r="K35" i="3"/>
  <c r="H35" i="4"/>
  <c r="J35" i="3"/>
  <c r="I32" i="4"/>
  <c r="K32" i="3"/>
  <c r="H32" i="4"/>
  <c r="J32" i="3"/>
  <c r="I29" i="4"/>
  <c r="K29" i="3"/>
  <c r="H29" i="4"/>
  <c r="J29" i="3"/>
  <c r="I26" i="4"/>
  <c r="K26" i="3"/>
  <c r="H26" i="4"/>
  <c r="J26" i="3"/>
  <c r="I20" i="4"/>
  <c r="K20" i="3"/>
  <c r="H20" i="4"/>
  <c r="J20" i="3"/>
  <c r="I17" i="4"/>
  <c r="K17" i="3"/>
  <c r="I14" i="4"/>
  <c r="H14" i="4"/>
  <c r="I11" i="4"/>
  <c r="H11" i="4"/>
  <c r="J11" i="3"/>
  <c r="I8" i="4"/>
  <c r="K8" i="3"/>
  <c r="H8" i="4"/>
  <c r="J8" i="3"/>
  <c r="G59" i="4"/>
  <c r="F59" i="4"/>
  <c r="G56" i="4"/>
  <c r="F56" i="4"/>
  <c r="G53" i="4"/>
  <c r="F53" i="4"/>
  <c r="G50" i="4"/>
  <c r="F50" i="4"/>
  <c r="G47" i="4"/>
  <c r="F47" i="4"/>
  <c r="G44" i="4"/>
  <c r="F44" i="4"/>
  <c r="G41" i="4"/>
  <c r="F41" i="4"/>
  <c r="G38" i="4"/>
  <c r="F38" i="4"/>
  <c r="G35" i="4"/>
  <c r="F35" i="4"/>
  <c r="G32" i="4"/>
  <c r="F32" i="4"/>
  <c r="G29" i="4"/>
  <c r="G26" i="4"/>
  <c r="F26" i="4"/>
  <c r="F20" i="4"/>
  <c r="G17" i="4"/>
  <c r="G14" i="4"/>
  <c r="F14" i="4"/>
  <c r="G11" i="4"/>
  <c r="F11" i="4"/>
  <c r="G8" i="4"/>
  <c r="D59" i="4"/>
  <c r="F59" i="3"/>
  <c r="C59" i="4"/>
  <c r="E59" i="3"/>
  <c r="G59" i="3"/>
  <c r="D56" i="4"/>
  <c r="F56" i="3"/>
  <c r="C56" i="4"/>
  <c r="D53" i="4"/>
  <c r="F53" i="3"/>
  <c r="C53" i="4"/>
  <c r="D50" i="4"/>
  <c r="F50" i="3"/>
  <c r="C50" i="4"/>
  <c r="D47" i="4"/>
  <c r="F47" i="3"/>
  <c r="C47" i="4"/>
  <c r="D44" i="4"/>
  <c r="F44" i="3"/>
  <c r="C44" i="4"/>
  <c r="D41" i="4"/>
  <c r="F41" i="3"/>
  <c r="C41" i="4"/>
  <c r="D38" i="4"/>
  <c r="C38" i="4"/>
  <c r="D35" i="4"/>
  <c r="F35" i="3"/>
  <c r="C35" i="4"/>
  <c r="D32" i="4"/>
  <c r="F32" i="3"/>
  <c r="C32" i="4"/>
  <c r="D29" i="4"/>
  <c r="F29" i="3"/>
  <c r="C29" i="4"/>
  <c r="D26" i="4"/>
  <c r="F26" i="3"/>
  <c r="C26" i="4"/>
  <c r="D20" i="4"/>
  <c r="F20" i="3"/>
  <c r="C20" i="4"/>
  <c r="D17" i="4"/>
  <c r="F17" i="3"/>
  <c r="C17" i="4"/>
  <c r="D14" i="4"/>
  <c r="F14" i="3"/>
  <c r="C14" i="4"/>
  <c r="C11" i="4"/>
  <c r="E11" i="3"/>
  <c r="G11" i="3"/>
  <c r="C8" i="4"/>
  <c r="C44" i="10"/>
  <c r="Q49" i="8"/>
  <c r="P49" i="8"/>
  <c r="O49" i="8"/>
  <c r="N49" i="8"/>
  <c r="M49" i="8"/>
  <c r="Q48" i="8"/>
  <c r="P48" i="8"/>
  <c r="O48" i="8"/>
  <c r="N48" i="8"/>
  <c r="M48" i="8"/>
  <c r="Q47" i="8"/>
  <c r="P47" i="8"/>
  <c r="O47" i="8"/>
  <c r="N47" i="8"/>
  <c r="M47" i="8"/>
  <c r="L42" i="8"/>
  <c r="Q42" i="8" s="1"/>
  <c r="K42" i="8"/>
  <c r="J42" i="8"/>
  <c r="I42" i="8"/>
  <c r="H42" i="8"/>
  <c r="G42" i="8"/>
  <c r="F42" i="8"/>
  <c r="E42" i="8"/>
  <c r="D42" i="8"/>
  <c r="C42" i="8"/>
  <c r="L41" i="8"/>
  <c r="K41" i="8"/>
  <c r="J41" i="8"/>
  <c r="I41" i="8"/>
  <c r="H41" i="8"/>
  <c r="G41" i="8"/>
  <c r="Q41" i="8" s="1"/>
  <c r="F41" i="8"/>
  <c r="E41" i="8"/>
  <c r="D41" i="8"/>
  <c r="C41" i="8"/>
  <c r="M41" i="8" s="1"/>
  <c r="L40" i="8"/>
  <c r="K40" i="8"/>
  <c r="J40" i="8"/>
  <c r="I40" i="8"/>
  <c r="H40" i="8"/>
  <c r="G40" i="8"/>
  <c r="F40" i="8"/>
  <c r="P40" i="8" s="1"/>
  <c r="E40" i="8"/>
  <c r="D40" i="8"/>
  <c r="C40" i="8"/>
  <c r="L39" i="8"/>
  <c r="K39" i="8"/>
  <c r="J39" i="8"/>
  <c r="I39" i="8"/>
  <c r="H39" i="8"/>
  <c r="G39" i="8"/>
  <c r="F39" i="8"/>
  <c r="E39" i="8"/>
  <c r="D39" i="8"/>
  <c r="N39" i="8" s="1"/>
  <c r="C39" i="8"/>
  <c r="L38" i="8"/>
  <c r="K38" i="8"/>
  <c r="J38" i="8"/>
  <c r="I38" i="8"/>
  <c r="H38" i="8"/>
  <c r="G38" i="8"/>
  <c r="F38" i="8"/>
  <c r="E38" i="8"/>
  <c r="D38" i="8"/>
  <c r="C38" i="8"/>
  <c r="L37" i="8"/>
  <c r="K37" i="8"/>
  <c r="J37" i="8"/>
  <c r="I37" i="8"/>
  <c r="H37" i="8"/>
  <c r="G37" i="8"/>
  <c r="F37" i="8"/>
  <c r="E37" i="8"/>
  <c r="D37" i="8"/>
  <c r="C37" i="8"/>
  <c r="L36" i="8"/>
  <c r="K36" i="8"/>
  <c r="J36" i="8"/>
  <c r="I36" i="8"/>
  <c r="H36" i="8"/>
  <c r="G36" i="8"/>
  <c r="F36" i="8"/>
  <c r="E36" i="8"/>
  <c r="D36" i="8"/>
  <c r="C36" i="8"/>
  <c r="L35" i="8"/>
  <c r="K35" i="8"/>
  <c r="J35" i="8"/>
  <c r="I35" i="8"/>
  <c r="H35" i="8"/>
  <c r="G35" i="8"/>
  <c r="F35" i="8"/>
  <c r="E35" i="8"/>
  <c r="D35" i="8"/>
  <c r="C35" i="8"/>
  <c r="L34" i="8"/>
  <c r="K34" i="8"/>
  <c r="J34" i="8"/>
  <c r="I34" i="8"/>
  <c r="H34" i="8"/>
  <c r="G34" i="8"/>
  <c r="F34" i="8"/>
  <c r="E34" i="8"/>
  <c r="D34" i="8"/>
  <c r="C34" i="8"/>
  <c r="L33" i="8"/>
  <c r="K33" i="8"/>
  <c r="J33" i="8"/>
  <c r="I33" i="8"/>
  <c r="H33" i="8"/>
  <c r="G33" i="8"/>
  <c r="F33" i="8"/>
  <c r="E33" i="8"/>
  <c r="D33" i="8"/>
  <c r="C33" i="8"/>
  <c r="L32" i="8"/>
  <c r="K32" i="8"/>
  <c r="J32" i="8"/>
  <c r="I32" i="8"/>
  <c r="H32" i="8"/>
  <c r="G32" i="8"/>
  <c r="F32" i="8"/>
  <c r="E32" i="8"/>
  <c r="D32" i="8"/>
  <c r="C32" i="8"/>
  <c r="L31" i="8"/>
  <c r="K31" i="8"/>
  <c r="J31" i="8"/>
  <c r="I31" i="8"/>
  <c r="H31" i="8"/>
  <c r="G31" i="8"/>
  <c r="F31" i="8"/>
  <c r="E31" i="8"/>
  <c r="D31" i="8"/>
  <c r="C31" i="8"/>
  <c r="L30" i="8"/>
  <c r="K30" i="8"/>
  <c r="J30" i="8"/>
  <c r="I30" i="8"/>
  <c r="H30" i="8"/>
  <c r="G30" i="8"/>
  <c r="F30" i="8"/>
  <c r="E30" i="8"/>
  <c r="D30" i="8"/>
  <c r="C30" i="8"/>
  <c r="L29" i="8"/>
  <c r="K29" i="8"/>
  <c r="J29" i="8"/>
  <c r="I29" i="8"/>
  <c r="H29" i="8"/>
  <c r="G29" i="8"/>
  <c r="F29" i="8"/>
  <c r="E29" i="8"/>
  <c r="D29" i="8"/>
  <c r="C29" i="8"/>
  <c r="L28" i="8"/>
  <c r="K28" i="8"/>
  <c r="J28" i="8"/>
  <c r="I28" i="8"/>
  <c r="H28" i="8"/>
  <c r="G28" i="8"/>
  <c r="F28" i="8"/>
  <c r="E28" i="8"/>
  <c r="D28" i="8"/>
  <c r="C28" i="8"/>
  <c r="L27" i="8"/>
  <c r="K27" i="8"/>
  <c r="J27" i="8"/>
  <c r="I27" i="8"/>
  <c r="H27" i="8"/>
  <c r="G27" i="8"/>
  <c r="F27" i="8"/>
  <c r="E27" i="8"/>
  <c r="D27" i="8"/>
  <c r="C27" i="8"/>
  <c r="L26" i="8"/>
  <c r="K26" i="8"/>
  <c r="J26" i="8"/>
  <c r="I26" i="8"/>
  <c r="H26" i="8"/>
  <c r="G26" i="8"/>
  <c r="F26" i="8"/>
  <c r="E26" i="8"/>
  <c r="D26" i="8"/>
  <c r="C26" i="8"/>
  <c r="L25" i="8"/>
  <c r="K25" i="8"/>
  <c r="J25" i="8"/>
  <c r="I25" i="8"/>
  <c r="H25" i="8"/>
  <c r="G25" i="8"/>
  <c r="F25" i="8"/>
  <c r="E25" i="8"/>
  <c r="D25" i="8"/>
  <c r="C25" i="8"/>
  <c r="L24" i="8"/>
  <c r="K24" i="8"/>
  <c r="J24" i="8"/>
  <c r="I24" i="8"/>
  <c r="H24" i="8"/>
  <c r="G24" i="8"/>
  <c r="F24" i="8"/>
  <c r="E24" i="8"/>
  <c r="D24" i="8"/>
  <c r="C24" i="8"/>
  <c r="L23" i="8"/>
  <c r="K23" i="8"/>
  <c r="J23" i="8"/>
  <c r="I23" i="8"/>
  <c r="H23" i="8"/>
  <c r="G23" i="8"/>
  <c r="F23" i="8"/>
  <c r="E23" i="8"/>
  <c r="D23" i="8"/>
  <c r="C23" i="8"/>
  <c r="L22" i="8"/>
  <c r="K22" i="8"/>
  <c r="J22" i="8"/>
  <c r="I22" i="8"/>
  <c r="H22" i="8"/>
  <c r="G22" i="8"/>
  <c r="F22" i="8"/>
  <c r="E22" i="8"/>
  <c r="D22" i="8"/>
  <c r="C22" i="8"/>
  <c r="L21" i="8"/>
  <c r="K21" i="8"/>
  <c r="J21" i="8"/>
  <c r="I21" i="8"/>
  <c r="H21" i="8"/>
  <c r="G21" i="8"/>
  <c r="F21" i="8"/>
  <c r="E21" i="8"/>
  <c r="D21" i="8"/>
  <c r="L18" i="8"/>
  <c r="K18" i="8"/>
  <c r="J18" i="8"/>
  <c r="I18" i="8"/>
  <c r="H18" i="8"/>
  <c r="G18" i="8"/>
  <c r="F18" i="8"/>
  <c r="E18" i="8"/>
  <c r="D18" i="8"/>
  <c r="C18" i="8"/>
  <c r="L17" i="8"/>
  <c r="K17" i="8"/>
  <c r="J17" i="8"/>
  <c r="I17" i="8"/>
  <c r="H17" i="8"/>
  <c r="G17" i="8"/>
  <c r="F17" i="8"/>
  <c r="E17" i="8"/>
  <c r="D17" i="8"/>
  <c r="C17" i="8"/>
  <c r="L16" i="8"/>
  <c r="K16" i="8"/>
  <c r="J16" i="8"/>
  <c r="I16" i="8"/>
  <c r="H16" i="8"/>
  <c r="G16" i="8"/>
  <c r="F16" i="8"/>
  <c r="E16" i="8"/>
  <c r="D16" i="8"/>
  <c r="C16" i="8"/>
  <c r="L15" i="8"/>
  <c r="K15" i="8"/>
  <c r="J15" i="8"/>
  <c r="I15" i="8"/>
  <c r="H15" i="8"/>
  <c r="G15" i="8"/>
  <c r="F15" i="8"/>
  <c r="E15" i="8"/>
  <c r="D15" i="8"/>
  <c r="C15" i="8"/>
  <c r="L14" i="8"/>
  <c r="K14" i="8"/>
  <c r="J14" i="8"/>
  <c r="I14" i="8"/>
  <c r="H14" i="8"/>
  <c r="G14" i="8"/>
  <c r="F14" i="8"/>
  <c r="E14" i="8"/>
  <c r="D14" i="8"/>
  <c r="C14" i="8"/>
  <c r="L13" i="8"/>
  <c r="K13" i="8"/>
  <c r="J13" i="8"/>
  <c r="I13" i="8"/>
  <c r="N13" i="8" s="1"/>
  <c r="H13" i="8"/>
  <c r="G13" i="8"/>
  <c r="F13" i="8"/>
  <c r="E13" i="8"/>
  <c r="L12" i="8"/>
  <c r="K12" i="8"/>
  <c r="J12" i="8"/>
  <c r="I12" i="8"/>
  <c r="H12" i="8"/>
  <c r="G12" i="8"/>
  <c r="F12" i="8"/>
  <c r="E12" i="8"/>
  <c r="D12" i="8"/>
  <c r="C12" i="8"/>
  <c r="L11" i="8"/>
  <c r="K11" i="8"/>
  <c r="J11" i="8"/>
  <c r="I11" i="8"/>
  <c r="H11" i="8"/>
  <c r="G11" i="8"/>
  <c r="F11" i="8"/>
  <c r="E11" i="8"/>
  <c r="D11" i="8"/>
  <c r="C11" i="8"/>
  <c r="L10" i="8"/>
  <c r="K10" i="8"/>
  <c r="J10" i="8"/>
  <c r="I10" i="8"/>
  <c r="N10" i="8" s="1"/>
  <c r="H10" i="8"/>
  <c r="G10" i="8"/>
  <c r="F10" i="8"/>
  <c r="E10" i="8"/>
  <c r="C10" i="8"/>
  <c r="M10" i="8" s="1"/>
  <c r="L9" i="8"/>
  <c r="K9" i="8"/>
  <c r="J9" i="8"/>
  <c r="I9" i="8"/>
  <c r="N9" i="8" s="1"/>
  <c r="H9" i="8"/>
  <c r="G9" i="8"/>
  <c r="F9" i="8"/>
  <c r="E9" i="8"/>
  <c r="D9" i="8"/>
  <c r="C9" i="8"/>
  <c r="L8" i="8"/>
  <c r="Q8" i="8" s="1"/>
  <c r="K8" i="8"/>
  <c r="J8" i="8"/>
  <c r="I8" i="8"/>
  <c r="H8" i="8"/>
  <c r="M8" i="8" s="1"/>
  <c r="L7" i="8"/>
  <c r="K7" i="8"/>
  <c r="J7" i="8"/>
  <c r="I7" i="8"/>
  <c r="N7" i="8" s="1"/>
  <c r="C6" i="3"/>
  <c r="M15" i="2"/>
  <c r="L27" i="2"/>
  <c r="L24" i="2"/>
  <c r="L12" i="2"/>
  <c r="L9" i="2"/>
  <c r="J27" i="2"/>
  <c r="J24" i="2"/>
  <c r="K15" i="2"/>
  <c r="J12" i="2"/>
  <c r="H44" i="11"/>
  <c r="H43" i="11"/>
  <c r="H45" i="11"/>
  <c r="K6" i="3"/>
  <c r="F38" i="3"/>
  <c r="E43" i="10"/>
  <c r="F43" i="10"/>
  <c r="G43" i="10"/>
  <c r="I43" i="10"/>
  <c r="K43" i="10"/>
  <c r="L43" i="10"/>
  <c r="D44" i="10"/>
  <c r="E44" i="10"/>
  <c r="F44" i="10"/>
  <c r="G44" i="10"/>
  <c r="I44" i="10"/>
  <c r="J44" i="10"/>
  <c r="K44" i="10"/>
  <c r="L44" i="10"/>
  <c r="E24" i="3"/>
  <c r="G24" i="3"/>
  <c r="E30" i="2"/>
  <c r="J30" i="2"/>
  <c r="E20" i="2"/>
  <c r="D20" i="2"/>
  <c r="J58" i="3"/>
  <c r="J57" i="3"/>
  <c r="J55" i="3"/>
  <c r="J54" i="3"/>
  <c r="J52" i="3"/>
  <c r="J51" i="3"/>
  <c r="J49" i="3"/>
  <c r="J48" i="3"/>
  <c r="J46" i="3"/>
  <c r="J45" i="3"/>
  <c r="J43" i="3"/>
  <c r="J42" i="3"/>
  <c r="J40" i="3"/>
  <c r="J39" i="3"/>
  <c r="J37" i="3"/>
  <c r="J36" i="3"/>
  <c r="J34" i="3"/>
  <c r="J33" i="3"/>
  <c r="J31" i="3"/>
  <c r="J30" i="3"/>
  <c r="J28" i="3"/>
  <c r="J27" i="3"/>
  <c r="J25" i="3"/>
  <c r="J24" i="3"/>
  <c r="J22" i="3"/>
  <c r="J21" i="3"/>
  <c r="J19" i="3"/>
  <c r="J18" i="3"/>
  <c r="J16" i="3"/>
  <c r="J15" i="3"/>
  <c r="J13" i="3"/>
  <c r="J12" i="3"/>
  <c r="J10" i="3"/>
  <c r="J9" i="3"/>
  <c r="J7" i="3"/>
  <c r="J6" i="3"/>
  <c r="F58" i="3"/>
  <c r="F57" i="3"/>
  <c r="F55" i="3"/>
  <c r="F54" i="3"/>
  <c r="F52" i="3"/>
  <c r="F51" i="3"/>
  <c r="F49" i="3"/>
  <c r="F48" i="3"/>
  <c r="F46" i="3"/>
  <c r="F45" i="3"/>
  <c r="F43" i="3"/>
  <c r="F42" i="3"/>
  <c r="F40" i="3"/>
  <c r="F39" i="3"/>
  <c r="F37" i="3"/>
  <c r="F36" i="3"/>
  <c r="F34" i="3"/>
  <c r="F33" i="3"/>
  <c r="F31" i="3"/>
  <c r="F30" i="3"/>
  <c r="F28" i="3"/>
  <c r="F27" i="3"/>
  <c r="G27" i="3"/>
  <c r="F25" i="3"/>
  <c r="F24" i="3"/>
  <c r="F22" i="3"/>
  <c r="G22" i="3"/>
  <c r="F21" i="3"/>
  <c r="F19" i="3"/>
  <c r="F18" i="3"/>
  <c r="F16" i="3"/>
  <c r="F15" i="3"/>
  <c r="F13" i="3"/>
  <c r="F12" i="3"/>
  <c r="F10" i="3"/>
  <c r="F9" i="3"/>
  <c r="F7" i="3"/>
  <c r="F6" i="3"/>
  <c r="E58" i="3"/>
  <c r="G58" i="3"/>
  <c r="E57" i="3"/>
  <c r="E55" i="3"/>
  <c r="G55" i="3"/>
  <c r="E54" i="3"/>
  <c r="G54" i="3"/>
  <c r="E52" i="3"/>
  <c r="G52" i="3"/>
  <c r="E51" i="3"/>
  <c r="G51" i="3"/>
  <c r="E49" i="3"/>
  <c r="G49" i="3"/>
  <c r="E48" i="3"/>
  <c r="E46" i="3"/>
  <c r="G46" i="3"/>
  <c r="E45" i="3"/>
  <c r="E43" i="3"/>
  <c r="G43" i="3"/>
  <c r="E42" i="3"/>
  <c r="E40" i="3"/>
  <c r="G40" i="3"/>
  <c r="E39" i="3"/>
  <c r="E37" i="3"/>
  <c r="G37" i="3"/>
  <c r="E36" i="3"/>
  <c r="G36" i="3"/>
  <c r="E34" i="3"/>
  <c r="G34" i="3"/>
  <c r="E33" i="3"/>
  <c r="G33" i="3"/>
  <c r="E31" i="3"/>
  <c r="E30" i="3"/>
  <c r="G30" i="3"/>
  <c r="E28" i="3"/>
  <c r="G28" i="3"/>
  <c r="E27" i="3"/>
  <c r="E25" i="3"/>
  <c r="G25" i="3"/>
  <c r="E22" i="3"/>
  <c r="E21" i="3"/>
  <c r="E19" i="3"/>
  <c r="G19" i="3"/>
  <c r="E18" i="3"/>
  <c r="E16" i="3"/>
  <c r="G16" i="3"/>
  <c r="E15" i="3"/>
  <c r="G15" i="3"/>
  <c r="E13" i="3"/>
  <c r="E12" i="3"/>
  <c r="G12" i="3"/>
  <c r="E10" i="3"/>
  <c r="E9" i="3"/>
  <c r="E7" i="3"/>
  <c r="G7" i="3"/>
  <c r="E6" i="3"/>
  <c r="G6" i="3"/>
  <c r="H58" i="5"/>
  <c r="C58" i="3"/>
  <c r="H57" i="5"/>
  <c r="C57" i="3"/>
  <c r="H55" i="5"/>
  <c r="C55" i="3"/>
  <c r="H54" i="5"/>
  <c r="C54" i="3"/>
  <c r="H52" i="5"/>
  <c r="C52" i="3"/>
  <c r="H51" i="5"/>
  <c r="C51" i="3"/>
  <c r="H49" i="5"/>
  <c r="C49" i="3"/>
  <c r="H48" i="5"/>
  <c r="C48" i="3"/>
  <c r="H46" i="5"/>
  <c r="C46" i="3"/>
  <c r="H45" i="5"/>
  <c r="C45" i="3"/>
  <c r="H43" i="5"/>
  <c r="C43" i="3"/>
  <c r="H42" i="5"/>
  <c r="C42" i="3"/>
  <c r="H40" i="5"/>
  <c r="C40" i="3"/>
  <c r="H39" i="5"/>
  <c r="C39" i="3"/>
  <c r="H37" i="5"/>
  <c r="C37" i="3"/>
  <c r="H36" i="5"/>
  <c r="C36" i="3"/>
  <c r="H34" i="5"/>
  <c r="C34" i="3"/>
  <c r="H33" i="5"/>
  <c r="C33" i="3"/>
  <c r="H31" i="5"/>
  <c r="C31" i="3"/>
  <c r="H30" i="5"/>
  <c r="C30" i="3"/>
  <c r="H28" i="5"/>
  <c r="C28" i="3"/>
  <c r="H27" i="5"/>
  <c r="C27" i="3"/>
  <c r="H25" i="5"/>
  <c r="C25" i="3"/>
  <c r="H24" i="5"/>
  <c r="C24" i="3"/>
  <c r="H22" i="5"/>
  <c r="C22" i="3"/>
  <c r="H21" i="5"/>
  <c r="C21" i="3"/>
  <c r="H19" i="5"/>
  <c r="C19" i="3"/>
  <c r="H18" i="5"/>
  <c r="C18" i="3"/>
  <c r="H16" i="5"/>
  <c r="C16" i="3"/>
  <c r="H15" i="5"/>
  <c r="C15" i="3"/>
  <c r="H13" i="5"/>
  <c r="C13" i="3"/>
  <c r="H12" i="5"/>
  <c r="C12" i="3"/>
  <c r="H10" i="5"/>
  <c r="C10" i="3"/>
  <c r="H9" i="5"/>
  <c r="C9" i="3"/>
  <c r="H7" i="5"/>
  <c r="C7" i="3"/>
  <c r="I7" i="5"/>
  <c r="D7" i="3"/>
  <c r="I9" i="5"/>
  <c r="D9" i="3"/>
  <c r="I10" i="5"/>
  <c r="D10" i="3"/>
  <c r="I12" i="5"/>
  <c r="D12" i="3"/>
  <c r="I13" i="5"/>
  <c r="D13" i="3"/>
  <c r="I15" i="5"/>
  <c r="D15" i="3"/>
  <c r="I16" i="5"/>
  <c r="D16" i="3"/>
  <c r="I18" i="5"/>
  <c r="D18" i="3"/>
  <c r="I19" i="5"/>
  <c r="D19" i="3"/>
  <c r="I21" i="5"/>
  <c r="D21" i="3"/>
  <c r="I22" i="5"/>
  <c r="D22" i="3"/>
  <c r="I24" i="5"/>
  <c r="D24" i="3"/>
  <c r="I25" i="5"/>
  <c r="D25" i="3"/>
  <c r="I27" i="5"/>
  <c r="D27" i="3"/>
  <c r="I28" i="5"/>
  <c r="D28" i="3"/>
  <c r="I30" i="5"/>
  <c r="D30" i="3"/>
  <c r="I31" i="5"/>
  <c r="D31" i="3"/>
  <c r="I33" i="5"/>
  <c r="D33" i="3"/>
  <c r="I34" i="5"/>
  <c r="D34" i="3"/>
  <c r="I36" i="5"/>
  <c r="D36" i="3"/>
  <c r="I37" i="5"/>
  <c r="D37" i="3"/>
  <c r="I39" i="5"/>
  <c r="D39" i="3"/>
  <c r="I40" i="5"/>
  <c r="D40" i="3"/>
  <c r="I42" i="5"/>
  <c r="D42" i="3"/>
  <c r="I43" i="5"/>
  <c r="D43" i="3"/>
  <c r="I45" i="5"/>
  <c r="D45" i="3"/>
  <c r="I46" i="5"/>
  <c r="D46" i="3"/>
  <c r="I48" i="5"/>
  <c r="D48" i="3"/>
  <c r="I49" i="5"/>
  <c r="D49" i="3"/>
  <c r="I51" i="5"/>
  <c r="D51" i="3"/>
  <c r="I52" i="5"/>
  <c r="D52" i="3"/>
  <c r="I54" i="5"/>
  <c r="D54" i="3"/>
  <c r="I55" i="5"/>
  <c r="D55" i="3"/>
  <c r="I57" i="5"/>
  <c r="D57" i="3"/>
  <c r="I58" i="5"/>
  <c r="D58" i="3"/>
  <c r="I6" i="5"/>
  <c r="D6" i="3"/>
  <c r="K24" i="3"/>
  <c r="K27" i="3"/>
  <c r="K33" i="3"/>
  <c r="K42" i="3"/>
  <c r="K16" i="3"/>
  <c r="K19" i="3"/>
  <c r="K22" i="3"/>
  <c r="K25" i="3"/>
  <c r="K28" i="3"/>
  <c r="K37" i="3"/>
  <c r="K40" i="3"/>
  <c r="K43" i="3"/>
  <c r="K46" i="3"/>
  <c r="K52" i="3"/>
  <c r="K49" i="3"/>
  <c r="K58" i="3"/>
  <c r="D60" i="4"/>
  <c r="F60" i="3"/>
  <c r="D61" i="4"/>
  <c r="F61" i="3"/>
  <c r="C61" i="4"/>
  <c r="E61" i="3"/>
  <c r="G61" i="3"/>
  <c r="F60" i="5"/>
  <c r="E61" i="5"/>
  <c r="D61" i="5"/>
  <c r="E60" i="5"/>
  <c r="D60" i="5"/>
  <c r="C61" i="5"/>
  <c r="N9" i="6"/>
  <c r="I9" i="3"/>
  <c r="N12" i="6"/>
  <c r="I12" i="3"/>
  <c r="N15" i="6"/>
  <c r="I15" i="3"/>
  <c r="N18" i="6"/>
  <c r="I18" i="3"/>
  <c r="N21" i="6"/>
  <c r="I21" i="3"/>
  <c r="N24" i="6"/>
  <c r="I24" i="3"/>
  <c r="N27" i="6"/>
  <c r="I27" i="3"/>
  <c r="N30" i="6"/>
  <c r="I30" i="3"/>
  <c r="N33" i="6"/>
  <c r="I33" i="3"/>
  <c r="N36" i="6"/>
  <c r="I36" i="3"/>
  <c r="N39" i="6"/>
  <c r="I39" i="3"/>
  <c r="N42" i="6"/>
  <c r="I42" i="3"/>
  <c r="N45" i="6"/>
  <c r="I45" i="3"/>
  <c r="N48" i="6"/>
  <c r="I48" i="3"/>
  <c r="N51" i="6"/>
  <c r="I51" i="3"/>
  <c r="N54" i="6"/>
  <c r="I54" i="3"/>
  <c r="N57" i="6"/>
  <c r="I57" i="3"/>
  <c r="N7" i="6"/>
  <c r="I7" i="3"/>
  <c r="N10" i="6"/>
  <c r="I10" i="3"/>
  <c r="N13" i="6"/>
  <c r="I13" i="3"/>
  <c r="N16" i="6"/>
  <c r="I16" i="3"/>
  <c r="N19" i="6"/>
  <c r="I19" i="3"/>
  <c r="N22" i="6"/>
  <c r="I22" i="3"/>
  <c r="N25" i="6"/>
  <c r="I25" i="3"/>
  <c r="N28" i="6"/>
  <c r="I28" i="3"/>
  <c r="N31" i="6"/>
  <c r="I31" i="3"/>
  <c r="N34" i="6"/>
  <c r="I34" i="3"/>
  <c r="N37" i="6"/>
  <c r="I37" i="3"/>
  <c r="N40" i="6"/>
  <c r="I40" i="3"/>
  <c r="N43" i="6"/>
  <c r="I43" i="3"/>
  <c r="N46" i="6"/>
  <c r="I46" i="3"/>
  <c r="N49" i="6"/>
  <c r="I49" i="3"/>
  <c r="N52" i="6"/>
  <c r="I52" i="3"/>
  <c r="N55" i="6"/>
  <c r="I55" i="3"/>
  <c r="N58" i="6"/>
  <c r="I58" i="3"/>
  <c r="F6" i="6"/>
  <c r="F9" i="6"/>
  <c r="H9" i="6"/>
  <c r="H9" i="3"/>
  <c r="F12" i="6"/>
  <c r="H12" i="6"/>
  <c r="H12" i="3"/>
  <c r="F15" i="6"/>
  <c r="F21" i="6"/>
  <c r="F24" i="6"/>
  <c r="H24" i="6"/>
  <c r="H24" i="3"/>
  <c r="F27" i="6"/>
  <c r="F30" i="6"/>
  <c r="F33" i="6"/>
  <c r="H33" i="6"/>
  <c r="H33" i="3"/>
  <c r="F36" i="6"/>
  <c r="F39" i="6"/>
  <c r="F42" i="6"/>
  <c r="H42" i="6"/>
  <c r="H42" i="3"/>
  <c r="F45" i="6"/>
  <c r="H45" i="6"/>
  <c r="H45" i="3"/>
  <c r="F54" i="6"/>
  <c r="H54" i="6"/>
  <c r="H54" i="3"/>
  <c r="F51" i="6"/>
  <c r="H51" i="6"/>
  <c r="H51" i="3"/>
  <c r="F48" i="6"/>
  <c r="F57" i="6"/>
  <c r="H57" i="6"/>
  <c r="H57" i="3"/>
  <c r="F7" i="6"/>
  <c r="F10" i="6"/>
  <c r="H10" i="6"/>
  <c r="H10" i="3"/>
  <c r="F13" i="6"/>
  <c r="H13" i="6"/>
  <c r="H13" i="3"/>
  <c r="F16" i="6"/>
  <c r="F19" i="6"/>
  <c r="H19" i="6"/>
  <c r="H19" i="3"/>
  <c r="F22" i="6"/>
  <c r="F25" i="6"/>
  <c r="H25" i="6"/>
  <c r="H25" i="3"/>
  <c r="F28" i="6"/>
  <c r="F31" i="6"/>
  <c r="F34" i="6"/>
  <c r="F37" i="6"/>
  <c r="H37" i="6"/>
  <c r="H37" i="3"/>
  <c r="F40" i="6"/>
  <c r="H40" i="6"/>
  <c r="H40" i="3"/>
  <c r="F43" i="6"/>
  <c r="H43" i="6"/>
  <c r="H43" i="3"/>
  <c r="F46" i="6"/>
  <c r="F55" i="6"/>
  <c r="H55" i="6"/>
  <c r="H55" i="3"/>
  <c r="F52" i="6"/>
  <c r="H52" i="6"/>
  <c r="H52" i="3"/>
  <c r="F49" i="6"/>
  <c r="F58" i="6"/>
  <c r="H58" i="6"/>
  <c r="H58" i="3"/>
  <c r="H43" i="13"/>
  <c r="G43" i="13"/>
  <c r="G44" i="13"/>
  <c r="L43" i="13"/>
  <c r="L44" i="13"/>
  <c r="F43" i="13"/>
  <c r="F44" i="13"/>
  <c r="K43" i="13"/>
  <c r="K44" i="13"/>
  <c r="E43" i="13"/>
  <c r="E44" i="13"/>
  <c r="J43" i="13"/>
  <c r="J44" i="13"/>
  <c r="D43" i="13"/>
  <c r="D44" i="13"/>
  <c r="I44" i="13"/>
  <c r="C44" i="13"/>
  <c r="H44" i="13"/>
  <c r="Q42" i="13"/>
  <c r="P42" i="13"/>
  <c r="O42" i="13"/>
  <c r="N42" i="13"/>
  <c r="M42" i="13"/>
  <c r="Q41" i="13"/>
  <c r="P41" i="13"/>
  <c r="O41" i="13"/>
  <c r="N41" i="13"/>
  <c r="M41" i="13"/>
  <c r="Q40" i="13"/>
  <c r="P40" i="13"/>
  <c r="O40" i="13"/>
  <c r="N40" i="13"/>
  <c r="M40" i="13"/>
  <c r="Q39" i="13"/>
  <c r="P39" i="13"/>
  <c r="O39" i="13"/>
  <c r="N39" i="13"/>
  <c r="M39" i="13"/>
  <c r="Q38" i="13"/>
  <c r="P38" i="13"/>
  <c r="O38" i="13"/>
  <c r="N38" i="13"/>
  <c r="M38" i="13"/>
  <c r="Q37" i="13"/>
  <c r="P37" i="13"/>
  <c r="O37" i="13"/>
  <c r="N37" i="13"/>
  <c r="M37" i="13"/>
  <c r="Q36" i="13"/>
  <c r="P36" i="13"/>
  <c r="O36" i="13"/>
  <c r="N36" i="13"/>
  <c r="M36" i="13"/>
  <c r="Q35" i="13"/>
  <c r="P35" i="13"/>
  <c r="O35" i="13"/>
  <c r="N35" i="13"/>
  <c r="M35" i="13"/>
  <c r="Q34" i="13"/>
  <c r="P34" i="13"/>
  <c r="O34" i="13"/>
  <c r="N34" i="13"/>
  <c r="M34" i="13"/>
  <c r="Q33" i="13"/>
  <c r="P33" i="13"/>
  <c r="O33" i="13"/>
  <c r="N33" i="13"/>
  <c r="M33" i="13"/>
  <c r="Q32" i="13"/>
  <c r="P32" i="13"/>
  <c r="O32" i="13"/>
  <c r="N32" i="13"/>
  <c r="M32" i="13"/>
  <c r="Q31" i="13"/>
  <c r="P31" i="13"/>
  <c r="O31" i="13"/>
  <c r="N31" i="13"/>
  <c r="M31" i="13"/>
  <c r="Q30" i="13"/>
  <c r="P30" i="13"/>
  <c r="O30" i="13"/>
  <c r="N30" i="13"/>
  <c r="M30" i="13"/>
  <c r="Q29" i="13"/>
  <c r="P29" i="13"/>
  <c r="O29" i="13"/>
  <c r="N29" i="13"/>
  <c r="M29" i="13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Q12" i="13"/>
  <c r="P12" i="13"/>
  <c r="O12" i="13"/>
  <c r="N12" i="13"/>
  <c r="M12" i="13"/>
  <c r="Q11" i="13"/>
  <c r="P11" i="13"/>
  <c r="O11" i="13"/>
  <c r="N11" i="13"/>
  <c r="M11" i="13"/>
  <c r="Q10" i="13"/>
  <c r="P10" i="13"/>
  <c r="O10" i="13"/>
  <c r="N10" i="13"/>
  <c r="M10" i="13"/>
  <c r="Q9" i="13"/>
  <c r="P9" i="13"/>
  <c r="O9" i="13"/>
  <c r="N9" i="13"/>
  <c r="M9" i="13"/>
  <c r="Q8" i="13"/>
  <c r="P8" i="13"/>
  <c r="O8" i="13"/>
  <c r="N8" i="13"/>
  <c r="Q7" i="13"/>
  <c r="P7" i="13"/>
  <c r="O7" i="13"/>
  <c r="N7" i="13"/>
  <c r="G43" i="12"/>
  <c r="Q43" i="12" s="1"/>
  <c r="G44" i="12"/>
  <c r="G45" i="12" s="1"/>
  <c r="Q45" i="12" s="1"/>
  <c r="L44" i="12"/>
  <c r="F43" i="12"/>
  <c r="F44" i="12"/>
  <c r="K44" i="12"/>
  <c r="E43" i="12"/>
  <c r="E44" i="12"/>
  <c r="J44" i="12"/>
  <c r="D43" i="12"/>
  <c r="D45" i="12" s="1"/>
  <c r="D44" i="12"/>
  <c r="I44" i="12"/>
  <c r="C43" i="12"/>
  <c r="C44" i="12"/>
  <c r="M44" i="12" s="1"/>
  <c r="H44" i="12"/>
  <c r="Q42" i="12"/>
  <c r="P42" i="12"/>
  <c r="O42" i="12"/>
  <c r="N42" i="12"/>
  <c r="M42" i="12"/>
  <c r="Q41" i="12"/>
  <c r="P41" i="12"/>
  <c r="O41" i="12"/>
  <c r="N41" i="12"/>
  <c r="M41" i="12"/>
  <c r="Q40" i="12"/>
  <c r="P40" i="12"/>
  <c r="O40" i="12"/>
  <c r="N40" i="12"/>
  <c r="M40" i="12"/>
  <c r="Q39" i="12"/>
  <c r="P39" i="12"/>
  <c r="O39" i="12"/>
  <c r="N39" i="12"/>
  <c r="M39" i="12"/>
  <c r="Q38" i="12"/>
  <c r="P38" i="12"/>
  <c r="O38" i="12"/>
  <c r="N38" i="12"/>
  <c r="M38" i="12"/>
  <c r="Q37" i="12"/>
  <c r="P37" i="12"/>
  <c r="O37" i="12"/>
  <c r="N37" i="12"/>
  <c r="M37" i="12"/>
  <c r="Q36" i="12"/>
  <c r="P36" i="12"/>
  <c r="O36" i="12"/>
  <c r="N36" i="12"/>
  <c r="M36" i="12"/>
  <c r="Q35" i="12"/>
  <c r="P35" i="12"/>
  <c r="O35" i="12"/>
  <c r="N35" i="12"/>
  <c r="M35" i="12"/>
  <c r="Q34" i="12"/>
  <c r="P34" i="12"/>
  <c r="O34" i="12"/>
  <c r="N34" i="12"/>
  <c r="M34" i="12"/>
  <c r="Q33" i="12"/>
  <c r="P33" i="12"/>
  <c r="O33" i="12"/>
  <c r="N33" i="12"/>
  <c r="M33" i="12"/>
  <c r="Q32" i="12"/>
  <c r="P32" i="12"/>
  <c r="O32" i="12"/>
  <c r="N32" i="12"/>
  <c r="M32" i="12"/>
  <c r="Q31" i="12"/>
  <c r="P31" i="12"/>
  <c r="O31" i="12"/>
  <c r="N31" i="12"/>
  <c r="M31" i="12"/>
  <c r="Q30" i="12"/>
  <c r="P30" i="12"/>
  <c r="O30" i="12"/>
  <c r="N30" i="12"/>
  <c r="M30" i="12"/>
  <c r="Q29" i="12"/>
  <c r="P29" i="12"/>
  <c r="O29" i="12"/>
  <c r="N29" i="12"/>
  <c r="M29" i="12"/>
  <c r="Q28" i="12"/>
  <c r="P28" i="12"/>
  <c r="O28" i="12"/>
  <c r="N28" i="12"/>
  <c r="M28" i="12"/>
  <c r="Q27" i="12"/>
  <c r="P27" i="12"/>
  <c r="O27" i="12"/>
  <c r="N27" i="12"/>
  <c r="M27" i="12"/>
  <c r="Q26" i="12"/>
  <c r="P26" i="12"/>
  <c r="O26" i="12"/>
  <c r="N26" i="12"/>
  <c r="M26" i="12"/>
  <c r="Q25" i="12"/>
  <c r="P25" i="12"/>
  <c r="O25" i="12"/>
  <c r="N25" i="12"/>
  <c r="M25" i="12"/>
  <c r="Q24" i="12"/>
  <c r="P24" i="12"/>
  <c r="O24" i="12"/>
  <c r="N24" i="12"/>
  <c r="M24" i="12"/>
  <c r="Q23" i="12"/>
  <c r="P23" i="12"/>
  <c r="O23" i="12"/>
  <c r="N23" i="12"/>
  <c r="M23" i="12"/>
  <c r="Q22" i="12"/>
  <c r="P22" i="12"/>
  <c r="O22" i="12"/>
  <c r="N22" i="12"/>
  <c r="M22" i="12"/>
  <c r="Q21" i="12"/>
  <c r="P21" i="12"/>
  <c r="O21" i="12"/>
  <c r="N21" i="12"/>
  <c r="M21" i="12"/>
  <c r="Q20" i="12"/>
  <c r="P20" i="12"/>
  <c r="O20" i="12"/>
  <c r="N20" i="12"/>
  <c r="M20" i="12"/>
  <c r="Q19" i="12"/>
  <c r="P19" i="12"/>
  <c r="O19" i="12"/>
  <c r="N19" i="12"/>
  <c r="M19" i="12"/>
  <c r="Q18" i="12"/>
  <c r="P18" i="12"/>
  <c r="O18" i="12"/>
  <c r="N18" i="12"/>
  <c r="M18" i="12"/>
  <c r="Q17" i="12"/>
  <c r="P17" i="12"/>
  <c r="O17" i="12"/>
  <c r="N17" i="12"/>
  <c r="M17" i="12"/>
  <c r="Q16" i="12"/>
  <c r="P16" i="12"/>
  <c r="O16" i="12"/>
  <c r="N16" i="12"/>
  <c r="M16" i="12"/>
  <c r="Q15" i="12"/>
  <c r="P15" i="12"/>
  <c r="O15" i="12"/>
  <c r="N15" i="12"/>
  <c r="M15" i="12"/>
  <c r="Q14" i="12"/>
  <c r="P14" i="12"/>
  <c r="O14" i="12"/>
  <c r="N14" i="12"/>
  <c r="M14" i="12"/>
  <c r="Q13" i="12"/>
  <c r="P13" i="12"/>
  <c r="O13" i="12"/>
  <c r="N13" i="12"/>
  <c r="M13" i="12"/>
  <c r="Q12" i="12"/>
  <c r="P12" i="12"/>
  <c r="O12" i="12"/>
  <c r="N12" i="12"/>
  <c r="Q11" i="12"/>
  <c r="P11" i="12"/>
  <c r="O11" i="12"/>
  <c r="N11" i="12"/>
  <c r="Q10" i="12"/>
  <c r="P10" i="12"/>
  <c r="O10" i="12"/>
  <c r="N10" i="12"/>
  <c r="M10" i="12"/>
  <c r="Q9" i="12"/>
  <c r="P9" i="12"/>
  <c r="O9" i="12"/>
  <c r="N9" i="12"/>
  <c r="M9" i="12"/>
  <c r="Q8" i="12"/>
  <c r="P8" i="12"/>
  <c r="O8" i="12"/>
  <c r="N8" i="12"/>
  <c r="M8" i="12"/>
  <c r="Q7" i="12"/>
  <c r="P7" i="12"/>
  <c r="O7" i="12"/>
  <c r="N7" i="12"/>
  <c r="M7" i="12"/>
  <c r="F44" i="11"/>
  <c r="L44" i="11"/>
  <c r="K44" i="11"/>
  <c r="J44" i="11"/>
  <c r="I44" i="11"/>
  <c r="G44" i="11"/>
  <c r="E44" i="11"/>
  <c r="D44" i="11"/>
  <c r="C44" i="11"/>
  <c r="L43" i="11"/>
  <c r="L45" i="11"/>
  <c r="K43" i="11"/>
  <c r="K45" i="11"/>
  <c r="J43" i="11"/>
  <c r="I43" i="11"/>
  <c r="G43" i="11"/>
  <c r="G45" i="11"/>
  <c r="F43" i="11"/>
  <c r="E43" i="11"/>
  <c r="D43" i="11"/>
  <c r="Q42" i="11"/>
  <c r="P42" i="11"/>
  <c r="O42" i="11"/>
  <c r="N42" i="11"/>
  <c r="M42" i="11"/>
  <c r="Q41" i="11"/>
  <c r="P41" i="11"/>
  <c r="O41" i="11"/>
  <c r="N41" i="11"/>
  <c r="M41" i="11"/>
  <c r="Q40" i="11"/>
  <c r="P40" i="11"/>
  <c r="O40" i="11"/>
  <c r="N40" i="11"/>
  <c r="M40" i="11"/>
  <c r="Q39" i="11"/>
  <c r="P39" i="11"/>
  <c r="O39" i="11"/>
  <c r="N39" i="11"/>
  <c r="M39" i="11"/>
  <c r="Q38" i="11"/>
  <c r="P38" i="11"/>
  <c r="O38" i="11"/>
  <c r="N38" i="11"/>
  <c r="M38" i="11"/>
  <c r="Q37" i="11"/>
  <c r="P37" i="11"/>
  <c r="O37" i="11"/>
  <c r="N37" i="11"/>
  <c r="M37" i="11"/>
  <c r="Q36" i="11"/>
  <c r="P36" i="11"/>
  <c r="O36" i="11"/>
  <c r="N36" i="11"/>
  <c r="M36" i="11"/>
  <c r="Q35" i="11"/>
  <c r="P35" i="11"/>
  <c r="O35" i="11"/>
  <c r="N35" i="11"/>
  <c r="M35" i="11"/>
  <c r="Q34" i="11"/>
  <c r="P34" i="11"/>
  <c r="O34" i="11"/>
  <c r="N34" i="11"/>
  <c r="M34" i="11"/>
  <c r="Q33" i="11"/>
  <c r="P33" i="11"/>
  <c r="O33" i="11"/>
  <c r="N33" i="11"/>
  <c r="M33" i="11"/>
  <c r="Q32" i="11"/>
  <c r="P32" i="11"/>
  <c r="O32" i="11"/>
  <c r="N32" i="11"/>
  <c r="M32" i="11"/>
  <c r="Q31" i="11"/>
  <c r="P31" i="11"/>
  <c r="O31" i="11"/>
  <c r="N31" i="11"/>
  <c r="M31" i="11"/>
  <c r="Q30" i="11"/>
  <c r="P30" i="11"/>
  <c r="O30" i="11"/>
  <c r="N30" i="11"/>
  <c r="M30" i="11"/>
  <c r="Q29" i="11"/>
  <c r="P29" i="11"/>
  <c r="O29" i="11"/>
  <c r="N29" i="11"/>
  <c r="M29" i="11"/>
  <c r="Q28" i="11"/>
  <c r="P28" i="11"/>
  <c r="O28" i="11"/>
  <c r="N28" i="11"/>
  <c r="M28" i="11"/>
  <c r="Q27" i="11"/>
  <c r="P27" i="11"/>
  <c r="O27" i="11"/>
  <c r="N27" i="11"/>
  <c r="M27" i="11"/>
  <c r="Q26" i="11"/>
  <c r="P26" i="11"/>
  <c r="O26" i="11"/>
  <c r="N26" i="11"/>
  <c r="M26" i="11"/>
  <c r="Q25" i="11"/>
  <c r="P25" i="11"/>
  <c r="O25" i="11"/>
  <c r="N25" i="11"/>
  <c r="M25" i="11"/>
  <c r="Q24" i="11"/>
  <c r="P24" i="11"/>
  <c r="O24" i="11"/>
  <c r="N24" i="11"/>
  <c r="M24" i="11"/>
  <c r="Q23" i="11"/>
  <c r="P23" i="11"/>
  <c r="O23" i="11"/>
  <c r="N23" i="11"/>
  <c r="M23" i="11"/>
  <c r="Q22" i="11"/>
  <c r="P22" i="11"/>
  <c r="O22" i="11"/>
  <c r="N22" i="11"/>
  <c r="M22" i="11"/>
  <c r="Q21" i="11"/>
  <c r="P21" i="11"/>
  <c r="O21" i="11"/>
  <c r="N21" i="11"/>
  <c r="M21" i="11"/>
  <c r="Q20" i="11"/>
  <c r="P20" i="11"/>
  <c r="O20" i="11"/>
  <c r="N20" i="11"/>
  <c r="M20" i="11"/>
  <c r="Q19" i="11"/>
  <c r="P19" i="11"/>
  <c r="O19" i="11"/>
  <c r="N19" i="11"/>
  <c r="M19" i="11"/>
  <c r="Q18" i="11"/>
  <c r="P18" i="11"/>
  <c r="O18" i="11"/>
  <c r="N18" i="11"/>
  <c r="M18" i="11"/>
  <c r="Q17" i="11"/>
  <c r="P17" i="11"/>
  <c r="O17" i="11"/>
  <c r="N17" i="11"/>
  <c r="M17" i="11"/>
  <c r="Q16" i="11"/>
  <c r="P16" i="11"/>
  <c r="O16" i="11"/>
  <c r="N16" i="11"/>
  <c r="M16" i="11"/>
  <c r="Q15" i="11"/>
  <c r="P15" i="11"/>
  <c r="O15" i="11"/>
  <c r="N15" i="11"/>
  <c r="M15" i="11"/>
  <c r="Q14" i="11"/>
  <c r="P14" i="11"/>
  <c r="O14" i="11"/>
  <c r="N14" i="11"/>
  <c r="M14" i="11"/>
  <c r="Q13" i="11"/>
  <c r="P13" i="11"/>
  <c r="O13" i="11"/>
  <c r="N13" i="11"/>
  <c r="M13" i="11"/>
  <c r="Q12" i="11"/>
  <c r="P12" i="11"/>
  <c r="O12" i="11"/>
  <c r="N12" i="11"/>
  <c r="M12" i="11"/>
  <c r="Q11" i="11"/>
  <c r="P11" i="11"/>
  <c r="O11" i="11"/>
  <c r="N11" i="11"/>
  <c r="M11" i="11"/>
  <c r="Q10" i="11"/>
  <c r="P10" i="11"/>
  <c r="O10" i="11"/>
  <c r="N10" i="11"/>
  <c r="M10" i="11"/>
  <c r="Q9" i="11"/>
  <c r="P9" i="11"/>
  <c r="O9" i="11"/>
  <c r="N9" i="11"/>
  <c r="M9" i="11"/>
  <c r="Q8" i="11"/>
  <c r="P8" i="11"/>
  <c r="O8" i="11"/>
  <c r="N8" i="11"/>
  <c r="M8" i="11"/>
  <c r="Q7" i="11"/>
  <c r="P7" i="11"/>
  <c r="O7" i="11"/>
  <c r="N7" i="11"/>
  <c r="O41" i="10"/>
  <c r="Q42" i="10"/>
  <c r="P42" i="10"/>
  <c r="O42" i="10"/>
  <c r="N42" i="10"/>
  <c r="M42" i="10"/>
  <c r="Q41" i="10"/>
  <c r="P41" i="10"/>
  <c r="N41" i="10"/>
  <c r="M41" i="10"/>
  <c r="Q40" i="10"/>
  <c r="P40" i="10"/>
  <c r="O40" i="10"/>
  <c r="N40" i="10"/>
  <c r="Q39" i="10"/>
  <c r="P39" i="10"/>
  <c r="O39" i="10"/>
  <c r="N39" i="10"/>
  <c r="Q38" i="10"/>
  <c r="P38" i="10"/>
  <c r="O38" i="10"/>
  <c r="N38" i="10"/>
  <c r="M38" i="10"/>
  <c r="Q37" i="10"/>
  <c r="P37" i="10"/>
  <c r="O37" i="10"/>
  <c r="N37" i="10"/>
  <c r="M37" i="10"/>
  <c r="Q36" i="10"/>
  <c r="P36" i="10"/>
  <c r="O36" i="10"/>
  <c r="N36" i="10"/>
  <c r="M36" i="10"/>
  <c r="Q35" i="10"/>
  <c r="P35" i="10"/>
  <c r="O35" i="10"/>
  <c r="N35" i="10"/>
  <c r="M35" i="10"/>
  <c r="Q34" i="10"/>
  <c r="P34" i="10"/>
  <c r="O34" i="10"/>
  <c r="N34" i="10"/>
  <c r="M34" i="10"/>
  <c r="Q33" i="10"/>
  <c r="P33" i="10"/>
  <c r="O33" i="10"/>
  <c r="N33" i="10"/>
  <c r="M33" i="10"/>
  <c r="Q32" i="10"/>
  <c r="P32" i="10"/>
  <c r="O32" i="10"/>
  <c r="N32" i="10"/>
  <c r="M32" i="10"/>
  <c r="Q31" i="10"/>
  <c r="P31" i="10"/>
  <c r="O31" i="10"/>
  <c r="N31" i="10"/>
  <c r="M31" i="10"/>
  <c r="Q30" i="10"/>
  <c r="P30" i="10"/>
  <c r="O30" i="10"/>
  <c r="N30" i="10"/>
  <c r="M30" i="10"/>
  <c r="Q29" i="10"/>
  <c r="P29" i="10"/>
  <c r="O29" i="10"/>
  <c r="N29" i="10"/>
  <c r="M29" i="10"/>
  <c r="Q28" i="10"/>
  <c r="P28" i="10"/>
  <c r="O28" i="10"/>
  <c r="N28" i="10"/>
  <c r="M28" i="10"/>
  <c r="Q27" i="10"/>
  <c r="P27" i="10"/>
  <c r="O27" i="10"/>
  <c r="N27" i="10"/>
  <c r="M27" i="10"/>
  <c r="Q26" i="10"/>
  <c r="P26" i="10"/>
  <c r="O26" i="10"/>
  <c r="N26" i="10"/>
  <c r="M26" i="10"/>
  <c r="Q25" i="10"/>
  <c r="P25" i="10"/>
  <c r="O25" i="10"/>
  <c r="N25" i="10"/>
  <c r="M25" i="10"/>
  <c r="Q24" i="10"/>
  <c r="P24" i="10"/>
  <c r="O24" i="10"/>
  <c r="N24" i="10"/>
  <c r="M24" i="10"/>
  <c r="Q23" i="10"/>
  <c r="P23" i="10"/>
  <c r="O23" i="10"/>
  <c r="N23" i="10"/>
  <c r="M23" i="10"/>
  <c r="Q22" i="10"/>
  <c r="P22" i="10"/>
  <c r="O22" i="10"/>
  <c r="N22" i="10"/>
  <c r="M22" i="10"/>
  <c r="Q21" i="10"/>
  <c r="P21" i="10"/>
  <c r="O21" i="10"/>
  <c r="N21" i="10"/>
  <c r="M21" i="10"/>
  <c r="Q20" i="10"/>
  <c r="P20" i="10"/>
  <c r="O20" i="10"/>
  <c r="N20" i="10"/>
  <c r="M20" i="10"/>
  <c r="Q19" i="10"/>
  <c r="P19" i="10"/>
  <c r="O19" i="10"/>
  <c r="N19" i="10"/>
  <c r="M19" i="10"/>
  <c r="Q18" i="10"/>
  <c r="P18" i="10"/>
  <c r="O18" i="10"/>
  <c r="N18" i="10"/>
  <c r="M18" i="10"/>
  <c r="Q17" i="10"/>
  <c r="P17" i="10"/>
  <c r="O17" i="10"/>
  <c r="N17" i="10"/>
  <c r="M17" i="10"/>
  <c r="Q16" i="10"/>
  <c r="P16" i="10"/>
  <c r="O16" i="10"/>
  <c r="N16" i="10"/>
  <c r="M16" i="10"/>
  <c r="Q15" i="10"/>
  <c r="P15" i="10"/>
  <c r="O15" i="10"/>
  <c r="N15" i="10"/>
  <c r="M15" i="10"/>
  <c r="Q14" i="10"/>
  <c r="P14" i="10"/>
  <c r="O14" i="10"/>
  <c r="N14" i="10"/>
  <c r="M14" i="10"/>
  <c r="Q13" i="10"/>
  <c r="P13" i="10"/>
  <c r="O13" i="10"/>
  <c r="N13" i="10"/>
  <c r="M13" i="10"/>
  <c r="Q12" i="10"/>
  <c r="P12" i="10"/>
  <c r="O12" i="10"/>
  <c r="N12" i="10"/>
  <c r="M12" i="10"/>
  <c r="Q11" i="10"/>
  <c r="P11" i="10"/>
  <c r="O11" i="10"/>
  <c r="N11" i="10"/>
  <c r="M11" i="10"/>
  <c r="Q10" i="10"/>
  <c r="P10" i="10"/>
  <c r="O10" i="10"/>
  <c r="N10" i="10"/>
  <c r="M10" i="10"/>
  <c r="Q9" i="10"/>
  <c r="P9" i="10"/>
  <c r="O9" i="10"/>
  <c r="N9" i="10"/>
  <c r="M9" i="10"/>
  <c r="Q8" i="10"/>
  <c r="P8" i="10"/>
  <c r="O8" i="10"/>
  <c r="N8" i="10"/>
  <c r="M8" i="10"/>
  <c r="Q7" i="10"/>
  <c r="P7" i="10"/>
  <c r="O7" i="10"/>
  <c r="N7" i="10"/>
  <c r="M7" i="10"/>
  <c r="Q42" i="9"/>
  <c r="P42" i="9"/>
  <c r="O42" i="9"/>
  <c r="N42" i="9"/>
  <c r="M42" i="9"/>
  <c r="Q41" i="9"/>
  <c r="P41" i="9"/>
  <c r="O41" i="9"/>
  <c r="N41" i="9"/>
  <c r="M41" i="9"/>
  <c r="Q40" i="9"/>
  <c r="P40" i="9"/>
  <c r="O40" i="9"/>
  <c r="N40" i="9"/>
  <c r="Q39" i="9"/>
  <c r="P39" i="9"/>
  <c r="O39" i="9"/>
  <c r="N39" i="9"/>
  <c r="Q38" i="9"/>
  <c r="P38" i="9"/>
  <c r="O38" i="9"/>
  <c r="N38" i="9"/>
  <c r="M38" i="9"/>
  <c r="Q37" i="9"/>
  <c r="P37" i="9"/>
  <c r="O37" i="9"/>
  <c r="N37" i="9"/>
  <c r="Q36" i="9"/>
  <c r="P36" i="9"/>
  <c r="O36" i="9"/>
  <c r="N36" i="9"/>
  <c r="M36" i="9"/>
  <c r="Q35" i="9"/>
  <c r="P35" i="9"/>
  <c r="O35" i="9"/>
  <c r="N35" i="9"/>
  <c r="M35" i="9"/>
  <c r="Q34" i="9"/>
  <c r="P34" i="9"/>
  <c r="O34" i="9"/>
  <c r="N34" i="9"/>
  <c r="M34" i="9"/>
  <c r="Q33" i="9"/>
  <c r="P33" i="9"/>
  <c r="O33" i="9"/>
  <c r="N33" i="9"/>
  <c r="M33" i="9"/>
  <c r="Q32" i="9"/>
  <c r="P32" i="9"/>
  <c r="O32" i="9"/>
  <c r="N32" i="9"/>
  <c r="M32" i="9"/>
  <c r="Q31" i="9"/>
  <c r="P31" i="9"/>
  <c r="O31" i="9"/>
  <c r="N31" i="9"/>
  <c r="M31" i="9"/>
  <c r="Q30" i="9"/>
  <c r="P30" i="9"/>
  <c r="O30" i="9"/>
  <c r="N30" i="9"/>
  <c r="M30" i="9"/>
  <c r="Q29" i="9"/>
  <c r="P29" i="9"/>
  <c r="O29" i="9"/>
  <c r="N29" i="9"/>
  <c r="M29" i="9"/>
  <c r="Q28" i="9"/>
  <c r="P28" i="9"/>
  <c r="O28" i="9"/>
  <c r="N28" i="9"/>
  <c r="M28" i="9"/>
  <c r="Q27" i="9"/>
  <c r="P27" i="9"/>
  <c r="O27" i="9"/>
  <c r="N27" i="9"/>
  <c r="Q26" i="9"/>
  <c r="P26" i="9"/>
  <c r="O26" i="9"/>
  <c r="N26" i="9"/>
  <c r="M26" i="9"/>
  <c r="Q25" i="9"/>
  <c r="P25" i="9"/>
  <c r="O25" i="9"/>
  <c r="N25" i="9"/>
  <c r="M25" i="9"/>
  <c r="Q24" i="9"/>
  <c r="P24" i="9"/>
  <c r="O24" i="9"/>
  <c r="N24" i="9"/>
  <c r="M24" i="9"/>
  <c r="Q23" i="9"/>
  <c r="P23" i="9"/>
  <c r="O23" i="9"/>
  <c r="N23" i="9"/>
  <c r="M23" i="9"/>
  <c r="Q22" i="9"/>
  <c r="P22" i="9"/>
  <c r="O22" i="9"/>
  <c r="N22" i="9"/>
  <c r="M22" i="9"/>
  <c r="Q21" i="9"/>
  <c r="P21" i="9"/>
  <c r="O21" i="9"/>
  <c r="N21" i="9"/>
  <c r="M21" i="9"/>
  <c r="Q18" i="9"/>
  <c r="P18" i="9"/>
  <c r="O18" i="9"/>
  <c r="N18" i="9"/>
  <c r="Q17" i="9"/>
  <c r="P17" i="9"/>
  <c r="O17" i="9"/>
  <c r="N17" i="9"/>
  <c r="Q16" i="9"/>
  <c r="P16" i="9"/>
  <c r="O16" i="9"/>
  <c r="N16" i="9"/>
  <c r="Q15" i="9"/>
  <c r="P15" i="9"/>
  <c r="O15" i="9"/>
  <c r="N15" i="9"/>
  <c r="Q14" i="9"/>
  <c r="P14" i="9"/>
  <c r="O14" i="9"/>
  <c r="N14" i="9"/>
  <c r="M14" i="9"/>
  <c r="Q13" i="9"/>
  <c r="P13" i="9"/>
  <c r="O13" i="9"/>
  <c r="N13" i="9"/>
  <c r="M13" i="9"/>
  <c r="Q12" i="9"/>
  <c r="P12" i="9"/>
  <c r="O12" i="9"/>
  <c r="N12" i="9"/>
  <c r="M12" i="9"/>
  <c r="Q11" i="9"/>
  <c r="P11" i="9"/>
  <c r="O11" i="9"/>
  <c r="N11" i="9"/>
  <c r="M11" i="9"/>
  <c r="Q10" i="9"/>
  <c r="P10" i="9"/>
  <c r="O10" i="9"/>
  <c r="N10" i="9"/>
  <c r="M10" i="9"/>
  <c r="Q9" i="9"/>
  <c r="P9" i="9"/>
  <c r="O9" i="9"/>
  <c r="N9" i="9"/>
  <c r="M9" i="9"/>
  <c r="Q8" i="9"/>
  <c r="P8" i="9"/>
  <c r="O8" i="9"/>
  <c r="N8" i="9"/>
  <c r="Q7" i="9"/>
  <c r="P7" i="9"/>
  <c r="O7" i="9"/>
  <c r="N7" i="9"/>
  <c r="M30" i="2"/>
  <c r="K30" i="2"/>
  <c r="K57" i="3"/>
  <c r="K54" i="3"/>
  <c r="K55" i="3"/>
  <c r="K48" i="3"/>
  <c r="K30" i="3"/>
  <c r="K15" i="3"/>
  <c r="K13" i="3"/>
  <c r="K45" i="3"/>
  <c r="K34" i="3"/>
  <c r="K21" i="3"/>
  <c r="K31" i="3"/>
  <c r="K10" i="3"/>
  <c r="K12" i="3"/>
  <c r="K39" i="3"/>
  <c r="K41" i="3"/>
  <c r="K36" i="3"/>
  <c r="K9" i="3"/>
  <c r="K18" i="3"/>
  <c r="K51" i="3"/>
  <c r="K7" i="3"/>
  <c r="M7" i="11"/>
  <c r="C43" i="11"/>
  <c r="M13" i="13"/>
  <c r="C13" i="8"/>
  <c r="C43" i="13"/>
  <c r="G42" i="3"/>
  <c r="J14" i="3"/>
  <c r="K11" i="3"/>
  <c r="L30" i="2"/>
  <c r="K47" i="3"/>
  <c r="J38" i="3"/>
  <c r="F17" i="6"/>
  <c r="N8" i="6"/>
  <c r="I8" i="3"/>
  <c r="H53" i="5"/>
  <c r="C53" i="3"/>
  <c r="I38" i="5"/>
  <c r="D38" i="3"/>
  <c r="H48" i="6"/>
  <c r="H48" i="3"/>
  <c r="G47" i="6"/>
  <c r="H47" i="6"/>
  <c r="H47" i="3"/>
  <c r="H34" i="6"/>
  <c r="H34" i="3"/>
  <c r="H21" i="6"/>
  <c r="H21" i="3"/>
  <c r="H15" i="6"/>
  <c r="H15" i="3"/>
  <c r="H7" i="6"/>
  <c r="H7" i="3"/>
  <c r="H49" i="6"/>
  <c r="H49" i="3"/>
  <c r="H39" i="6"/>
  <c r="H39" i="3"/>
  <c r="H28" i="6"/>
  <c r="H28" i="3"/>
  <c r="H16" i="6"/>
  <c r="H16" i="3"/>
  <c r="I20" i="5"/>
  <c r="D20" i="3"/>
  <c r="H11" i="5"/>
  <c r="C11" i="3"/>
  <c r="K59" i="3"/>
  <c r="J59" i="3"/>
  <c r="F62" i="7"/>
  <c r="G56" i="6"/>
  <c r="H56" i="6"/>
  <c r="H56" i="3"/>
  <c r="G44" i="6"/>
  <c r="G41" i="6"/>
  <c r="H41" i="6"/>
  <c r="H41" i="3"/>
  <c r="H36" i="6"/>
  <c r="H36" i="3"/>
  <c r="G31" i="3"/>
  <c r="G29" i="6"/>
  <c r="H29" i="6"/>
  <c r="H29" i="3"/>
  <c r="H30" i="6"/>
  <c r="H30" i="3"/>
  <c r="E62" i="7"/>
  <c r="K14" i="3"/>
  <c r="D62" i="7"/>
  <c r="F18" i="2"/>
  <c r="H6" i="6"/>
  <c r="H6" i="3"/>
  <c r="K61" i="3"/>
  <c r="E47" i="4"/>
  <c r="H32" i="2"/>
  <c r="E29" i="4"/>
  <c r="G21" i="3"/>
  <c r="G18" i="3"/>
  <c r="G13" i="3"/>
  <c r="E61" i="4"/>
  <c r="I62" i="4"/>
  <c r="K62" i="3"/>
  <c r="G10" i="3"/>
  <c r="E11" i="4"/>
  <c r="G9" i="3"/>
  <c r="E8" i="4"/>
  <c r="J15" i="2"/>
  <c r="N59" i="6"/>
  <c r="I59" i="3"/>
  <c r="F59" i="6"/>
  <c r="N50" i="6"/>
  <c r="I50" i="3"/>
  <c r="F53" i="6"/>
  <c r="F56" i="6"/>
  <c r="N47" i="6"/>
  <c r="I47" i="3"/>
  <c r="F47" i="6"/>
  <c r="F38" i="6"/>
  <c r="N35" i="6"/>
  <c r="I35" i="3"/>
  <c r="F35" i="6"/>
  <c r="H35" i="6"/>
  <c r="H35" i="3"/>
  <c r="N32" i="6"/>
  <c r="I32" i="3"/>
  <c r="F32" i="6"/>
  <c r="N29" i="6"/>
  <c r="I29" i="3"/>
  <c r="N26" i="6"/>
  <c r="I26" i="3"/>
  <c r="N23" i="6"/>
  <c r="I23" i="3"/>
  <c r="N61" i="6"/>
  <c r="I61" i="3"/>
  <c r="F23" i="6"/>
  <c r="K62" i="6"/>
  <c r="F20" i="6"/>
  <c r="N17" i="6"/>
  <c r="I17" i="3"/>
  <c r="D62" i="6"/>
  <c r="N14" i="6"/>
  <c r="I14" i="3"/>
  <c r="E62" i="6"/>
  <c r="F14" i="6"/>
  <c r="H14" i="6"/>
  <c r="H14" i="3"/>
  <c r="L62" i="6"/>
  <c r="N11" i="6"/>
  <c r="I11" i="3"/>
  <c r="F61" i="6"/>
  <c r="C62" i="6"/>
  <c r="F60" i="6"/>
  <c r="F60" i="4"/>
  <c r="M62" i="6"/>
  <c r="N60" i="6"/>
  <c r="F8" i="6"/>
  <c r="H8" i="6"/>
  <c r="H8" i="3"/>
  <c r="I59" i="5"/>
  <c r="D59" i="3"/>
  <c r="H59" i="5"/>
  <c r="C59" i="3"/>
  <c r="I53" i="5"/>
  <c r="D53" i="3"/>
  <c r="I50" i="5"/>
  <c r="D50" i="3"/>
  <c r="I47" i="5"/>
  <c r="D47" i="3"/>
  <c r="I44" i="5"/>
  <c r="D44" i="3"/>
  <c r="I35" i="5"/>
  <c r="D35" i="3"/>
  <c r="H32" i="5"/>
  <c r="C32" i="3"/>
  <c r="I23" i="5"/>
  <c r="D23" i="3"/>
  <c r="E62" i="5"/>
  <c r="I17" i="5"/>
  <c r="D17" i="3"/>
  <c r="I61" i="5"/>
  <c r="D61" i="3"/>
  <c r="F62" i="5"/>
  <c r="I60" i="5"/>
  <c r="D60" i="3"/>
  <c r="I8" i="5"/>
  <c r="D8" i="3"/>
  <c r="H61" i="5"/>
  <c r="C61" i="3"/>
  <c r="D62" i="5"/>
  <c r="H60" i="5"/>
  <c r="C60" i="3"/>
  <c r="C62" i="5"/>
  <c r="E59" i="4"/>
  <c r="G57" i="3"/>
  <c r="E53" i="4"/>
  <c r="G48" i="3"/>
  <c r="G45" i="3"/>
  <c r="D62" i="4"/>
  <c r="F62" i="3"/>
  <c r="E41" i="4"/>
  <c r="G39" i="3"/>
  <c r="E60" i="4"/>
  <c r="E62" i="4"/>
  <c r="C62" i="4"/>
  <c r="H62" i="4"/>
  <c r="J62" i="3"/>
  <c r="G61" i="4"/>
  <c r="F62" i="6"/>
  <c r="F62" i="4"/>
  <c r="F61" i="4"/>
  <c r="I60" i="3"/>
  <c r="G60" i="4"/>
  <c r="N62" i="6"/>
  <c r="I62" i="5"/>
  <c r="D62" i="3"/>
  <c r="G62" i="4"/>
  <c r="I62" i="3"/>
  <c r="E45" i="10"/>
  <c r="Q17" i="8"/>
  <c r="D45" i="13"/>
  <c r="F45" i="10"/>
  <c r="N44" i="13"/>
  <c r="O43" i="13"/>
  <c r="P43" i="13"/>
  <c r="N19" i="8"/>
  <c r="L45" i="13"/>
  <c r="M43" i="13"/>
  <c r="Q44" i="13"/>
  <c r="H45" i="13"/>
  <c r="D45" i="11"/>
  <c r="N43" i="11"/>
  <c r="G45" i="10"/>
  <c r="Q43" i="10"/>
  <c r="C45" i="10"/>
  <c r="N44" i="11"/>
  <c r="I45" i="13"/>
  <c r="N45" i="13"/>
  <c r="G45" i="13"/>
  <c r="Q44" i="12"/>
  <c r="H45" i="12"/>
  <c r="P43" i="11"/>
  <c r="J45" i="11"/>
  <c r="O43" i="11"/>
  <c r="C45" i="11"/>
  <c r="M43" i="11"/>
  <c r="M44" i="11"/>
  <c r="E45" i="11"/>
  <c r="Q44" i="11"/>
  <c r="Q44" i="10"/>
  <c r="N43" i="10"/>
  <c r="J45" i="13"/>
  <c r="K45" i="13"/>
  <c r="M45" i="11"/>
  <c r="I45" i="11"/>
  <c r="P44" i="11"/>
  <c r="L45" i="10"/>
  <c r="J45" i="10"/>
  <c r="N43" i="13"/>
  <c r="O44" i="13"/>
  <c r="M44" i="13"/>
  <c r="P44" i="13"/>
  <c r="L45" i="12"/>
  <c r="Q45" i="11"/>
  <c r="Q43" i="11"/>
  <c r="P43" i="10"/>
  <c r="M43" i="10"/>
  <c r="K45" i="10"/>
  <c r="Q43" i="13"/>
  <c r="E45" i="13"/>
  <c r="F45" i="13"/>
  <c r="F45" i="11"/>
  <c r="P45" i="11"/>
  <c r="O44" i="11"/>
  <c r="C45" i="13"/>
  <c r="O43" i="10"/>
  <c r="P44" i="10"/>
  <c r="M44" i="10"/>
  <c r="I45" i="10"/>
  <c r="H45" i="10"/>
  <c r="O44" i="10"/>
  <c r="N44" i="10"/>
  <c r="D45" i="10"/>
  <c r="N41" i="8"/>
  <c r="P44" i="9"/>
  <c r="I45" i="9"/>
  <c r="F45" i="9"/>
  <c r="M19" i="8"/>
  <c r="J45" i="9"/>
  <c r="L45" i="9"/>
  <c r="E45" i="9"/>
  <c r="P43" i="9"/>
  <c r="M43" i="9"/>
  <c r="K45" i="9"/>
  <c r="P45" i="9"/>
  <c r="H45" i="9"/>
  <c r="N43" i="9"/>
  <c r="O44" i="9"/>
  <c r="O43" i="9"/>
  <c r="Q44" i="9"/>
  <c r="M44" i="9"/>
  <c r="N44" i="9"/>
  <c r="Q43" i="9"/>
  <c r="G45" i="9"/>
  <c r="C45" i="9"/>
  <c r="D45" i="9"/>
  <c r="O45" i="10"/>
  <c r="P45" i="10"/>
  <c r="O45" i="13"/>
  <c r="N45" i="11"/>
  <c r="Q45" i="13"/>
  <c r="M45" i="13"/>
  <c r="O45" i="11"/>
  <c r="N45" i="10"/>
  <c r="M45" i="10"/>
  <c r="Q45" i="10"/>
  <c r="P45" i="13"/>
  <c r="N45" i="9"/>
  <c r="O45" i="9"/>
  <c r="M45" i="9"/>
  <c r="Q45" i="9"/>
  <c r="D18" i="2"/>
  <c r="D21" i="2"/>
  <c r="H62" i="5"/>
  <c r="C62" i="3"/>
  <c r="H14" i="5"/>
  <c r="C14" i="3"/>
  <c r="E62" i="3"/>
  <c r="G62" i="3"/>
  <c r="E18" i="2"/>
  <c r="M18" i="2"/>
  <c r="K18" i="2"/>
  <c r="F21" i="2"/>
  <c r="H11" i="6"/>
  <c r="H11" i="3"/>
  <c r="G62" i="6"/>
  <c r="H62" i="6"/>
  <c r="H62" i="3"/>
  <c r="E8" i="3"/>
  <c r="G8" i="3"/>
  <c r="H18" i="6"/>
  <c r="H18" i="3"/>
  <c r="H22" i="6"/>
  <c r="H22" i="3"/>
  <c r="G32" i="6"/>
  <c r="H32" i="6"/>
  <c r="H32" i="3"/>
  <c r="E21" i="2"/>
  <c r="J18" i="2"/>
  <c r="L18" i="2"/>
  <c r="K21" i="2"/>
  <c r="M21" i="2"/>
  <c r="J21" i="2"/>
  <c r="L21" i="2"/>
  <c r="E32" i="2"/>
  <c r="L32" i="2"/>
  <c r="J32" i="2"/>
  <c r="M11" i="8" l="1"/>
  <c r="M24" i="8"/>
  <c r="Q24" i="8"/>
  <c r="O25" i="8"/>
  <c r="O29" i="8"/>
  <c r="M30" i="8"/>
  <c r="Q30" i="8"/>
  <c r="O31" i="8"/>
  <c r="M32" i="8"/>
  <c r="Q32" i="8"/>
  <c r="O33" i="8"/>
  <c r="M36" i="8"/>
  <c r="Q36" i="8"/>
  <c r="O37" i="8"/>
  <c r="M38" i="8"/>
  <c r="Q38" i="8"/>
  <c r="O39" i="8"/>
  <c r="P12" i="8"/>
  <c r="O14" i="8"/>
  <c r="P17" i="8"/>
  <c r="O18" i="8"/>
  <c r="O24" i="8"/>
  <c r="N31" i="8"/>
  <c r="P7" i="8"/>
  <c r="C45" i="12"/>
  <c r="M45" i="12" s="1"/>
  <c r="N29" i="8"/>
  <c r="P15" i="8"/>
  <c r="N16" i="8"/>
  <c r="N18" i="8"/>
  <c r="O28" i="8"/>
  <c r="M31" i="8"/>
  <c r="M33" i="8"/>
  <c r="Q33" i="8"/>
  <c r="K45" i="12"/>
  <c r="Q20" i="8"/>
  <c r="Q19" i="8"/>
  <c r="M7" i="8"/>
  <c r="P44" i="12"/>
  <c r="N23" i="8"/>
  <c r="P26" i="8"/>
  <c r="P34" i="8"/>
  <c r="M43" i="12"/>
  <c r="I45" i="12"/>
  <c r="N45" i="12" s="1"/>
  <c r="E45" i="12"/>
  <c r="M9" i="8"/>
  <c r="P14" i="8"/>
  <c r="P23" i="8"/>
  <c r="N24" i="8"/>
  <c r="N34" i="8"/>
  <c r="P35" i="8"/>
  <c r="N36" i="8"/>
  <c r="P37" i="8"/>
  <c r="P9" i="8"/>
  <c r="J43" i="8"/>
  <c r="J50" i="8" s="1"/>
  <c r="Q11" i="8"/>
  <c r="O12" i="8"/>
  <c r="M15" i="8"/>
  <c r="O16" i="8"/>
  <c r="M34" i="8"/>
  <c r="N35" i="8"/>
  <c r="N37" i="8"/>
  <c r="N40" i="8"/>
  <c r="M21" i="8"/>
  <c r="O8" i="8"/>
  <c r="Q9" i="8"/>
  <c r="N32" i="8"/>
  <c r="M35" i="8"/>
  <c r="O35" i="8"/>
  <c r="M40" i="8"/>
  <c r="O11" i="8"/>
  <c r="Q12" i="8"/>
  <c r="Q16" i="8"/>
  <c r="M18" i="8"/>
  <c r="Q18" i="8"/>
  <c r="P21" i="8"/>
  <c r="N22" i="8"/>
  <c r="N25" i="8"/>
  <c r="N27" i="8"/>
  <c r="Q35" i="8"/>
  <c r="O36" i="8"/>
  <c r="M37" i="8"/>
  <c r="G43" i="8"/>
  <c r="G50" i="8" s="1"/>
  <c r="O15" i="8"/>
  <c r="P20" i="8"/>
  <c r="F43" i="8"/>
  <c r="F45" i="12"/>
  <c r="P45" i="12" s="1"/>
  <c r="O10" i="8"/>
  <c r="N11" i="8"/>
  <c r="P11" i="8"/>
  <c r="O13" i="8"/>
  <c r="N14" i="8"/>
  <c r="Q21" i="8"/>
  <c r="M26" i="8"/>
  <c r="N28" i="8"/>
  <c r="P28" i="8"/>
  <c r="P30" i="8"/>
  <c r="P32" i="8"/>
  <c r="N33" i="8"/>
  <c r="M42" i="8"/>
  <c r="O42" i="8"/>
  <c r="N43" i="12"/>
  <c r="L44" i="8"/>
  <c r="L51" i="8" s="1"/>
  <c r="M16" i="8"/>
  <c r="Q31" i="8"/>
  <c r="O32" i="8"/>
  <c r="J45" i="12"/>
  <c r="C44" i="8"/>
  <c r="C51" i="8" s="1"/>
  <c r="O43" i="12"/>
  <c r="H43" i="8"/>
  <c r="H50" i="8" s="1"/>
  <c r="Q10" i="8"/>
  <c r="P16" i="8"/>
  <c r="O21" i="8"/>
  <c r="N21" i="8"/>
  <c r="M22" i="8"/>
  <c r="Q22" i="8"/>
  <c r="P22" i="8"/>
  <c r="O23" i="8"/>
  <c r="M23" i="8"/>
  <c r="Q23" i="8"/>
  <c r="P24" i="8"/>
  <c r="Q25" i="8"/>
  <c r="P25" i="8"/>
  <c r="O26" i="8"/>
  <c r="N26" i="8"/>
  <c r="M27" i="8"/>
  <c r="P27" i="8"/>
  <c r="M28" i="8"/>
  <c r="P29" i="8"/>
  <c r="N30" i="8"/>
  <c r="P31" i="8"/>
  <c r="Q34" i="8"/>
  <c r="P38" i="8"/>
  <c r="M39" i="8"/>
  <c r="O40" i="8"/>
  <c r="Q40" i="8"/>
  <c r="P41" i="8"/>
  <c r="O41" i="8"/>
  <c r="N42" i="8"/>
  <c r="Q7" i="8"/>
  <c r="P10" i="8"/>
  <c r="L43" i="8"/>
  <c r="Q43" i="8" s="1"/>
  <c r="Q50" i="8" s="1"/>
  <c r="M25" i="8"/>
  <c r="Q28" i="8"/>
  <c r="K44" i="8"/>
  <c r="K51" i="8" s="1"/>
  <c r="P8" i="8"/>
  <c r="O9" i="8"/>
  <c r="I43" i="8"/>
  <c r="I50" i="8" s="1"/>
  <c r="M12" i="8"/>
  <c r="J44" i="8"/>
  <c r="J51" i="8" s="1"/>
  <c r="P13" i="8"/>
  <c r="M14" i="8"/>
  <c r="N15" i="8"/>
  <c r="Q15" i="8"/>
  <c r="I44" i="8"/>
  <c r="I51" i="8" s="1"/>
  <c r="M17" i="8"/>
  <c r="E44" i="8"/>
  <c r="E45" i="8" s="1"/>
  <c r="Q26" i="8"/>
  <c r="O27" i="8"/>
  <c r="M29" i="8"/>
  <c r="Q29" i="8"/>
  <c r="O30" i="8"/>
  <c r="P33" i="8"/>
  <c r="O34" i="8"/>
  <c r="Q37" i="8"/>
  <c r="N38" i="8"/>
  <c r="N20" i="8"/>
  <c r="O19" i="8"/>
  <c r="N8" i="8"/>
  <c r="E43" i="8"/>
  <c r="E50" i="8" s="1"/>
  <c r="M20" i="8"/>
  <c r="O20" i="8"/>
  <c r="K43" i="8"/>
  <c r="K50" i="8" s="1"/>
  <c r="O17" i="8"/>
  <c r="Q27" i="8"/>
  <c r="Q39" i="8"/>
  <c r="M13" i="8"/>
  <c r="N12" i="8"/>
  <c r="Q13" i="8"/>
  <c r="Q14" i="8"/>
  <c r="N17" i="8"/>
  <c r="P18" i="8"/>
  <c r="F44" i="8"/>
  <c r="F51" i="8" s="1"/>
  <c r="P36" i="8"/>
  <c r="O38" i="8"/>
  <c r="P39" i="8"/>
  <c r="P42" i="8"/>
  <c r="E51" i="8"/>
  <c r="G44" i="8"/>
  <c r="N44" i="12"/>
  <c r="P43" i="12"/>
  <c r="O22" i="8"/>
  <c r="F50" i="8"/>
  <c r="D43" i="8"/>
  <c r="H44" i="8"/>
  <c r="H51" i="8" s="1"/>
  <c r="O7" i="8"/>
  <c r="C43" i="8"/>
  <c r="D44" i="8"/>
  <c r="O44" i="12"/>
  <c r="K45" i="8" l="1"/>
  <c r="K52" i="8" s="1"/>
  <c r="O45" i="12"/>
  <c r="O44" i="8"/>
  <c r="O51" i="8" s="1"/>
  <c r="P43" i="8"/>
  <c r="P50" i="8" s="1"/>
  <c r="J45" i="8"/>
  <c r="J52" i="8" s="1"/>
  <c r="F45" i="8"/>
  <c r="P44" i="8"/>
  <c r="P51" i="8" s="1"/>
  <c r="O43" i="8"/>
  <c r="O50" i="8" s="1"/>
  <c r="L45" i="8"/>
  <c r="L52" i="8" s="1"/>
  <c r="I45" i="8"/>
  <c r="I52" i="8" s="1"/>
  <c r="L50" i="8"/>
  <c r="D51" i="8"/>
  <c r="N44" i="8"/>
  <c r="N51" i="8" s="1"/>
  <c r="G51" i="8"/>
  <c r="Q44" i="8"/>
  <c r="Q51" i="8" s="1"/>
  <c r="E52" i="8"/>
  <c r="O45" i="8"/>
  <c r="O52" i="8" s="1"/>
  <c r="C45" i="8"/>
  <c r="M43" i="8"/>
  <c r="M50" i="8" s="1"/>
  <c r="C50" i="8"/>
  <c r="M44" i="8"/>
  <c r="M51" i="8" s="1"/>
  <c r="P45" i="8"/>
  <c r="P52" i="8" s="1"/>
  <c r="F52" i="8"/>
  <c r="H45" i="8"/>
  <c r="H52" i="8" s="1"/>
  <c r="N43" i="8"/>
  <c r="N50" i="8" s="1"/>
  <c r="D45" i="8"/>
  <c r="D50" i="8"/>
  <c r="G45" i="8"/>
  <c r="D52" i="8" l="1"/>
  <c r="N45" i="8"/>
  <c r="N52" i="8" s="1"/>
  <c r="M45" i="8"/>
  <c r="M52" i="8" s="1"/>
  <c r="C52" i="8"/>
  <c r="Q45" i="8"/>
  <c r="Q52" i="8" s="1"/>
  <c r="G52" i="8"/>
</calcChain>
</file>

<file path=xl/comments1.xml><?xml version="1.0" encoding="utf-8"?>
<comments xmlns="http://schemas.openxmlformats.org/spreadsheetml/2006/main">
  <authors>
    <author>Administrator</author>
    <author>ｍｏｒｉｋａｗａ</author>
    <author>Sugawara★+.</author>
  </authors>
  <commentList>
    <comment ref="C1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概要調書が完成していれば70票から転記
(ただし税額は以下のとおり）
まだできてないなら
配分の数字は、配分のフォルダに格納されている
ｎ年度　税額調・各企業別昨年度比.xlsxの免点除外シートから転記する。
</t>
        </r>
      </text>
    </comment>
    <comment ref="F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償却からの報告数値を入力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償却からの報告数値を入力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Sugawara★+.: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こちらの数字が課税状況調に回答する数値になります。</t>
        </r>
      </text>
    </comment>
    <comment ref="I2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Sugawara★+.: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こちらの数字が課税状況調に回答する数値になります。</t>
        </r>
      </text>
    </comment>
  </commentList>
</comments>
</file>

<file path=xl/comments2.xml><?xml version="1.0" encoding="utf-8"?>
<comments xmlns="http://schemas.openxmlformats.org/spreadsheetml/2006/main">
  <authors>
    <author>miwa</author>
  </authors>
  <commentLis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土地家屋冊別集計表にある固定資産税（土地家屋）賦課額調べの「税額１期」「税額２、３，４期」の合計の数値をひろう。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61" authorId="0" shapeId="0">
      <text>
        <r>
          <rPr>
            <sz val="10"/>
            <color indexed="81"/>
            <rFont val="MS P ゴシック"/>
            <family val="3"/>
            <charset val="128"/>
          </rPr>
          <t>各区の千円単位を積み上げるため、総計が「賦課額調べ」と一致しない。</t>
        </r>
      </text>
    </comment>
  </commentList>
</comments>
</file>

<file path=xl/comments4.xml><?xml version="1.0" encoding="utf-8"?>
<comments xmlns="http://schemas.openxmlformats.org/spreadsheetml/2006/main">
  <authors>
    <author>miwa</author>
  </authors>
  <commentLis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概要調書支援リストの冊別集計表（概調）義務者数のケイの数値をひろう。:</t>
        </r>
        <r>
          <rPr>
            <sz val="9"/>
            <color indexed="81"/>
            <rFont val="ＭＳ Ｐゴシック"/>
            <family val="3"/>
            <charset val="128"/>
          </rPr>
          <t xml:space="preserve">
配分サインの誤りがあった場合は「償却資産冊別集計表＊＊＊」を使用する。
</t>
        </r>
      </text>
    </comment>
  </commentList>
</comments>
</file>

<file path=xl/sharedStrings.xml><?xml version="1.0" encoding="utf-8"?>
<sst xmlns="http://schemas.openxmlformats.org/spreadsheetml/2006/main" count="975" uniqueCount="183">
  <si>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3"/>
  </si>
  <si>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7"/>
  </si>
  <si>
    <t>　第一表　総括表（対前年度比較）　</t>
    <rPh sb="1" eb="2">
      <t>ダイ</t>
    </rPh>
    <rPh sb="2" eb="3">
      <t>イチ</t>
    </rPh>
    <rPh sb="3" eb="4">
      <t>ヒョウ</t>
    </rPh>
    <rPh sb="5" eb="7">
      <t>ソウカツ</t>
    </rPh>
    <rPh sb="7" eb="8">
      <t>ヒョウ</t>
    </rPh>
    <rPh sb="9" eb="10">
      <t>タイ</t>
    </rPh>
    <rPh sb="10" eb="12">
      <t>ゼンネン</t>
    </rPh>
    <rPh sb="12" eb="13">
      <t>ド</t>
    </rPh>
    <rPh sb="13" eb="15">
      <t>ヒカク</t>
    </rPh>
    <phoneticPr fontId="7"/>
  </si>
  <si>
    <t>差引</t>
  </si>
  <si>
    <t>前年対比</t>
  </si>
  <si>
    <t>区分</t>
  </si>
  <si>
    <t>課税標準額</t>
  </si>
  <si>
    <t>年税額 (A)</t>
  </si>
  <si>
    <t>納税者数(B)</t>
  </si>
  <si>
    <t>年税額 (C)</t>
  </si>
  <si>
    <t>納税者数(D)</t>
  </si>
  <si>
    <t>年税額</t>
  </si>
  <si>
    <t>納税者数</t>
  </si>
  <si>
    <t>年税額(A)/(C)</t>
  </si>
  <si>
    <t>納税者数(B)/(D)</t>
  </si>
  <si>
    <t>千円</t>
  </si>
  <si>
    <t>円</t>
  </si>
  <si>
    <t>人</t>
  </si>
  <si>
    <t>％</t>
  </si>
  <si>
    <t>固</t>
  </si>
  <si>
    <t>土</t>
  </si>
  <si>
    <t>地</t>
  </si>
  <si>
    <t>土地</t>
  </si>
  <si>
    <t>定</t>
  </si>
  <si>
    <t>家</t>
  </si>
  <si>
    <t>屋</t>
  </si>
  <si>
    <t>家屋</t>
  </si>
  <si>
    <t>分</t>
    <rPh sb="0" eb="1">
      <t>ブン</t>
    </rPh>
    <phoneticPr fontId="7"/>
  </si>
  <si>
    <t>資</t>
  </si>
  <si>
    <t>小計</t>
  </si>
  <si>
    <t>産</t>
  </si>
  <si>
    <t>償却資産</t>
  </si>
  <si>
    <t>税</t>
  </si>
  <si>
    <t>計</t>
  </si>
  <si>
    <t xml:space="preserve">    </t>
  </si>
  <si>
    <t>都</t>
  </si>
  <si>
    <t xml:space="preserve"> </t>
  </si>
  <si>
    <t>市</t>
  </si>
  <si>
    <t>計</t>
    <rPh sb="0" eb="1">
      <t>ケイ</t>
    </rPh>
    <phoneticPr fontId="7"/>
  </si>
  <si>
    <t>画</t>
    <rPh sb="0" eb="1">
      <t>カク</t>
    </rPh>
    <phoneticPr fontId="7"/>
  </si>
  <si>
    <t>税</t>
    <rPh sb="0" eb="1">
      <t>ゼイ</t>
    </rPh>
    <phoneticPr fontId="7"/>
  </si>
  <si>
    <t xml:space="preserve">  </t>
  </si>
  <si>
    <t>合</t>
  </si>
  <si>
    <t xml:space="preserve">   ４　第二表以下には，配分資産に係るものは含まれていない。</t>
    <rPh sb="5" eb="6">
      <t>ダイ</t>
    </rPh>
    <rPh sb="6" eb="7">
      <t>ニ</t>
    </rPh>
    <rPh sb="7" eb="8">
      <t>ヒョウ</t>
    </rPh>
    <rPh sb="8" eb="10">
      <t>イカ</t>
    </rPh>
    <rPh sb="13" eb="15">
      <t>ハイブン</t>
    </rPh>
    <rPh sb="15" eb="17">
      <t>シサン</t>
    </rPh>
    <rPh sb="18" eb="19">
      <t>カカ</t>
    </rPh>
    <rPh sb="23" eb="24">
      <t>フク</t>
    </rPh>
    <phoneticPr fontId="7"/>
  </si>
  <si>
    <t>第五表</t>
  </si>
  <si>
    <t>納税者の内訳</t>
  </si>
  <si>
    <t xml:space="preserve">  第四表</t>
  </si>
  <si>
    <t>課税標準額の内訳</t>
  </si>
  <si>
    <t>第  三  表</t>
  </si>
  <si>
    <t>年税額の内訳</t>
  </si>
  <si>
    <t>第　二　表</t>
  </si>
  <si>
    <t xml:space="preserve">  総　　計</t>
  </si>
  <si>
    <t xml:space="preserve">   １　固定資産税</t>
  </si>
  <si>
    <t xml:space="preserve">   ２　都市計画税</t>
  </si>
  <si>
    <t xml:space="preserve">    １　土地・家屋に係る固定資産税・都市計画税</t>
  </si>
  <si>
    <t xml:space="preserve">  ２　償却資産に係る固定資産税</t>
  </si>
  <si>
    <t>　　区分</t>
  </si>
  <si>
    <t>土地のみに</t>
  </si>
  <si>
    <t>家屋のみに</t>
  </si>
  <si>
    <t>土地・家屋に</t>
  </si>
  <si>
    <t>小　　計</t>
  </si>
  <si>
    <t>償却資産に</t>
  </si>
  <si>
    <t>合    計</t>
  </si>
  <si>
    <t>合　　計</t>
  </si>
  <si>
    <t xml:space="preserve">       土</t>
  </si>
  <si>
    <t xml:space="preserve">  地   (千円）</t>
  </si>
  <si>
    <t xml:space="preserve">      家</t>
  </si>
  <si>
    <t xml:space="preserve">  屋   (千円）</t>
    <rPh sb="2" eb="3">
      <t>オク</t>
    </rPh>
    <phoneticPr fontId="10"/>
  </si>
  <si>
    <t>償却資産(千円)</t>
  </si>
  <si>
    <t xml:space="preserve">      (円）</t>
  </si>
  <si>
    <t xml:space="preserve">   納 税 者 数 (人）</t>
  </si>
  <si>
    <t>　　期　別　税　額   （円）</t>
  </si>
  <si>
    <t xml:space="preserve">  年　税　額</t>
  </si>
  <si>
    <t xml:space="preserve"> 　課   税   標   準    額   (千円)</t>
  </si>
  <si>
    <t>課税される者</t>
  </si>
  <si>
    <t>固定資産税</t>
  </si>
  <si>
    <t>都市計画税</t>
  </si>
  <si>
    <t xml:space="preserve">    計</t>
  </si>
  <si>
    <t xml:space="preserve">  １　期　分</t>
  </si>
  <si>
    <t xml:space="preserve">  ２　期　分</t>
  </si>
  <si>
    <t xml:space="preserve">          （円）</t>
  </si>
  <si>
    <t xml:space="preserve">  （人）</t>
  </si>
  <si>
    <t>法人</t>
  </si>
  <si>
    <t>鶴 見 区</t>
  </si>
  <si>
    <t>個人</t>
  </si>
  <si>
    <t>神奈川区</t>
  </si>
  <si>
    <t>西   区</t>
  </si>
  <si>
    <t>中   区</t>
  </si>
  <si>
    <t>南　 区</t>
  </si>
  <si>
    <t>港 南 区</t>
  </si>
  <si>
    <t>保土ケ谷区</t>
  </si>
  <si>
    <t>旭 　 区</t>
  </si>
  <si>
    <t>磯 子 区</t>
  </si>
  <si>
    <t>金 沢 区</t>
  </si>
  <si>
    <t>港 北 区</t>
  </si>
  <si>
    <t>緑 　 区</t>
  </si>
  <si>
    <t>青 葉 区</t>
  </si>
  <si>
    <t>都 筑 区</t>
  </si>
  <si>
    <t>戸 塚 区</t>
  </si>
  <si>
    <t>栄 　 区</t>
  </si>
  <si>
    <t>泉 　 区</t>
  </si>
  <si>
    <t>瀬 谷 区</t>
  </si>
  <si>
    <t>合 　 計</t>
  </si>
  <si>
    <t xml:space="preserve">      年税額</t>
    <rPh sb="7" eb="9">
      <t>ゼイガク</t>
    </rPh>
    <phoneticPr fontId="6"/>
  </si>
  <si>
    <t>計</t>
    <phoneticPr fontId="10"/>
  </si>
  <si>
    <t>法人</t>
    <phoneticPr fontId="10"/>
  </si>
  <si>
    <t>第 六 表　　減額関係</t>
  </si>
  <si>
    <t xml:space="preserve">   １ 総計</t>
  </si>
  <si>
    <t>構造</t>
  </si>
  <si>
    <t>木造</t>
  </si>
  <si>
    <t>非木造</t>
  </si>
  <si>
    <t>合計</t>
  </si>
  <si>
    <t>　　項目</t>
  </si>
  <si>
    <t>調査表</t>
  </si>
  <si>
    <t>延床面積</t>
  </si>
  <si>
    <t>適用面積</t>
  </si>
  <si>
    <t>評価額</t>
  </si>
  <si>
    <t>枚数</t>
  </si>
  <si>
    <t>　区　名</t>
  </si>
  <si>
    <t>建築年次</t>
  </si>
  <si>
    <t>㎡</t>
  </si>
  <si>
    <t>鶴見区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</si>
  <si>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</si>
  <si>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</si>
  <si>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</si>
  <si>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</si>
  <si>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</si>
  <si>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</si>
  <si>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</si>
  <si>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</si>
  <si>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</si>
  <si>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</si>
  <si>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</si>
  <si>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</si>
  <si>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</si>
  <si>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</si>
  <si>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</si>
  <si>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 xml:space="preserve">   4　新築認定長期優良住宅に関する調（本法附則第15条の7第１項）　</t>
    <rPh sb="7" eb="9">
      <t>ニンテイ</t>
    </rPh>
    <rPh sb="9" eb="11">
      <t>チョウキ</t>
    </rPh>
    <rPh sb="11" eb="13">
      <t>ユウリョウ</t>
    </rPh>
    <phoneticPr fontId="3"/>
  </si>
  <si>
    <t xml:space="preserve">   5　新築認定長期優良中高層住宅に関する調（本法附則第15条の7第２項）　</t>
    <rPh sb="7" eb="9">
      <t>ニンテイ</t>
    </rPh>
    <rPh sb="9" eb="11">
      <t>チョウキ</t>
    </rPh>
    <rPh sb="11" eb="13">
      <t>ユウリョウ</t>
    </rPh>
    <phoneticPr fontId="3"/>
  </si>
  <si>
    <t>・</t>
    <phoneticPr fontId="7"/>
  </si>
  <si>
    <t>　 ２　土地家屋年税額( )書数値は，土地家屋課税標準額に対応する年税額である。</t>
    <phoneticPr fontId="7"/>
  </si>
  <si>
    <t>　 ３　課税標準額に税率を掛けた数値は，端数処理の関係で年税額とは一致しない。</t>
    <phoneticPr fontId="7"/>
  </si>
  <si>
    <t xml:space="preserve">   3　新築中高層住宅に関する調（本法附則第15条の6第2項）　</t>
    <phoneticPr fontId="3"/>
  </si>
  <si>
    <t xml:space="preserve">   ２　新築住宅に関する調（本法附則第15条の6第１項）</t>
    <phoneticPr fontId="3"/>
  </si>
  <si>
    <t>合計</t>
    <rPh sb="0" eb="2">
      <t>ゴウケイ</t>
    </rPh>
    <phoneticPr fontId="6"/>
  </si>
  <si>
    <t>固定</t>
    <rPh sb="0" eb="2">
      <t>コテイ</t>
    </rPh>
    <phoneticPr fontId="6"/>
  </si>
  <si>
    <t>都計</t>
    <rPh sb="0" eb="1">
      <t>ト</t>
    </rPh>
    <rPh sb="1" eb="2">
      <t>ケイ</t>
    </rPh>
    <phoneticPr fontId="6"/>
  </si>
  <si>
    <t>6　その他の減額に関する調</t>
    <phoneticPr fontId="3"/>
  </si>
  <si>
    <t>枚数</t>
    <phoneticPr fontId="3"/>
  </si>
  <si>
    <t xml:space="preserve">      年</t>
    <phoneticPr fontId="6"/>
  </si>
  <si>
    <t>税　　　　　　　　　額</t>
    <phoneticPr fontId="6"/>
  </si>
  <si>
    <t>枚数</t>
    <phoneticPr fontId="3"/>
  </si>
  <si>
    <t>横浜市合計</t>
    <rPh sb="0" eb="3">
      <t>ヨコハマシ</t>
    </rPh>
    <rPh sb="3" eb="5">
      <t>ゴウケイ</t>
    </rPh>
    <phoneticPr fontId="3"/>
  </si>
  <si>
    <t>保土ケ谷区</t>
    <phoneticPr fontId="2"/>
  </si>
  <si>
    <t>（本法附則第15条の8第3項・4項、第15条の9第1項・4項・5項・9項・10項、第15条の10、第56条第11項・14項、Ｈ21　附則第8条第13項、Ｈ27附則第17条第10項・第12項、H30附則第20条第８項）</t>
    <rPh sb="11" eb="12">
      <t>ダイ</t>
    </rPh>
    <rPh sb="41" eb="42">
      <t>ダイ</t>
    </rPh>
    <rPh sb="44" eb="45">
      <t>ジョウ</t>
    </rPh>
    <rPh sb="98" eb="100">
      <t>フソク</t>
    </rPh>
    <rPh sb="100" eb="101">
      <t>ダイ</t>
    </rPh>
    <rPh sb="103" eb="104">
      <t>ジョウ</t>
    </rPh>
    <rPh sb="104" eb="105">
      <t>ダイ</t>
    </rPh>
    <rPh sb="106" eb="107">
      <t>コウ</t>
    </rPh>
    <phoneticPr fontId="3"/>
  </si>
  <si>
    <t>R5年度</t>
    <phoneticPr fontId="7"/>
  </si>
  <si>
    <t>注１　償却資産欄( )書数値は，配分資産に係るものを内書で示す。なお，（　）書数値は、</t>
    <rPh sb="38" eb="39">
      <t>カ</t>
    </rPh>
    <rPh sb="39" eb="41">
      <t>スウチ</t>
    </rPh>
    <phoneticPr fontId="7"/>
  </si>
  <si>
    <r>
      <rPr>
        <sz val="11"/>
        <color indexed="9"/>
        <rFont val="ＭＳ Ｐ明朝"/>
        <family val="1"/>
        <charset val="128"/>
      </rPr>
      <t>注１　</t>
    </r>
    <r>
      <rPr>
        <sz val="11"/>
        <rFont val="ＭＳ Ｐ明朝"/>
        <family val="1"/>
        <charset val="128"/>
      </rPr>
      <t>当初課税分のものである。</t>
    </r>
    <phoneticPr fontId="6"/>
  </si>
  <si>
    <t>R6年度</t>
    <phoneticPr fontId="7"/>
  </si>
  <si>
    <t>４年以前</t>
    <phoneticPr fontId="3"/>
  </si>
  <si>
    <t>５  年</t>
    <phoneticPr fontId="3"/>
  </si>
  <si>
    <t>-88-</t>
    <phoneticPr fontId="6"/>
  </si>
  <si>
    <t>-89-</t>
    <phoneticPr fontId="6"/>
  </si>
  <si>
    <t>-90-</t>
    <phoneticPr fontId="6"/>
  </si>
  <si>
    <t>-91-</t>
    <phoneticPr fontId="6"/>
  </si>
  <si>
    <t>-９2-</t>
    <phoneticPr fontId="6"/>
  </si>
  <si>
    <t>-９3-</t>
    <phoneticPr fontId="6"/>
  </si>
  <si>
    <t>-94-</t>
    <phoneticPr fontId="6"/>
  </si>
  <si>
    <t>-95-</t>
    <phoneticPr fontId="6"/>
  </si>
  <si>
    <t>-96-</t>
    <phoneticPr fontId="6"/>
  </si>
  <si>
    <t>-97-</t>
    <phoneticPr fontId="6"/>
  </si>
  <si>
    <t>-98-</t>
    <phoneticPr fontId="3"/>
  </si>
  <si>
    <t>-99-</t>
    <phoneticPr fontId="3"/>
  </si>
  <si>
    <t>-100-</t>
    <phoneticPr fontId="3"/>
  </si>
  <si>
    <t>-101-</t>
    <phoneticPr fontId="3"/>
  </si>
  <si>
    <t>-102-</t>
    <phoneticPr fontId="3"/>
  </si>
  <si>
    <t>-103-</t>
    <phoneticPr fontId="3"/>
  </si>
  <si>
    <t>-104-</t>
    <phoneticPr fontId="3"/>
  </si>
  <si>
    <t>-105-</t>
    <phoneticPr fontId="3"/>
  </si>
  <si>
    <t>-106-</t>
    <phoneticPr fontId="3"/>
  </si>
  <si>
    <t>-107-</t>
    <phoneticPr fontId="3"/>
  </si>
  <si>
    <t>-１08-</t>
    <phoneticPr fontId="3"/>
  </si>
  <si>
    <t>-１09-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</si>
</sst>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.0"/>
    <numFmt numFmtId="178" formatCode="\(#,##0\)"/>
    <numFmt numFmtId="179" formatCode="\(#,##0.0\)"/>
    <numFmt numFmtId="180" formatCode="#,##0;&quot;▲ &quot;#,##0"/>
    <numFmt numFmtId="181" formatCode="\(0.0\)"/>
    <numFmt numFmtId="182" formatCode="\ #,##0,"/>
    <numFmt numFmtId="183" formatCode="#,##0,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6"/>
      <name val="ＭＳ Ｐゴシック"/>
      <family val="3"/>
      <charset val="128"/>
    </font>
    <font>
      <sz val="40"/>
      <name val="ＭＳ Ｐ明朝"/>
      <family val="1"/>
      <charset val="128"/>
    </font>
    <font>
      <sz val="4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sz val="11"/>
      <name val="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5">
    <xf numFmtId="0" fontId="0" fillId="0" borderId="0" xfId="0"/>
    <xf numFmtId="0" fontId="9" fillId="0" borderId="0" xfId="0" applyFont="1" applyBorder="1"/>
    <xf numFmtId="0" fontId="9" fillId="0" borderId="0" xfId="0" applyFont="1"/>
    <xf numFmtId="0" fontId="12" fillId="0" borderId="0" xfId="0" applyFont="1"/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3" fontId="8" fillId="0" borderId="1" xfId="0" applyNumberFormat="1" applyFont="1" applyFill="1" applyBorder="1"/>
    <xf numFmtId="0" fontId="13" fillId="0" borderId="0" xfId="0" applyFont="1"/>
    <xf numFmtId="0" fontId="13" fillId="0" borderId="0" xfId="0" applyFont="1" applyBorder="1"/>
    <xf numFmtId="0" fontId="13" fillId="0" borderId="2" xfId="0" applyFont="1" applyBorder="1"/>
    <xf numFmtId="0" fontId="13" fillId="0" borderId="1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/>
    <xf numFmtId="0" fontId="13" fillId="0" borderId="11" xfId="0" applyFont="1" applyBorder="1"/>
    <xf numFmtId="0" fontId="13" fillId="0" borderId="13" xfId="0" applyFont="1" applyBorder="1"/>
    <xf numFmtId="0" fontId="13" fillId="0" borderId="14" xfId="0" applyFont="1" applyBorder="1"/>
    <xf numFmtId="0" fontId="13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16" xfId="0" applyFont="1" applyBorder="1"/>
    <xf numFmtId="0" fontId="13" fillId="0" borderId="17" xfId="0" applyFont="1" applyBorder="1"/>
    <xf numFmtId="0" fontId="15" fillId="0" borderId="16" xfId="0" applyFont="1" applyBorder="1"/>
    <xf numFmtId="0" fontId="13" fillId="0" borderId="18" xfId="0" applyFont="1" applyBorder="1"/>
    <xf numFmtId="0" fontId="13" fillId="0" borderId="19" xfId="0" applyFont="1" applyBorder="1"/>
    <xf numFmtId="179" fontId="13" fillId="0" borderId="18" xfId="0" applyNumberFormat="1" applyFont="1" applyBorder="1"/>
    <xf numFmtId="0" fontId="13" fillId="0" borderId="20" xfId="0" applyFont="1" applyBorder="1"/>
    <xf numFmtId="38" fontId="13" fillId="0" borderId="0" xfId="1" applyFont="1" applyFill="1" applyBorder="1"/>
    <xf numFmtId="3" fontId="13" fillId="0" borderId="19" xfId="0" applyNumberFormat="1" applyFont="1" applyBorder="1"/>
    <xf numFmtId="177" fontId="13" fillId="0" borderId="21" xfId="0" applyNumberFormat="1" applyFont="1" applyBorder="1"/>
    <xf numFmtId="177" fontId="13" fillId="0" borderId="19" xfId="0" applyNumberFormat="1" applyFont="1" applyBorder="1"/>
    <xf numFmtId="0" fontId="13" fillId="0" borderId="22" xfId="0" applyFont="1" applyBorder="1"/>
    <xf numFmtId="0" fontId="13" fillId="0" borderId="23" xfId="0" applyFont="1" applyBorder="1"/>
    <xf numFmtId="177" fontId="13" fillId="0" borderId="24" xfId="0" applyNumberFormat="1" applyFont="1" applyBorder="1"/>
    <xf numFmtId="177" fontId="13" fillId="0" borderId="25" xfId="0" applyNumberFormat="1" applyFont="1" applyBorder="1"/>
    <xf numFmtId="177" fontId="13" fillId="0" borderId="0" xfId="0" applyNumberFormat="1" applyFont="1" applyBorder="1"/>
    <xf numFmtId="177" fontId="13" fillId="0" borderId="18" xfId="0" applyNumberFormat="1" applyFont="1" applyBorder="1"/>
    <xf numFmtId="177" fontId="13" fillId="0" borderId="17" xfId="0" applyNumberFormat="1" applyFont="1" applyBorder="1"/>
    <xf numFmtId="177" fontId="13" fillId="0" borderId="1" xfId="0" applyNumberFormat="1" applyFont="1" applyBorder="1"/>
    <xf numFmtId="0" fontId="13" fillId="0" borderId="0" xfId="0" applyFont="1" applyBorder="1" applyAlignment="1">
      <alignment horizontal="right"/>
    </xf>
    <xf numFmtId="0" fontId="13" fillId="0" borderId="25" xfId="0" applyFont="1" applyBorder="1"/>
    <xf numFmtId="0" fontId="15" fillId="0" borderId="23" xfId="0" applyFont="1" applyBorder="1"/>
    <xf numFmtId="0" fontId="13" fillId="0" borderId="24" xfId="0" applyFont="1" applyBorder="1"/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13" fillId="0" borderId="26" xfId="0" applyFont="1" applyBorder="1" applyAlignment="1">
      <alignment horizontal="left"/>
    </xf>
    <xf numFmtId="0" fontId="13" fillId="0" borderId="27" xfId="0" applyFont="1" applyBorder="1"/>
    <xf numFmtId="3" fontId="13" fillId="0" borderId="28" xfId="0" applyNumberFormat="1" applyFont="1" applyBorder="1"/>
    <xf numFmtId="3" fontId="13" fillId="0" borderId="27" xfId="0" applyNumberFormat="1" applyFont="1" applyBorder="1"/>
    <xf numFmtId="3" fontId="13" fillId="0" borderId="29" xfId="0" applyNumberFormat="1" applyFont="1" applyBorder="1"/>
    <xf numFmtId="3" fontId="13" fillId="0" borderId="30" xfId="0" applyNumberFormat="1" applyFont="1" applyBorder="1"/>
    <xf numFmtId="0" fontId="13" fillId="0" borderId="16" xfId="0" applyFont="1" applyBorder="1" applyAlignment="1">
      <alignment horizontal="center"/>
    </xf>
    <xf numFmtId="0" fontId="13" fillId="0" borderId="31" xfId="0" applyFont="1" applyBorder="1"/>
    <xf numFmtId="3" fontId="13" fillId="0" borderId="32" xfId="0" applyNumberFormat="1" applyFont="1" applyBorder="1"/>
    <xf numFmtId="3" fontId="13" fillId="0" borderId="31" xfId="0" applyNumberFormat="1" applyFont="1" applyBorder="1"/>
    <xf numFmtId="3" fontId="13" fillId="0" borderId="33" xfId="0" applyNumberFormat="1" applyFont="1" applyBorder="1"/>
    <xf numFmtId="3" fontId="13" fillId="0" borderId="34" xfId="0" applyNumberFormat="1" applyFont="1" applyBorder="1"/>
    <xf numFmtId="3" fontId="13" fillId="0" borderId="9" xfId="0" applyNumberFormat="1" applyFont="1" applyBorder="1"/>
    <xf numFmtId="3" fontId="13" fillId="0" borderId="11" xfId="0" applyNumberFormat="1" applyFont="1" applyBorder="1"/>
    <xf numFmtId="3" fontId="13" fillId="0" borderId="10" xfId="0" applyNumberFormat="1" applyFont="1" applyBorder="1"/>
    <xf numFmtId="3" fontId="13" fillId="0" borderId="12" xfId="0" applyNumberFormat="1" applyFont="1" applyBorder="1"/>
    <xf numFmtId="0" fontId="15" fillId="0" borderId="0" xfId="0" applyFont="1" applyBorder="1"/>
    <xf numFmtId="0" fontId="15" fillId="0" borderId="0" xfId="0" applyFont="1"/>
    <xf numFmtId="0" fontId="14" fillId="0" borderId="13" xfId="0" applyFont="1" applyBorder="1"/>
    <xf numFmtId="0" fontId="14" fillId="0" borderId="0" xfId="0" applyFont="1" applyBorder="1"/>
    <xf numFmtId="0" fontId="14" fillId="0" borderId="0" xfId="0" applyFont="1"/>
    <xf numFmtId="3" fontId="13" fillId="0" borderId="35" xfId="0" applyNumberFormat="1" applyFont="1" applyBorder="1"/>
    <xf numFmtId="3" fontId="13" fillId="0" borderId="36" xfId="0" applyNumberFormat="1" applyFont="1" applyBorder="1"/>
    <xf numFmtId="0" fontId="13" fillId="0" borderId="20" xfId="0" applyFont="1" applyBorder="1" applyAlignment="1">
      <alignment horizontal="center"/>
    </xf>
    <xf numFmtId="3" fontId="13" fillId="0" borderId="37" xfId="0" applyNumberFormat="1" applyFont="1" applyBorder="1"/>
    <xf numFmtId="3" fontId="13" fillId="0" borderId="20" xfId="0" applyNumberFormat="1" applyFont="1" applyBorder="1"/>
    <xf numFmtId="3" fontId="13" fillId="0" borderId="38" xfId="0" applyNumberFormat="1" applyFont="1" applyBorder="1"/>
    <xf numFmtId="0" fontId="13" fillId="0" borderId="13" xfId="0" applyFont="1" applyFill="1" applyBorder="1"/>
    <xf numFmtId="0" fontId="13" fillId="0" borderId="39" xfId="0" applyFont="1" applyFill="1" applyBorder="1"/>
    <xf numFmtId="0" fontId="13" fillId="0" borderId="40" xfId="0" applyFont="1" applyFill="1" applyBorder="1"/>
    <xf numFmtId="0" fontId="13" fillId="0" borderId="26" xfId="0" applyFont="1" applyFill="1" applyBorder="1" applyAlignment="1">
      <alignment horizontal="center"/>
    </xf>
    <xf numFmtId="0" fontId="13" fillId="0" borderId="26" xfId="0" applyFont="1" applyFill="1" applyBorder="1"/>
    <xf numFmtId="0" fontId="13" fillId="0" borderId="4" xfId="0" applyFont="1" applyFill="1" applyBorder="1"/>
    <xf numFmtId="0" fontId="13" fillId="0" borderId="0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9" xfId="0" applyFont="1" applyFill="1" applyBorder="1"/>
    <xf numFmtId="0" fontId="13" fillId="0" borderId="11" xfId="0" applyFont="1" applyFill="1" applyBorder="1"/>
    <xf numFmtId="3" fontId="13" fillId="0" borderId="28" xfId="0" applyNumberFormat="1" applyFont="1" applyFill="1" applyBorder="1"/>
    <xf numFmtId="3" fontId="13" fillId="0" borderId="29" xfId="0" applyNumberFormat="1" applyFont="1" applyFill="1" applyBorder="1"/>
    <xf numFmtId="3" fontId="13" fillId="0" borderId="27" xfId="0" applyNumberFormat="1" applyFont="1" applyFill="1" applyBorder="1"/>
    <xf numFmtId="3" fontId="13" fillId="0" borderId="0" xfId="0" applyNumberFormat="1" applyFont="1" applyFill="1" applyBorder="1"/>
    <xf numFmtId="3" fontId="13" fillId="0" borderId="32" xfId="0" applyNumberFormat="1" applyFont="1" applyFill="1" applyBorder="1"/>
    <xf numFmtId="3" fontId="13" fillId="0" borderId="33" xfId="0" applyNumberFormat="1" applyFont="1" applyFill="1" applyBorder="1"/>
    <xf numFmtId="3" fontId="13" fillId="0" borderId="31" xfId="0" applyNumberFormat="1" applyFont="1" applyFill="1" applyBorder="1"/>
    <xf numFmtId="0" fontId="13" fillId="0" borderId="4" xfId="0" applyFont="1" applyFill="1" applyBorder="1" applyAlignment="1">
      <alignment horizontal="center"/>
    </xf>
    <xf numFmtId="3" fontId="13" fillId="0" borderId="9" xfId="0" applyNumberFormat="1" applyFont="1" applyFill="1" applyBorder="1"/>
    <xf numFmtId="3" fontId="13" fillId="0" borderId="10" xfId="0" applyNumberFormat="1" applyFont="1" applyFill="1" applyBorder="1"/>
    <xf numFmtId="3" fontId="13" fillId="0" borderId="11" xfId="0" applyNumberFormat="1" applyFont="1" applyFill="1" applyBorder="1"/>
    <xf numFmtId="0" fontId="13" fillId="0" borderId="0" xfId="0" applyFont="1" applyFill="1" applyBorder="1" applyAlignment="1">
      <alignment horizontal="center"/>
    </xf>
    <xf numFmtId="3" fontId="13" fillId="0" borderId="36" xfId="0" applyNumberFormat="1" applyFont="1" applyFill="1" applyBorder="1"/>
    <xf numFmtId="3" fontId="13" fillId="0" borderId="26" xfId="0" applyNumberFormat="1" applyFont="1" applyFill="1" applyBorder="1"/>
    <xf numFmtId="3" fontId="13" fillId="0" borderId="41" xfId="0" applyNumberFormat="1" applyFont="1" applyFill="1" applyBorder="1"/>
    <xf numFmtId="3" fontId="13" fillId="0" borderId="42" xfId="0" applyNumberFormat="1" applyFont="1" applyFill="1" applyBorder="1"/>
    <xf numFmtId="3" fontId="13" fillId="0" borderId="43" xfId="0" applyNumberFormat="1" applyFont="1" applyFill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44" xfId="0" applyFont="1" applyFill="1" applyBorder="1"/>
    <xf numFmtId="0" fontId="13" fillId="0" borderId="6" xfId="0" applyFont="1" applyFill="1" applyBorder="1"/>
    <xf numFmtId="0" fontId="13" fillId="0" borderId="8" xfId="0" applyFont="1" applyFill="1" applyBorder="1"/>
    <xf numFmtId="0" fontId="13" fillId="0" borderId="45" xfId="0" applyFont="1" applyFill="1" applyBorder="1"/>
    <xf numFmtId="0" fontId="13" fillId="0" borderId="12" xfId="0" applyFont="1" applyFill="1" applyBorder="1"/>
    <xf numFmtId="0" fontId="13" fillId="0" borderId="27" xfId="0" applyFont="1" applyFill="1" applyBorder="1"/>
    <xf numFmtId="3" fontId="13" fillId="0" borderId="46" xfId="0" applyNumberFormat="1" applyFont="1" applyFill="1" applyBorder="1"/>
    <xf numFmtId="0" fontId="13" fillId="0" borderId="16" xfId="0" applyFont="1" applyFill="1" applyBorder="1" applyAlignment="1">
      <alignment horizontal="center"/>
    </xf>
    <xf numFmtId="0" fontId="13" fillId="0" borderId="31" xfId="0" applyFont="1" applyFill="1" applyBorder="1"/>
    <xf numFmtId="3" fontId="13" fillId="0" borderId="47" xfId="0" applyNumberFormat="1" applyFont="1" applyFill="1" applyBorder="1"/>
    <xf numFmtId="0" fontId="13" fillId="0" borderId="23" xfId="0" applyFont="1" applyFill="1" applyBorder="1"/>
    <xf numFmtId="3" fontId="13" fillId="0" borderId="48" xfId="0" applyNumberFormat="1" applyFont="1" applyFill="1" applyBorder="1"/>
    <xf numFmtId="3" fontId="13" fillId="0" borderId="49" xfId="0" applyNumberFormat="1" applyFont="1" applyFill="1" applyBorder="1"/>
    <xf numFmtId="0" fontId="13" fillId="0" borderId="16" xfId="0" applyFont="1" applyFill="1" applyBorder="1"/>
    <xf numFmtId="0" fontId="13" fillId="0" borderId="19" xfId="0" applyFont="1" applyFill="1" applyBorder="1"/>
    <xf numFmtId="0" fontId="13" fillId="0" borderId="20" xfId="0" applyFont="1" applyFill="1" applyBorder="1" applyAlignment="1">
      <alignment horizontal="center"/>
    </xf>
    <xf numFmtId="3" fontId="13" fillId="0" borderId="50" xfId="0" applyNumberFormat="1" applyFont="1" applyFill="1" applyBorder="1"/>
    <xf numFmtId="49" fontId="13" fillId="0" borderId="0" xfId="0" applyNumberFormat="1" applyFont="1" applyAlignment="1"/>
    <xf numFmtId="0" fontId="13" fillId="0" borderId="0" xfId="0" applyFont="1" applyFill="1"/>
    <xf numFmtId="0" fontId="13" fillId="0" borderId="51" xfId="0" applyFont="1" applyFill="1" applyBorder="1"/>
    <xf numFmtId="0" fontId="13" fillId="0" borderId="44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52" xfId="0" applyFont="1" applyFill="1" applyBorder="1"/>
    <xf numFmtId="0" fontId="13" fillId="0" borderId="53" xfId="0" applyFont="1" applyFill="1" applyBorder="1"/>
    <xf numFmtId="0" fontId="13" fillId="0" borderId="54" xfId="0" applyFont="1" applyFill="1" applyBorder="1"/>
    <xf numFmtId="3" fontId="13" fillId="0" borderId="55" xfId="0" applyNumberFormat="1" applyFont="1" applyFill="1" applyBorder="1"/>
    <xf numFmtId="0" fontId="13" fillId="0" borderId="40" xfId="0" applyFont="1" applyFill="1" applyBorder="1" applyAlignment="1">
      <alignment horizontal="distributed"/>
    </xf>
    <xf numFmtId="0" fontId="19" fillId="0" borderId="26" xfId="0" applyFont="1" applyFill="1" applyBorder="1"/>
    <xf numFmtId="0" fontId="18" fillId="0" borderId="0" xfId="0" applyFont="1" applyFill="1" applyBorder="1"/>
    <xf numFmtId="0" fontId="13" fillId="0" borderId="4" xfId="0" applyFont="1" applyFill="1" applyBorder="1" applyAlignment="1">
      <alignment horizontal="distributed"/>
    </xf>
    <xf numFmtId="0" fontId="13" fillId="0" borderId="56" xfId="0" applyFont="1" applyFill="1" applyBorder="1" applyAlignment="1">
      <alignment horizontal="distributed"/>
    </xf>
    <xf numFmtId="0" fontId="13" fillId="0" borderId="17" xfId="0" applyFont="1" applyFill="1" applyBorder="1" applyAlignment="1">
      <alignment horizontal="distributed"/>
    </xf>
    <xf numFmtId="0" fontId="13" fillId="0" borderId="56" xfId="0" applyFont="1" applyFill="1" applyBorder="1"/>
    <xf numFmtId="0" fontId="13" fillId="0" borderId="17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57" xfId="0" applyFont="1" applyFill="1" applyBorder="1" applyAlignment="1">
      <alignment horizontal="right"/>
    </xf>
    <xf numFmtId="0" fontId="20" fillId="0" borderId="25" xfId="0" applyFont="1" applyFill="1" applyBorder="1" applyAlignment="1">
      <alignment horizontal="right"/>
    </xf>
    <xf numFmtId="38" fontId="13" fillId="0" borderId="28" xfId="1" applyFont="1" applyFill="1" applyBorder="1"/>
    <xf numFmtId="38" fontId="13" fillId="0" borderId="29" xfId="1" applyFont="1" applyFill="1" applyBorder="1"/>
    <xf numFmtId="38" fontId="13" fillId="0" borderId="27" xfId="1" applyFont="1" applyFill="1" applyBorder="1"/>
    <xf numFmtId="0" fontId="13" fillId="0" borderId="23" xfId="0" applyFont="1" applyFill="1" applyBorder="1" applyAlignment="1">
      <alignment horizontal="distributed"/>
    </xf>
    <xf numFmtId="38" fontId="13" fillId="0" borderId="9" xfId="1" applyFont="1" applyFill="1" applyBorder="1"/>
    <xf numFmtId="38" fontId="13" fillId="0" borderId="10" xfId="1" applyFont="1" applyFill="1" applyBorder="1"/>
    <xf numFmtId="38" fontId="13" fillId="0" borderId="11" xfId="1" applyFont="1" applyFill="1" applyBorder="1"/>
    <xf numFmtId="0" fontId="13" fillId="0" borderId="13" xfId="0" applyFont="1" applyFill="1" applyBorder="1" applyAlignment="1">
      <alignment horizontal="justify"/>
    </xf>
    <xf numFmtId="0" fontId="13" fillId="0" borderId="13" xfId="0" applyFont="1" applyFill="1" applyBorder="1" applyAlignment="1">
      <alignment horizontal="distributed"/>
    </xf>
    <xf numFmtId="0" fontId="13" fillId="0" borderId="39" xfId="0" applyFont="1" applyFill="1" applyBorder="1" applyAlignment="1">
      <alignment horizontal="centerContinuous"/>
    </xf>
    <xf numFmtId="0" fontId="13" fillId="0" borderId="27" xfId="0" applyFont="1" applyFill="1" applyBorder="1" applyAlignment="1">
      <alignment horizontal="centerContinuous"/>
    </xf>
    <xf numFmtId="0" fontId="13" fillId="0" borderId="31" xfId="0" applyFont="1" applyFill="1" applyBorder="1" applyAlignment="1">
      <alignment horizontal="centerContinuous"/>
    </xf>
    <xf numFmtId="38" fontId="13" fillId="0" borderId="33" xfId="1" applyFont="1" applyFill="1" applyBorder="1"/>
    <xf numFmtId="38" fontId="13" fillId="0" borderId="31" xfId="1" applyFont="1" applyFill="1" applyBorder="1"/>
    <xf numFmtId="38" fontId="13" fillId="0" borderId="32" xfId="1" applyFont="1" applyFill="1" applyBorder="1"/>
    <xf numFmtId="0" fontId="13" fillId="0" borderId="55" xfId="0" applyFont="1" applyFill="1" applyBorder="1" applyAlignment="1">
      <alignment horizontal="centerContinuous"/>
    </xf>
    <xf numFmtId="0" fontId="13" fillId="0" borderId="11" xfId="0" applyFont="1" applyFill="1" applyBorder="1" applyAlignment="1">
      <alignment horizontal="centerContinuous"/>
    </xf>
    <xf numFmtId="0" fontId="18" fillId="0" borderId="1" xfId="0" applyFont="1" applyFill="1" applyBorder="1" applyAlignment="1">
      <alignment horizontal="right"/>
    </xf>
    <xf numFmtId="38" fontId="13" fillId="0" borderId="39" xfId="1" applyFont="1" applyFill="1" applyBorder="1"/>
    <xf numFmtId="38" fontId="13" fillId="0" borderId="23" xfId="1" applyFont="1" applyFill="1" applyBorder="1"/>
    <xf numFmtId="0" fontId="13" fillId="0" borderId="0" xfId="0" applyFont="1" applyFill="1" applyBorder="1" applyAlignment="1">
      <alignment horizontal="distributed"/>
    </xf>
    <xf numFmtId="0" fontId="13" fillId="0" borderId="0" xfId="0" applyFont="1" applyFill="1" applyBorder="1" applyAlignment="1">
      <alignment horizontal="centerContinuous"/>
    </xf>
    <xf numFmtId="38" fontId="13" fillId="0" borderId="40" xfId="1" applyFont="1" applyFill="1" applyBorder="1"/>
    <xf numFmtId="38" fontId="13" fillId="0" borderId="40" xfId="1" applyFont="1" applyFill="1" applyBorder="1" applyAlignment="1">
      <alignment horizontal="distributed"/>
    </xf>
    <xf numFmtId="38" fontId="13" fillId="0" borderId="4" xfId="1" applyFont="1" applyFill="1" applyBorder="1" applyAlignment="1">
      <alignment horizontal="distributed"/>
    </xf>
    <xf numFmtId="38" fontId="13" fillId="0" borderId="56" xfId="1" applyFont="1" applyFill="1" applyBorder="1"/>
    <xf numFmtId="38" fontId="20" fillId="0" borderId="6" xfId="1" applyFont="1" applyFill="1" applyBorder="1" applyAlignment="1">
      <alignment horizontal="right"/>
    </xf>
    <xf numFmtId="38" fontId="20" fillId="0" borderId="57" xfId="1" applyFont="1" applyFill="1" applyBorder="1" applyAlignment="1">
      <alignment horizontal="right"/>
    </xf>
    <xf numFmtId="38" fontId="20" fillId="0" borderId="25" xfId="1" applyFont="1" applyFill="1" applyBorder="1" applyAlignment="1">
      <alignment horizontal="right"/>
    </xf>
    <xf numFmtId="0" fontId="17" fillId="0" borderId="0" xfId="0" applyFont="1" applyFill="1"/>
    <xf numFmtId="0" fontId="13" fillId="0" borderId="38" xfId="0" applyFont="1" applyFill="1" applyBorder="1" applyAlignment="1">
      <alignment horizontal="distributed"/>
    </xf>
    <xf numFmtId="0" fontId="13" fillId="0" borderId="52" xfId="0" applyFont="1" applyFill="1" applyBorder="1" applyAlignment="1">
      <alignment horizontal="distributed"/>
    </xf>
    <xf numFmtId="0" fontId="20" fillId="0" borderId="54" xfId="0" applyFont="1" applyFill="1" applyBorder="1" applyAlignment="1">
      <alignment horizontal="right"/>
    </xf>
    <xf numFmtId="38" fontId="20" fillId="0" borderId="54" xfId="1" applyFont="1" applyFill="1" applyBorder="1" applyAlignment="1">
      <alignment horizontal="right"/>
    </xf>
    <xf numFmtId="176" fontId="13" fillId="0" borderId="0" xfId="0" applyNumberFormat="1" applyFont="1" applyFill="1"/>
    <xf numFmtId="38" fontId="13" fillId="0" borderId="0" xfId="1" applyFont="1" applyFill="1"/>
    <xf numFmtId="0" fontId="18" fillId="0" borderId="6" xfId="0" applyFont="1" applyFill="1" applyBorder="1"/>
    <xf numFmtId="14" fontId="0" fillId="0" borderId="0" xfId="0" applyNumberFormat="1" applyFont="1" applyBorder="1"/>
    <xf numFmtId="14" fontId="0" fillId="0" borderId="0" xfId="0" applyNumberFormat="1" applyFont="1"/>
    <xf numFmtId="0" fontId="13" fillId="0" borderId="33" xfId="0" applyFont="1" applyBorder="1"/>
    <xf numFmtId="3" fontId="0" fillId="0" borderId="0" xfId="0" applyNumberFormat="1" applyFont="1" applyBorder="1"/>
    <xf numFmtId="3" fontId="13" fillId="0" borderId="4" xfId="0" applyNumberFormat="1" applyFont="1" applyFill="1" applyBorder="1"/>
    <xf numFmtId="181" fontId="13" fillId="0" borderId="18" xfId="0" applyNumberFormat="1" applyFont="1" applyBorder="1"/>
    <xf numFmtId="49" fontId="13" fillId="0" borderId="0" xfId="0" applyNumberFormat="1" applyFont="1" applyAlignment="1">
      <alignment horizontal="center"/>
    </xf>
    <xf numFmtId="0" fontId="13" fillId="0" borderId="34" xfId="0" applyFont="1" applyBorder="1"/>
    <xf numFmtId="14" fontId="0" fillId="0" borderId="0" xfId="0" applyNumberFormat="1" applyFont="1" applyFill="1"/>
    <xf numFmtId="38" fontId="18" fillId="0" borderId="29" xfId="1" applyFont="1" applyFill="1" applyBorder="1"/>
    <xf numFmtId="38" fontId="18" fillId="0" borderId="33" xfId="1" applyFont="1" applyFill="1" applyBorder="1"/>
    <xf numFmtId="38" fontId="18" fillId="0" borderId="10" xfId="1" applyFont="1" applyFill="1" applyBorder="1"/>
    <xf numFmtId="38" fontId="13" fillId="0" borderId="35" xfId="1" applyFont="1" applyFill="1" applyBorder="1"/>
    <xf numFmtId="0" fontId="13" fillId="0" borderId="14" xfId="0" applyFont="1" applyFill="1" applyBorder="1" applyAlignment="1">
      <alignment horizontal="right"/>
    </xf>
    <xf numFmtId="0" fontId="13" fillId="0" borderId="13" xfId="0" applyFont="1" applyFill="1" applyBorder="1" applyAlignment="1">
      <alignment horizontal="right"/>
    </xf>
    <xf numFmtId="178" fontId="13" fillId="0" borderId="16" xfId="0" applyNumberFormat="1" applyFont="1" applyFill="1" applyBorder="1"/>
    <xf numFmtId="3" fontId="13" fillId="0" borderId="19" xfId="0" applyNumberFormat="1" applyFont="1" applyFill="1" applyBorder="1"/>
    <xf numFmtId="180" fontId="13" fillId="0" borderId="35" xfId="0" applyNumberFormat="1" applyFont="1" applyFill="1" applyBorder="1"/>
    <xf numFmtId="180" fontId="13" fillId="0" borderId="19" xfId="0" applyNumberFormat="1" applyFont="1" applyFill="1" applyBorder="1"/>
    <xf numFmtId="180" fontId="13" fillId="0" borderId="37" xfId="0" applyNumberFormat="1" applyFont="1" applyFill="1" applyBorder="1"/>
    <xf numFmtId="180" fontId="13" fillId="0" borderId="20" xfId="0" applyNumberFormat="1" applyFont="1" applyFill="1" applyBorder="1"/>
    <xf numFmtId="180" fontId="13" fillId="0" borderId="16" xfId="0" applyNumberFormat="1" applyFont="1" applyFill="1" applyBorder="1"/>
    <xf numFmtId="180" fontId="13" fillId="0" borderId="17" xfId="0" applyNumberFormat="1" applyFont="1" applyFill="1" applyBorder="1"/>
    <xf numFmtId="180" fontId="13" fillId="0" borderId="23" xfId="0" applyNumberFormat="1" applyFont="1" applyFill="1" applyBorder="1"/>
    <xf numFmtId="180" fontId="13" fillId="0" borderId="25" xfId="0" applyNumberFormat="1" applyFont="1" applyFill="1" applyBorder="1"/>
    <xf numFmtId="0" fontId="13" fillId="0" borderId="14" xfId="0" applyFont="1" applyFill="1" applyBorder="1"/>
    <xf numFmtId="180" fontId="13" fillId="0" borderId="13" xfId="0" applyNumberFormat="1" applyFont="1" applyFill="1" applyBorder="1"/>
    <xf numFmtId="0" fontId="13" fillId="0" borderId="25" xfId="0" applyFont="1" applyFill="1" applyBorder="1"/>
    <xf numFmtId="0" fontId="8" fillId="0" borderId="1" xfId="0" applyFont="1" applyFill="1" applyBorder="1" applyAlignment="1">
      <alignment horizontal="center"/>
    </xf>
    <xf numFmtId="0" fontId="23" fillId="0" borderId="1" xfId="0" applyFont="1" applyFill="1" applyBorder="1"/>
    <xf numFmtId="0" fontId="13" fillId="0" borderId="29" xfId="0" quotePrefix="1" applyFont="1" applyFill="1" applyBorder="1" applyAlignment="1">
      <alignment horizontal="center"/>
    </xf>
    <xf numFmtId="0" fontId="13" fillId="0" borderId="10" xfId="0" quotePrefix="1" applyFont="1" applyFill="1" applyBorder="1" applyAlignment="1">
      <alignment horizontal="center"/>
    </xf>
    <xf numFmtId="0" fontId="20" fillId="0" borderId="7" xfId="0" applyFont="1" applyFill="1" applyBorder="1"/>
    <xf numFmtId="0" fontId="21" fillId="0" borderId="0" xfId="0" applyFont="1" applyFill="1"/>
    <xf numFmtId="38" fontId="0" fillId="0" borderId="0" xfId="1" applyFont="1" applyFill="1"/>
    <xf numFmtId="38" fontId="13" fillId="0" borderId="26" xfId="1" applyFont="1" applyFill="1" applyBorder="1"/>
    <xf numFmtId="38" fontId="19" fillId="0" borderId="26" xfId="1" applyFont="1" applyFill="1" applyBorder="1"/>
    <xf numFmtId="0" fontId="25" fillId="0" borderId="0" xfId="0" applyFont="1"/>
    <xf numFmtId="38" fontId="25" fillId="0" borderId="0" xfId="1" applyFont="1" applyFill="1"/>
    <xf numFmtId="38" fontId="26" fillId="0" borderId="56" xfId="1" applyFont="1" applyFill="1" applyBorder="1" applyAlignment="1">
      <alignment horizontal="distributed"/>
    </xf>
    <xf numFmtId="38" fontId="26" fillId="0" borderId="17" xfId="1" applyFont="1" applyFill="1" applyBorder="1" applyAlignment="1">
      <alignment horizontal="distributed"/>
    </xf>
    <xf numFmtId="3" fontId="27" fillId="0" borderId="28" xfId="0" applyNumberFormat="1" applyFont="1" applyFill="1" applyBorder="1"/>
    <xf numFmtId="3" fontId="27" fillId="0" borderId="29" xfId="0" applyNumberFormat="1" applyFont="1" applyFill="1" applyBorder="1"/>
    <xf numFmtId="3" fontId="27" fillId="0" borderId="27" xfId="0" applyNumberFormat="1" applyFont="1" applyFill="1" applyBorder="1"/>
    <xf numFmtId="3" fontId="27" fillId="0" borderId="32" xfId="0" applyNumberFormat="1" applyFont="1" applyFill="1" applyBorder="1"/>
    <xf numFmtId="3" fontId="27" fillId="0" borderId="33" xfId="0" applyNumberFormat="1" applyFont="1" applyFill="1" applyBorder="1"/>
    <xf numFmtId="3" fontId="27" fillId="0" borderId="31" xfId="0" applyNumberFormat="1" applyFont="1" applyFill="1" applyBorder="1"/>
    <xf numFmtId="3" fontId="27" fillId="0" borderId="9" xfId="0" applyNumberFormat="1" applyFont="1" applyFill="1" applyBorder="1"/>
    <xf numFmtId="3" fontId="27" fillId="0" borderId="10" xfId="0" applyNumberFormat="1" applyFont="1" applyFill="1" applyBorder="1"/>
    <xf numFmtId="3" fontId="27" fillId="0" borderId="11" xfId="0" applyNumberFormat="1" applyFont="1" applyFill="1" applyBorder="1"/>
    <xf numFmtId="0" fontId="25" fillId="0" borderId="0" xfId="0" applyFont="1" applyFill="1"/>
    <xf numFmtId="38" fontId="26" fillId="0" borderId="0" xfId="1" applyFont="1" applyFill="1"/>
    <xf numFmtId="14" fontId="25" fillId="0" borderId="0" xfId="0" applyNumberFormat="1" applyFont="1" applyFill="1"/>
    <xf numFmtId="0" fontId="27" fillId="0" borderId="1" xfId="0" applyFont="1" applyBorder="1"/>
    <xf numFmtId="0" fontId="27" fillId="0" borderId="3" xfId="0" applyFont="1" applyBorder="1"/>
    <xf numFmtId="0" fontId="27" fillId="0" borderId="0" xfId="0" applyFont="1" applyBorder="1"/>
    <xf numFmtId="0" fontId="27" fillId="0" borderId="5" xfId="0" applyFont="1" applyBorder="1"/>
    <xf numFmtId="0" fontId="27" fillId="0" borderId="7" xfId="0" applyFont="1" applyBorder="1"/>
    <xf numFmtId="0" fontId="27" fillId="0" borderId="8" xfId="0" applyFont="1" applyBorder="1"/>
    <xf numFmtId="0" fontId="27" fillId="0" borderId="51" xfId="0" applyFont="1" applyBorder="1"/>
    <xf numFmtId="0" fontId="27" fillId="0" borderId="14" xfId="0" applyFont="1" applyBorder="1"/>
    <xf numFmtId="0" fontId="27" fillId="0" borderId="52" xfId="0" applyFont="1" applyBorder="1" applyAlignment="1">
      <alignment horizontal="center"/>
    </xf>
    <xf numFmtId="0" fontId="27" fillId="0" borderId="17" xfId="0" applyFont="1" applyBorder="1"/>
    <xf numFmtId="0" fontId="27" fillId="0" borderId="19" xfId="0" applyFont="1" applyBorder="1"/>
    <xf numFmtId="0" fontId="27" fillId="0" borderId="20" xfId="0" applyFont="1" applyBorder="1"/>
    <xf numFmtId="0" fontId="27" fillId="0" borderId="52" xfId="0" applyFont="1" applyBorder="1"/>
    <xf numFmtId="0" fontId="27" fillId="0" borderId="36" xfId="0" applyFont="1" applyBorder="1"/>
    <xf numFmtId="3" fontId="27" fillId="0" borderId="19" xfId="0" applyNumberFormat="1" applyFont="1" applyFill="1" applyBorder="1"/>
    <xf numFmtId="0" fontId="27" fillId="0" borderId="58" xfId="0" applyFont="1" applyFill="1" applyBorder="1"/>
    <xf numFmtId="0" fontId="27" fillId="0" borderId="59" xfId="0" applyFont="1" applyFill="1" applyBorder="1"/>
    <xf numFmtId="0" fontId="27" fillId="0" borderId="56" xfId="0" applyFont="1" applyFill="1" applyBorder="1"/>
    <xf numFmtId="0" fontId="27" fillId="0" borderId="5" xfId="0" applyFont="1" applyFill="1" applyBorder="1"/>
    <xf numFmtId="0" fontId="27" fillId="0" borderId="58" xfId="0" applyFont="1" applyBorder="1"/>
    <xf numFmtId="0" fontId="27" fillId="0" borderId="59" xfId="0" applyFont="1" applyBorder="1"/>
    <xf numFmtId="0" fontId="27" fillId="0" borderId="56" xfId="0" applyFont="1" applyBorder="1"/>
    <xf numFmtId="0" fontId="27" fillId="0" borderId="60" xfId="0" applyFont="1" applyBorder="1" applyAlignment="1">
      <alignment horizontal="right"/>
    </xf>
    <xf numFmtId="0" fontId="27" fillId="0" borderId="43" xfId="0" applyFont="1" applyBorder="1"/>
    <xf numFmtId="0" fontId="27" fillId="0" borderId="56" xfId="0" applyFont="1" applyBorder="1" applyAlignment="1">
      <alignment horizontal="right"/>
    </xf>
    <xf numFmtId="3" fontId="27" fillId="0" borderId="35" xfId="0" applyNumberFormat="1" applyFont="1" applyFill="1" applyBorder="1"/>
    <xf numFmtId="3" fontId="27" fillId="0" borderId="37" xfId="0" applyNumberFormat="1" applyFont="1" applyFill="1" applyBorder="1"/>
    <xf numFmtId="3" fontId="27" fillId="0" borderId="20" xfId="0" applyNumberFormat="1" applyFont="1" applyFill="1" applyBorder="1"/>
    <xf numFmtId="3" fontId="27" fillId="0" borderId="26" xfId="0" applyNumberFormat="1" applyFont="1" applyFill="1" applyBorder="1"/>
    <xf numFmtId="3" fontId="27" fillId="0" borderId="41" xfId="0" applyNumberFormat="1" applyFont="1" applyFill="1" applyBorder="1"/>
    <xf numFmtId="3" fontId="27" fillId="0" borderId="42" xfId="0" applyNumberFormat="1" applyFont="1" applyFill="1" applyBorder="1"/>
    <xf numFmtId="3" fontId="27" fillId="0" borderId="39" xfId="0" applyNumberFormat="1" applyFont="1" applyFill="1" applyBorder="1"/>
    <xf numFmtId="3" fontId="27" fillId="0" borderId="61" xfId="0" applyNumberFormat="1" applyFont="1" applyFill="1" applyBorder="1"/>
    <xf numFmtId="3" fontId="27" fillId="0" borderId="55" xfId="0" applyNumberFormat="1" applyFont="1" applyFill="1" applyBorder="1"/>
    <xf numFmtId="0" fontId="27" fillId="0" borderId="29" xfId="0" quotePrefix="1" applyFont="1" applyFill="1" applyBorder="1" applyAlignment="1">
      <alignment horizontal="center"/>
    </xf>
    <xf numFmtId="0" fontId="27" fillId="0" borderId="10" xfId="0" quotePrefix="1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Continuous"/>
    </xf>
    <xf numFmtId="0" fontId="13" fillId="0" borderId="42" xfId="0" applyFont="1" applyFill="1" applyBorder="1" applyAlignment="1">
      <alignment horizontal="center"/>
    </xf>
    <xf numFmtId="3" fontId="27" fillId="0" borderId="36" xfId="0" applyNumberFormat="1" applyFont="1" applyFill="1" applyBorder="1"/>
    <xf numFmtId="3" fontId="27" fillId="0" borderId="38" xfId="0" applyNumberFormat="1" applyFont="1" applyFill="1" applyBorder="1"/>
    <xf numFmtId="38" fontId="13" fillId="0" borderId="55" xfId="1" applyFont="1" applyFill="1" applyBorder="1"/>
    <xf numFmtId="38" fontId="13" fillId="0" borderId="62" xfId="1" applyFont="1" applyFill="1" applyBorder="1"/>
    <xf numFmtId="38" fontId="13" fillId="0" borderId="63" xfId="1" applyFont="1" applyFill="1" applyBorder="1"/>
    <xf numFmtId="38" fontId="13" fillId="0" borderId="30" xfId="1" applyFont="1" applyFill="1" applyBorder="1"/>
    <xf numFmtId="38" fontId="13" fillId="0" borderId="12" xfId="1" applyFont="1" applyFill="1" applyBorder="1"/>
    <xf numFmtId="38" fontId="13" fillId="0" borderId="37" xfId="1" applyFont="1" applyFill="1" applyBorder="1"/>
    <xf numFmtId="38" fontId="13" fillId="0" borderId="38" xfId="1" applyFont="1" applyFill="1" applyBorder="1"/>
    <xf numFmtId="38" fontId="13" fillId="0" borderId="20" xfId="1" applyFont="1" applyFill="1" applyBorder="1"/>
    <xf numFmtId="38" fontId="13" fillId="0" borderId="36" xfId="1" applyFont="1" applyFill="1" applyBorder="1"/>
    <xf numFmtId="38" fontId="13" fillId="0" borderId="19" xfId="1" applyFont="1" applyFill="1" applyBorder="1"/>
    <xf numFmtId="0" fontId="27" fillId="0" borderId="61" xfId="0" quotePrefix="1" applyFont="1" applyFill="1" applyBorder="1" applyAlignment="1">
      <alignment horizontal="centerContinuous"/>
    </xf>
    <xf numFmtId="0" fontId="13" fillId="0" borderId="61" xfId="0" quotePrefix="1" applyFont="1" applyFill="1" applyBorder="1" applyAlignment="1">
      <alignment horizontal="centerContinuous"/>
    </xf>
    <xf numFmtId="182" fontId="27" fillId="0" borderId="28" xfId="0" applyNumberFormat="1" applyFont="1" applyFill="1" applyBorder="1"/>
    <xf numFmtId="182" fontId="27" fillId="0" borderId="27" xfId="0" applyNumberFormat="1" applyFont="1" applyFill="1" applyBorder="1"/>
    <xf numFmtId="182" fontId="27" fillId="0" borderId="32" xfId="0" applyNumberFormat="1" applyFont="1" applyFill="1" applyBorder="1"/>
    <xf numFmtId="182" fontId="27" fillId="0" borderId="31" xfId="0" applyNumberFormat="1" applyFont="1" applyFill="1" applyBorder="1"/>
    <xf numFmtId="182" fontId="27" fillId="0" borderId="9" xfId="0" applyNumberFormat="1" applyFont="1" applyFill="1" applyBorder="1"/>
    <xf numFmtId="182" fontId="27" fillId="0" borderId="11" xfId="0" applyNumberFormat="1" applyFont="1" applyFill="1" applyBorder="1"/>
    <xf numFmtId="183" fontId="27" fillId="0" borderId="28" xfId="0" applyNumberFormat="1" applyFont="1" applyFill="1" applyBorder="1"/>
    <xf numFmtId="183" fontId="27" fillId="0" borderId="27" xfId="0" applyNumberFormat="1" applyFont="1" applyFill="1" applyBorder="1"/>
    <xf numFmtId="183" fontId="27" fillId="0" borderId="32" xfId="0" applyNumberFormat="1" applyFont="1" applyFill="1" applyBorder="1"/>
    <xf numFmtId="183" fontId="27" fillId="0" borderId="31" xfId="0" applyNumberFormat="1" applyFont="1" applyFill="1" applyBorder="1"/>
    <xf numFmtId="183" fontId="27" fillId="0" borderId="9" xfId="0" applyNumberFormat="1" applyFont="1" applyFill="1" applyBorder="1"/>
    <xf numFmtId="183" fontId="27" fillId="0" borderId="11" xfId="0" applyNumberFormat="1" applyFont="1" applyFill="1" applyBorder="1"/>
    <xf numFmtId="183" fontId="13" fillId="0" borderId="34" xfId="0" applyNumberFormat="1" applyFont="1" applyBorder="1"/>
    <xf numFmtId="183" fontId="13" fillId="0" borderId="33" xfId="0" applyNumberFormat="1" applyFont="1" applyBorder="1"/>
    <xf numFmtId="183" fontId="13" fillId="0" borderId="28" xfId="0" applyNumberFormat="1" applyFont="1" applyFill="1" applyBorder="1"/>
    <xf numFmtId="183" fontId="13" fillId="0" borderId="27" xfId="0" applyNumberFormat="1" applyFont="1" applyFill="1" applyBorder="1"/>
    <xf numFmtId="183" fontId="13" fillId="0" borderId="32" xfId="0" applyNumberFormat="1" applyFont="1" applyFill="1" applyBorder="1"/>
    <xf numFmtId="183" fontId="13" fillId="0" borderId="31" xfId="0" applyNumberFormat="1" applyFont="1" applyFill="1" applyBorder="1"/>
    <xf numFmtId="183" fontId="13" fillId="0" borderId="9" xfId="0" applyNumberFormat="1" applyFont="1" applyFill="1" applyBorder="1"/>
    <xf numFmtId="183" fontId="13" fillId="0" borderId="11" xfId="0" applyNumberFormat="1" applyFont="1" applyFill="1" applyBorder="1"/>
    <xf numFmtId="183" fontId="27" fillId="0" borderId="35" xfId="0" applyNumberFormat="1" applyFont="1" applyFill="1" applyBorder="1"/>
    <xf numFmtId="183" fontId="27" fillId="0" borderId="19" xfId="0" applyNumberFormat="1" applyFont="1" applyFill="1" applyBorder="1"/>
    <xf numFmtId="183" fontId="27" fillId="0" borderId="37" xfId="0" applyNumberFormat="1" applyFont="1" applyFill="1" applyBorder="1"/>
    <xf numFmtId="183" fontId="27" fillId="0" borderId="20" xfId="0" applyNumberFormat="1" applyFont="1" applyFill="1" applyBorder="1"/>
    <xf numFmtId="182" fontId="13" fillId="0" borderId="28" xfId="0" applyNumberFormat="1" applyFont="1" applyBorder="1"/>
    <xf numFmtId="182" fontId="13" fillId="0" borderId="27" xfId="0" applyNumberFormat="1" applyFont="1" applyBorder="1"/>
    <xf numFmtId="182" fontId="13" fillId="0" borderId="32" xfId="0" applyNumberFormat="1" applyFont="1" applyBorder="1"/>
    <xf numFmtId="182" fontId="13" fillId="0" borderId="31" xfId="0" applyNumberFormat="1" applyFont="1" applyBorder="1"/>
    <xf numFmtId="182" fontId="13" fillId="0" borderId="9" xfId="0" applyNumberFormat="1" applyFont="1" applyBorder="1"/>
    <xf numFmtId="182" fontId="13" fillId="0" borderId="11" xfId="0" applyNumberFormat="1" applyFont="1" applyBorder="1"/>
    <xf numFmtId="182" fontId="13" fillId="0" borderId="35" xfId="0" applyNumberFormat="1" applyFont="1" applyBorder="1"/>
    <xf numFmtId="182" fontId="13" fillId="0" borderId="19" xfId="0" applyNumberFormat="1" applyFont="1" applyBorder="1"/>
    <xf numFmtId="182" fontId="13" fillId="0" borderId="37" xfId="0" applyNumberFormat="1" applyFont="1" applyBorder="1"/>
    <xf numFmtId="182" fontId="13" fillId="0" borderId="20" xfId="0" applyNumberFormat="1" applyFont="1" applyBorder="1"/>
    <xf numFmtId="3" fontId="13" fillId="0" borderId="30" xfId="0" applyNumberFormat="1" applyFont="1" applyFill="1" applyBorder="1"/>
    <xf numFmtId="3" fontId="13" fillId="0" borderId="34" xfId="0" applyNumberFormat="1" applyFont="1" applyFill="1" applyBorder="1"/>
    <xf numFmtId="3" fontId="13" fillId="0" borderId="53" xfId="0" applyNumberFormat="1" applyFont="1" applyFill="1" applyBorder="1"/>
    <xf numFmtId="3" fontId="13" fillId="0" borderId="12" xfId="0" applyNumberFormat="1" applyFont="1" applyFill="1" applyBorder="1"/>
    <xf numFmtId="3" fontId="13" fillId="0" borderId="21" xfId="0" applyNumberFormat="1" applyFont="1" applyFill="1" applyBorder="1"/>
    <xf numFmtId="3" fontId="13" fillId="0" borderId="22" xfId="0" applyNumberFormat="1" applyFont="1" applyFill="1" applyBorder="1"/>
    <xf numFmtId="3" fontId="13" fillId="0" borderId="20" xfId="0" applyNumberFormat="1" applyFont="1" applyFill="1" applyBorder="1"/>
    <xf numFmtId="3" fontId="13" fillId="0" borderId="45" xfId="0" applyNumberFormat="1" applyFont="1" applyFill="1" applyBorder="1"/>
    <xf numFmtId="38" fontId="26" fillId="0" borderId="52" xfId="1" applyFont="1" applyFill="1" applyBorder="1" applyAlignment="1">
      <alignment horizontal="distributed"/>
    </xf>
    <xf numFmtId="0" fontId="27" fillId="0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38" fontId="13" fillId="0" borderId="13" xfId="1" applyFont="1" applyFill="1" applyBorder="1" applyAlignment="1">
      <alignment horizontal="right"/>
    </xf>
    <xf numFmtId="38" fontId="13" fillId="0" borderId="51" xfId="1" applyFont="1" applyFill="1" applyBorder="1" applyAlignment="1">
      <alignment horizontal="right"/>
    </xf>
    <xf numFmtId="38" fontId="13" fillId="0" borderId="16" xfId="1" applyFont="1" applyFill="1" applyBorder="1"/>
    <xf numFmtId="38" fontId="13" fillId="0" borderId="52" xfId="1" applyFont="1" applyFill="1" applyBorder="1"/>
    <xf numFmtId="182" fontId="13" fillId="0" borderId="35" xfId="1" applyNumberFormat="1" applyFont="1" applyFill="1" applyBorder="1"/>
    <xf numFmtId="178" fontId="13" fillId="0" borderId="18" xfId="1" applyNumberFormat="1" applyFont="1" applyFill="1" applyBorder="1"/>
    <xf numFmtId="178" fontId="13" fillId="0" borderId="52" xfId="1" applyNumberFormat="1" applyFont="1" applyFill="1" applyBorder="1"/>
    <xf numFmtId="178" fontId="13" fillId="0" borderId="0" xfId="1" applyNumberFormat="1" applyFont="1" applyFill="1" applyBorder="1"/>
    <xf numFmtId="38" fontId="13" fillId="0" borderId="64" xfId="1" applyFont="1" applyFill="1" applyBorder="1"/>
    <xf numFmtId="0" fontId="13" fillId="0" borderId="20" xfId="0" applyFont="1" applyFill="1" applyBorder="1"/>
    <xf numFmtId="178" fontId="13" fillId="0" borderId="16" xfId="1" applyNumberFormat="1" applyFont="1" applyFill="1" applyBorder="1"/>
    <xf numFmtId="178" fontId="13" fillId="0" borderId="5" xfId="1" applyNumberFormat="1" applyFont="1" applyFill="1" applyBorder="1"/>
    <xf numFmtId="38" fontId="13" fillId="0" borderId="7" xfId="1" applyFont="1" applyFill="1" applyBorder="1"/>
    <xf numFmtId="3" fontId="13" fillId="0" borderId="25" xfId="0" applyNumberFormat="1" applyFont="1" applyFill="1" applyBorder="1"/>
    <xf numFmtId="38" fontId="13" fillId="0" borderId="54" xfId="1" applyFont="1" applyFill="1" applyBorder="1"/>
    <xf numFmtId="0" fontId="13" fillId="0" borderId="17" xfId="0" applyFont="1" applyFill="1" applyBorder="1" applyAlignment="1">
      <alignment horizontal="right"/>
    </xf>
    <xf numFmtId="38" fontId="13" fillId="0" borderId="13" xfId="1" applyFont="1" applyFill="1" applyBorder="1"/>
    <xf numFmtId="38" fontId="13" fillId="0" borderId="1" xfId="1" applyFont="1" applyFill="1" applyBorder="1"/>
    <xf numFmtId="38" fontId="13" fillId="0" borderId="51" xfId="1" applyFont="1" applyFill="1" applyBorder="1"/>
    <xf numFmtId="38" fontId="13" fillId="0" borderId="17" xfId="1" applyFont="1" applyFill="1" applyBorder="1"/>
    <xf numFmtId="3" fontId="13" fillId="0" borderId="35" xfId="1" applyNumberFormat="1" applyFont="1" applyFill="1" applyBorder="1"/>
    <xf numFmtId="3" fontId="0" fillId="0" borderId="0" xfId="0" applyNumberFormat="1" applyFont="1"/>
    <xf numFmtId="182" fontId="13" fillId="0" borderId="23" xfId="1" applyNumberFormat="1" applyFont="1" applyFill="1" applyBorder="1"/>
    <xf numFmtId="3" fontId="13" fillId="0" borderId="65" xfId="0" applyNumberFormat="1" applyFont="1" applyFill="1" applyBorder="1"/>
    <xf numFmtId="38" fontId="13" fillId="0" borderId="35" xfId="1" applyFont="1" applyFill="1" applyBorder="1" applyAlignment="1">
      <alignment horizontal="right"/>
    </xf>
    <xf numFmtId="38" fontId="13" fillId="0" borderId="36" xfId="1" applyFont="1" applyFill="1" applyBorder="1" applyAlignment="1">
      <alignment horizontal="right"/>
    </xf>
    <xf numFmtId="38" fontId="13" fillId="0" borderId="19" xfId="1" applyFont="1" applyFill="1" applyBorder="1" applyAlignment="1">
      <alignment horizontal="right"/>
    </xf>
    <xf numFmtId="38" fontId="13" fillId="0" borderId="37" xfId="1" applyFont="1" applyFill="1" applyBorder="1" applyAlignment="1">
      <alignment horizontal="right"/>
    </xf>
    <xf numFmtId="38" fontId="13" fillId="0" borderId="38" xfId="1" applyFont="1" applyFill="1" applyBorder="1" applyAlignment="1">
      <alignment horizontal="right"/>
    </xf>
    <xf numFmtId="38" fontId="13" fillId="0" borderId="20" xfId="1" applyFont="1" applyFill="1" applyBorder="1" applyAlignment="1">
      <alignment horizontal="right"/>
    </xf>
    <xf numFmtId="182" fontId="13" fillId="0" borderId="27" xfId="0" applyNumberFormat="1" applyFont="1" applyFill="1" applyBorder="1"/>
    <xf numFmtId="38" fontId="13" fillId="0" borderId="21" xfId="1" applyFont="1" applyFill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3" fontId="27" fillId="0" borderId="46" xfId="0" applyNumberFormat="1" applyFont="1" applyFill="1" applyBorder="1"/>
    <xf numFmtId="3" fontId="27" fillId="0" borderId="47" xfId="0" applyNumberFormat="1" applyFont="1" applyFill="1" applyBorder="1"/>
    <xf numFmtId="3" fontId="27" fillId="0" borderId="48" xfId="0" applyNumberFormat="1" applyFont="1" applyFill="1" applyBorder="1"/>
    <xf numFmtId="0" fontId="15" fillId="0" borderId="23" xfId="0" applyFont="1" applyFill="1" applyBorder="1"/>
    <xf numFmtId="0" fontId="13" fillId="0" borderId="65" xfId="0" applyFont="1" applyFill="1" applyBorder="1" applyAlignment="1">
      <alignment horizontal="centerContinuous"/>
    </xf>
    <xf numFmtId="0" fontId="13" fillId="0" borderId="35" xfId="0" applyFont="1" applyFill="1" applyBorder="1" applyAlignment="1">
      <alignment horizontal="distributed"/>
    </xf>
    <xf numFmtId="176" fontId="13" fillId="0" borderId="27" xfId="0" applyNumberFormat="1" applyFont="1" applyFill="1" applyBorder="1" applyAlignment="1">
      <alignment wrapText="1"/>
    </xf>
    <xf numFmtId="0" fontId="0" fillId="0" borderId="0" xfId="0" applyFill="1"/>
    <xf numFmtId="0" fontId="4" fillId="0" borderId="0" xfId="0" applyFont="1" applyAlignment="1">
      <alignment horizontal="distributed" vertical="center"/>
    </xf>
    <xf numFmtId="0" fontId="5" fillId="0" borderId="0" xfId="0" applyFont="1" applyAlignment="1"/>
    <xf numFmtId="0" fontId="27" fillId="0" borderId="57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27" fillId="0" borderId="60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39" xfId="0" applyFont="1" applyBorder="1" applyAlignment="1">
      <alignment horizontal="distributed" justifyLastLine="1"/>
    </xf>
    <xf numFmtId="0" fontId="13" fillId="0" borderId="40" xfId="0" applyFont="1" applyBorder="1" applyAlignment="1">
      <alignment horizontal="distributed" justifyLastLine="1"/>
    </xf>
    <xf numFmtId="49" fontId="13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1" applyNumberFormat="1" applyFont="1" applyFill="1" applyAlignment="1">
      <alignment horizontal="center"/>
    </xf>
    <xf numFmtId="0" fontId="0" fillId="0" borderId="7" xfId="0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470" name="Line 2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4471" name="Line 3"/>
        <xdr:cNvSpPr>
          <a:spLocks noChangeShapeType="1"/>
        </xdr:cNvSpPr>
      </xdr:nvSpPr>
      <xdr:spPr bwMode="auto">
        <a:xfrm flipH="1" flipV="1">
          <a:off x="9525" y="39052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4472" name="Line 4"/>
        <xdr:cNvSpPr>
          <a:spLocks noChangeShapeType="1"/>
        </xdr:cNvSpPr>
      </xdr:nvSpPr>
      <xdr:spPr bwMode="auto">
        <a:xfrm flipH="1" flipV="1">
          <a:off x="0" y="39052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74473" name="Line 9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474" name="Line 10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475" name="Line 11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476" name="Line 12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75494" name="Line 2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5495" name="Line 3"/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0</xdr:colOff>
      <xdr:row>6</xdr:row>
      <xdr:rowOff>19050</xdr:rowOff>
    </xdr:to>
    <xdr:sp macro="" textlink="">
      <xdr:nvSpPr>
        <xdr:cNvPr id="75496" name="Line 4"/>
        <xdr:cNvSpPr>
          <a:spLocks noChangeShapeType="1"/>
        </xdr:cNvSpPr>
      </xdr:nvSpPr>
      <xdr:spPr bwMode="auto">
        <a:xfrm flipH="1" flipV="1">
          <a:off x="0" y="390525"/>
          <a:ext cx="8001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497" name="Line 11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5498" name="Line 12"/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499" name="Line 13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500" name="Line 14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6200" name="Line 2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6201" name="Line 3"/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6202" name="Line 4"/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6203" name="Line 7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19050</xdr:rowOff>
    </xdr:to>
    <xdr:sp macro="" textlink="">
      <xdr:nvSpPr>
        <xdr:cNvPr id="77224" name="Line 1"/>
        <xdr:cNvSpPr>
          <a:spLocks noChangeShapeType="1"/>
        </xdr:cNvSpPr>
      </xdr:nvSpPr>
      <xdr:spPr bwMode="auto">
        <a:xfrm>
          <a:off x="9525" y="371475"/>
          <a:ext cx="15049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7225" name="Line 2"/>
        <xdr:cNvSpPr>
          <a:spLocks noChangeShapeType="1"/>
        </xdr:cNvSpPr>
      </xdr:nvSpPr>
      <xdr:spPr bwMode="auto">
        <a:xfrm flipH="1" flipV="1">
          <a:off x="9525" y="371475"/>
          <a:ext cx="1495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7226" name="Line 3"/>
        <xdr:cNvSpPr>
          <a:spLocks noChangeShapeType="1"/>
        </xdr:cNvSpPr>
      </xdr:nvSpPr>
      <xdr:spPr bwMode="auto">
        <a:xfrm flipH="1" flipV="1">
          <a:off x="0" y="371475"/>
          <a:ext cx="828675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19050</xdr:rowOff>
    </xdr:to>
    <xdr:sp macro="" textlink="">
      <xdr:nvSpPr>
        <xdr:cNvPr id="77227" name="Line 4"/>
        <xdr:cNvSpPr>
          <a:spLocks noChangeShapeType="1"/>
        </xdr:cNvSpPr>
      </xdr:nvSpPr>
      <xdr:spPr bwMode="auto">
        <a:xfrm>
          <a:off x="9525" y="371475"/>
          <a:ext cx="15049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8248" name="Line 1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8249" name="Line 2"/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8250" name="Line 3"/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8251" name="Line 4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81710" name="Line 2"/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81711" name="Line 3"/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81712" name="Line 4"/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713" name="Line 5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714" name="Line 6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715" name="Line 7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716" name="Line 8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717" name="Line 9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718" name="Line 10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719" name="Line 11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720" name="Line 12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721" name="Line 13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722" name="Line 22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723" name="Line 23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724" name="Line 24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725" name="Line 26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726" name="Line 27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727" name="Line 28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728" name="Line 29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729" name="Line 30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730" name="Line 31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1731" name="Line 47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1732" name="Line 48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1733" name="Line 49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81734" name="Line 62"/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81735" name="Line 63"/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81736" name="Line 64"/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2:K25"/>
  <sheetViews>
    <sheetView view="pageBreakPreview" topLeftCell="A19" zoomScaleNormal="86" zoomScaleSheetLayoutView="100" workbookViewId="0">
      <selection activeCell="M81" sqref="M80:M81"/>
    </sheetView>
  </sheetViews>
  <sheetFormatPr defaultRowHeight="13.5"/>
  <cols>
    <col min="1" max="6" width="9.375" customWidth="1"/>
  </cols>
  <sheetData>
    <row r="22" spans="2:11">
      <c r="B22" s="380" t="s">
        <v>0</v>
      </c>
      <c r="C22" s="380"/>
      <c r="D22" s="380"/>
      <c r="E22" s="380"/>
      <c r="F22" s="380"/>
      <c r="G22" s="380"/>
      <c r="H22" s="381"/>
      <c r="I22" s="381"/>
      <c r="J22" s="381"/>
      <c r="K22" s="381"/>
    </row>
    <row r="23" spans="2:11">
      <c r="B23" s="380"/>
      <c r="C23" s="380"/>
      <c r="D23" s="380"/>
      <c r="E23" s="380"/>
      <c r="F23" s="380"/>
      <c r="G23" s="380"/>
      <c r="H23" s="381"/>
      <c r="I23" s="381"/>
      <c r="J23" s="381"/>
      <c r="K23" s="381"/>
    </row>
    <row r="24" spans="2:11">
      <c r="B24" s="380"/>
      <c r="C24" s="380"/>
      <c r="D24" s="380"/>
      <c r="E24" s="380"/>
      <c r="F24" s="380"/>
      <c r="G24" s="380"/>
      <c r="H24" s="381"/>
      <c r="I24" s="381"/>
      <c r="J24" s="381"/>
      <c r="K24" s="381"/>
    </row>
    <row r="25" spans="2:11">
      <c r="B25" s="380"/>
      <c r="C25" s="380"/>
      <c r="D25" s="380"/>
      <c r="E25" s="380"/>
      <c r="F25" s="380"/>
      <c r="G25" s="380"/>
      <c r="H25" s="381"/>
      <c r="I25" s="381"/>
      <c r="J25" s="381"/>
      <c r="K25" s="381"/>
    </row>
  </sheetData>
  <mergeCells count="1">
    <mergeCell ref="B22:K25"/>
  </mergeCells>
  <phoneticPr fontId="3"/>
  <printOptions horizontalCentered="1" verticalCentered="1"/>
  <pageMargins left="0" right="0" top="0" bottom="0" header="0" footer="0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109"/>
  <sheetViews>
    <sheetView view="pageBreakPreview" zoomScale="115" zoomScaleNormal="100" zoomScaleSheetLayoutView="115" workbookViewId="0">
      <pane xSplit="2" ySplit="5" topLeftCell="C30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J57" sqref="J57"/>
    </sheetView>
  </sheetViews>
  <sheetFormatPr defaultRowHeight="13.5"/>
  <cols>
    <col min="1" max="1" width="10.875" style="130" customWidth="1"/>
    <col min="2" max="2" width="9" style="130"/>
    <col min="3" max="3" width="8.625" style="130" customWidth="1"/>
    <col min="4" max="5" width="11.625" style="130" customWidth="1"/>
    <col min="6" max="6" width="13.625" style="130" customWidth="1"/>
    <col min="7" max="7" width="12.625" style="130" customWidth="1"/>
    <col min="8" max="8" width="8.625" style="130" customWidth="1"/>
    <col min="9" max="10" width="11.625" style="130" customWidth="1"/>
    <col min="11" max="11" width="13.625" style="130" customWidth="1"/>
    <col min="12" max="12" width="12.625" style="130" customWidth="1"/>
    <col min="13" max="13" width="8.625" style="130" customWidth="1"/>
    <col min="14" max="15" width="11.625" style="130" customWidth="1"/>
    <col min="16" max="16" width="13.625" style="130" customWidth="1"/>
    <col min="17" max="17" width="12.625" style="130" customWidth="1"/>
    <col min="18" max="18" width="5.125" style="130" customWidth="1"/>
    <col min="19" max="16384" width="9" style="130"/>
  </cols>
  <sheetData>
    <row r="1" spans="1:18" s="52" customFormat="1"/>
    <row r="2" spans="1:18" s="52" customFormat="1" ht="15" customHeight="1" thickBot="1">
      <c r="A2" s="179" t="s">
        <v>142</v>
      </c>
      <c r="F2" s="237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80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117</v>
      </c>
      <c r="D5" s="226"/>
      <c r="E5" s="226"/>
      <c r="F5" s="226"/>
      <c r="G5" s="227"/>
      <c r="H5" s="142" t="s">
        <v>117</v>
      </c>
      <c r="I5" s="334"/>
      <c r="J5" s="334"/>
      <c r="K5" s="226"/>
      <c r="L5" s="227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tr">
        <f>'９８～９９'!$B$7</f>
        <v>４年以前</v>
      </c>
      <c r="C7" s="168">
        <v>1419</v>
      </c>
      <c r="D7" s="151">
        <v>134592</v>
      </c>
      <c r="E7" s="151">
        <v>130349</v>
      </c>
      <c r="F7" s="151">
        <v>11252639</v>
      </c>
      <c r="G7" s="151">
        <v>5808126</v>
      </c>
      <c r="H7" s="150">
        <v>2145</v>
      </c>
      <c r="I7" s="151">
        <v>115645</v>
      </c>
      <c r="J7" s="151">
        <v>97858</v>
      </c>
      <c r="K7" s="151">
        <v>13034785</v>
      </c>
      <c r="L7" s="151">
        <v>7526996</v>
      </c>
      <c r="M7" s="150">
        <f>C7+H7</f>
        <v>3564</v>
      </c>
      <c r="N7" s="151">
        <f>D7+I7</f>
        <v>250237</v>
      </c>
      <c r="O7" s="151">
        <f>E7+J7</f>
        <v>228207</v>
      </c>
      <c r="P7" s="151">
        <f>F7+K7</f>
        <v>24287424</v>
      </c>
      <c r="Q7" s="152">
        <f>G7+L7</f>
        <v>13335122</v>
      </c>
    </row>
    <row r="8" spans="1:18" ht="16.7" customHeight="1" thickBot="1">
      <c r="A8" s="153" t="s">
        <v>121</v>
      </c>
      <c r="B8" s="218" t="str">
        <f>'９８～９９'!$B$8</f>
        <v>５  年</v>
      </c>
      <c r="C8" s="280">
        <v>365</v>
      </c>
      <c r="D8" s="155">
        <v>34344</v>
      </c>
      <c r="E8" s="155">
        <v>33882</v>
      </c>
      <c r="F8" s="155">
        <v>3417325</v>
      </c>
      <c r="G8" s="155">
        <v>1730686</v>
      </c>
      <c r="H8" s="154">
        <v>289</v>
      </c>
      <c r="I8" s="155">
        <v>25190</v>
      </c>
      <c r="J8" s="155">
        <v>19007</v>
      </c>
      <c r="K8" s="155">
        <v>3172158</v>
      </c>
      <c r="L8" s="155">
        <v>1999677</v>
      </c>
      <c r="M8" s="154">
        <f t="shared" ref="M8:M45" si="0">C8+H8</f>
        <v>654</v>
      </c>
      <c r="N8" s="155">
        <f t="shared" ref="N8:N45" si="1">D8+I8</f>
        <v>59534</v>
      </c>
      <c r="O8" s="155">
        <f t="shared" ref="O8:O45" si="2">E8+J8</f>
        <v>52889</v>
      </c>
      <c r="P8" s="155">
        <f t="shared" ref="P8:P45" si="3">F8+K8</f>
        <v>6589483</v>
      </c>
      <c r="Q8" s="156">
        <f t="shared" ref="Q8:Q45" si="4">G8+L8</f>
        <v>3730363</v>
      </c>
    </row>
    <row r="9" spans="1:18" ht="16.7" customHeight="1">
      <c r="A9" s="157"/>
      <c r="B9" s="217" t="str">
        <f>'９８～９９'!$B$7</f>
        <v>４年以前</v>
      </c>
      <c r="C9" s="168">
        <v>876</v>
      </c>
      <c r="D9" s="151">
        <v>83577</v>
      </c>
      <c r="E9" s="151">
        <v>82014</v>
      </c>
      <c r="F9" s="151">
        <v>6993104</v>
      </c>
      <c r="G9" s="151">
        <v>3564954</v>
      </c>
      <c r="H9" s="150">
        <v>6375</v>
      </c>
      <c r="I9" s="151">
        <v>143915</v>
      </c>
      <c r="J9" s="151">
        <v>122791</v>
      </c>
      <c r="K9" s="151">
        <v>17102862</v>
      </c>
      <c r="L9" s="151">
        <v>9819252</v>
      </c>
      <c r="M9" s="150">
        <f t="shared" si="0"/>
        <v>7251</v>
      </c>
      <c r="N9" s="151">
        <f t="shared" si="1"/>
        <v>227492</v>
      </c>
      <c r="O9" s="151">
        <f t="shared" si="2"/>
        <v>204805</v>
      </c>
      <c r="P9" s="151">
        <f t="shared" si="3"/>
        <v>24095966</v>
      </c>
      <c r="Q9" s="152">
        <f t="shared" si="4"/>
        <v>13384206</v>
      </c>
    </row>
    <row r="10" spans="1:18" ht="16.7" customHeight="1" thickBot="1">
      <c r="A10" s="153" t="s">
        <v>85</v>
      </c>
      <c r="B10" s="218" t="str">
        <f>'９８～９９'!$B$8</f>
        <v>５  年</v>
      </c>
      <c r="C10" s="280">
        <v>214</v>
      </c>
      <c r="D10" s="155">
        <v>20842</v>
      </c>
      <c r="E10" s="155">
        <v>20218</v>
      </c>
      <c r="F10" s="155">
        <v>2053909</v>
      </c>
      <c r="G10" s="155">
        <v>1056535</v>
      </c>
      <c r="H10" s="154">
        <v>636</v>
      </c>
      <c r="I10" s="155">
        <v>24677</v>
      </c>
      <c r="J10" s="155">
        <v>22285</v>
      </c>
      <c r="K10" s="155">
        <v>3111822</v>
      </c>
      <c r="L10" s="155">
        <v>1715693</v>
      </c>
      <c r="M10" s="154">
        <f t="shared" si="0"/>
        <v>850</v>
      </c>
      <c r="N10" s="155">
        <f t="shared" si="1"/>
        <v>45519</v>
      </c>
      <c r="O10" s="155">
        <f t="shared" si="2"/>
        <v>42503</v>
      </c>
      <c r="P10" s="155">
        <f t="shared" si="3"/>
        <v>5165731</v>
      </c>
      <c r="Q10" s="156">
        <f t="shared" si="4"/>
        <v>2772228</v>
      </c>
    </row>
    <row r="11" spans="1:18" ht="16.7" customHeight="1">
      <c r="A11" s="158"/>
      <c r="B11" s="217" t="str">
        <f>'９８～９９'!$B$7</f>
        <v>４年以前</v>
      </c>
      <c r="C11" s="168">
        <v>408</v>
      </c>
      <c r="D11" s="151">
        <v>38413</v>
      </c>
      <c r="E11" s="151">
        <v>37016</v>
      </c>
      <c r="F11" s="151">
        <v>3201088</v>
      </c>
      <c r="G11" s="151">
        <v>1661682</v>
      </c>
      <c r="H11" s="150">
        <v>6176</v>
      </c>
      <c r="I11" s="151">
        <v>131488</v>
      </c>
      <c r="J11" s="151">
        <v>125600</v>
      </c>
      <c r="K11" s="151">
        <v>14900938</v>
      </c>
      <c r="L11" s="151">
        <v>7766095</v>
      </c>
      <c r="M11" s="150">
        <f t="shared" si="0"/>
        <v>6584</v>
      </c>
      <c r="N11" s="151">
        <f t="shared" si="1"/>
        <v>169901</v>
      </c>
      <c r="O11" s="151">
        <f t="shared" si="2"/>
        <v>162616</v>
      </c>
      <c r="P11" s="151">
        <f t="shared" si="3"/>
        <v>18102026</v>
      </c>
      <c r="Q11" s="152">
        <f t="shared" si="4"/>
        <v>9427777</v>
      </c>
    </row>
    <row r="12" spans="1:18" ht="16.7" customHeight="1" thickBot="1">
      <c r="A12" s="153" t="s">
        <v>122</v>
      </c>
      <c r="B12" s="218" t="str">
        <f>'９８～９９'!$B$8</f>
        <v>５  年</v>
      </c>
      <c r="C12" s="280">
        <v>72</v>
      </c>
      <c r="D12" s="155">
        <v>6934</v>
      </c>
      <c r="E12" s="155">
        <v>6836</v>
      </c>
      <c r="F12" s="155">
        <v>670828</v>
      </c>
      <c r="G12" s="155">
        <v>339890</v>
      </c>
      <c r="H12" s="154">
        <v>130</v>
      </c>
      <c r="I12" s="155">
        <v>13941</v>
      </c>
      <c r="J12" s="155">
        <v>8042</v>
      </c>
      <c r="K12" s="155">
        <v>2085100</v>
      </c>
      <c r="L12" s="155">
        <v>1505841</v>
      </c>
      <c r="M12" s="154">
        <f t="shared" si="0"/>
        <v>202</v>
      </c>
      <c r="N12" s="155">
        <f t="shared" si="1"/>
        <v>20875</v>
      </c>
      <c r="O12" s="155">
        <f t="shared" si="2"/>
        <v>14878</v>
      </c>
      <c r="P12" s="155">
        <f t="shared" si="3"/>
        <v>2755928</v>
      </c>
      <c r="Q12" s="156">
        <f t="shared" si="4"/>
        <v>1845731</v>
      </c>
    </row>
    <row r="13" spans="1:18" ht="16.7" customHeight="1">
      <c r="A13" s="158"/>
      <c r="B13" s="217" t="str">
        <f>'９８～９９'!$B$7</f>
        <v>４年以前</v>
      </c>
      <c r="C13" s="168">
        <v>342</v>
      </c>
      <c r="D13" s="151">
        <v>34843</v>
      </c>
      <c r="E13" s="151">
        <v>33455</v>
      </c>
      <c r="F13" s="151">
        <v>2871679</v>
      </c>
      <c r="G13" s="151">
        <v>1492125</v>
      </c>
      <c r="H13" s="150">
        <v>8516</v>
      </c>
      <c r="I13" s="151">
        <v>216383</v>
      </c>
      <c r="J13" s="151">
        <v>196234</v>
      </c>
      <c r="K13" s="151">
        <v>26701136</v>
      </c>
      <c r="L13" s="151">
        <v>14663904</v>
      </c>
      <c r="M13" s="150">
        <f t="shared" si="0"/>
        <v>8858</v>
      </c>
      <c r="N13" s="151">
        <f t="shared" si="1"/>
        <v>251226</v>
      </c>
      <c r="O13" s="151">
        <f t="shared" si="2"/>
        <v>229689</v>
      </c>
      <c r="P13" s="151">
        <f t="shared" si="3"/>
        <v>29572815</v>
      </c>
      <c r="Q13" s="152">
        <f t="shared" si="4"/>
        <v>16156029</v>
      </c>
    </row>
    <row r="14" spans="1:18" ht="16.7" customHeight="1" thickBot="1">
      <c r="A14" s="153" t="s">
        <v>123</v>
      </c>
      <c r="B14" s="218" t="str">
        <f>'９８～９９'!$B$8</f>
        <v>５  年</v>
      </c>
      <c r="C14" s="280">
        <v>79</v>
      </c>
      <c r="D14" s="155">
        <v>7914</v>
      </c>
      <c r="E14" s="155">
        <v>7783</v>
      </c>
      <c r="F14" s="155">
        <v>780808</v>
      </c>
      <c r="G14" s="155">
        <v>396710</v>
      </c>
      <c r="H14" s="154">
        <v>1898</v>
      </c>
      <c r="I14" s="155">
        <v>40588</v>
      </c>
      <c r="J14" s="155">
        <v>38450</v>
      </c>
      <c r="K14" s="155">
        <v>5409676</v>
      </c>
      <c r="L14" s="155">
        <v>2869511</v>
      </c>
      <c r="M14" s="154">
        <f t="shared" si="0"/>
        <v>1977</v>
      </c>
      <c r="N14" s="155">
        <f t="shared" si="1"/>
        <v>48502</v>
      </c>
      <c r="O14" s="155">
        <f t="shared" si="2"/>
        <v>46233</v>
      </c>
      <c r="P14" s="155">
        <f t="shared" si="3"/>
        <v>6190484</v>
      </c>
      <c r="Q14" s="156">
        <f t="shared" si="4"/>
        <v>3266221</v>
      </c>
    </row>
    <row r="15" spans="1:18" ht="16.7" customHeight="1">
      <c r="A15" s="158"/>
      <c r="B15" s="217" t="str">
        <f>'９８～９９'!$B$7</f>
        <v>４年以前</v>
      </c>
      <c r="C15" s="168">
        <v>757</v>
      </c>
      <c r="D15" s="151">
        <v>69881</v>
      </c>
      <c r="E15" s="151">
        <v>68541</v>
      </c>
      <c r="F15" s="151">
        <v>5871115</v>
      </c>
      <c r="G15" s="151">
        <v>2992233</v>
      </c>
      <c r="H15" s="150">
        <v>1117</v>
      </c>
      <c r="I15" s="151">
        <v>59140</v>
      </c>
      <c r="J15" s="151">
        <v>53708</v>
      </c>
      <c r="K15" s="151">
        <v>6756116</v>
      </c>
      <c r="L15" s="151">
        <v>3701984</v>
      </c>
      <c r="M15" s="150">
        <f t="shared" si="0"/>
        <v>1874</v>
      </c>
      <c r="N15" s="151">
        <f t="shared" si="1"/>
        <v>129021</v>
      </c>
      <c r="O15" s="151">
        <f t="shared" si="2"/>
        <v>122249</v>
      </c>
      <c r="P15" s="151">
        <f t="shared" si="3"/>
        <v>12627231</v>
      </c>
      <c r="Q15" s="152">
        <f t="shared" si="4"/>
        <v>6694217</v>
      </c>
    </row>
    <row r="16" spans="1:18" ht="16.7" customHeight="1" thickBot="1">
      <c r="A16" s="153" t="s">
        <v>124</v>
      </c>
      <c r="B16" s="218" t="str">
        <f>'９８～９９'!$B$8</f>
        <v>５  年</v>
      </c>
      <c r="C16" s="280">
        <v>194</v>
      </c>
      <c r="D16" s="155">
        <v>18712</v>
      </c>
      <c r="E16" s="155">
        <v>18359</v>
      </c>
      <c r="F16" s="155">
        <v>1875854</v>
      </c>
      <c r="G16" s="155">
        <v>955499</v>
      </c>
      <c r="H16" s="154">
        <v>444</v>
      </c>
      <c r="I16" s="155">
        <v>23353</v>
      </c>
      <c r="J16" s="155">
        <v>20221</v>
      </c>
      <c r="K16" s="155">
        <v>2949557</v>
      </c>
      <c r="L16" s="155">
        <v>1681084</v>
      </c>
      <c r="M16" s="154">
        <f t="shared" si="0"/>
        <v>638</v>
      </c>
      <c r="N16" s="155">
        <f t="shared" si="1"/>
        <v>42065</v>
      </c>
      <c r="O16" s="155">
        <f t="shared" si="2"/>
        <v>38580</v>
      </c>
      <c r="P16" s="155">
        <f t="shared" si="3"/>
        <v>4825411</v>
      </c>
      <c r="Q16" s="156">
        <f t="shared" si="4"/>
        <v>2636583</v>
      </c>
    </row>
    <row r="17" spans="1:17" ht="16.7" customHeight="1">
      <c r="A17" s="158"/>
      <c r="B17" s="217" t="str">
        <f>'９８～９９'!$B$7</f>
        <v>４年以前</v>
      </c>
      <c r="C17" s="168">
        <v>343</v>
      </c>
      <c r="D17" s="151">
        <v>32652</v>
      </c>
      <c r="E17" s="151">
        <v>32382</v>
      </c>
      <c r="F17" s="151">
        <v>2692603</v>
      </c>
      <c r="G17" s="151">
        <v>1356884</v>
      </c>
      <c r="H17" s="150">
        <v>4423</v>
      </c>
      <c r="I17" s="151">
        <v>80519</v>
      </c>
      <c r="J17" s="151">
        <v>78393</v>
      </c>
      <c r="K17" s="151">
        <v>8585297</v>
      </c>
      <c r="L17" s="151">
        <v>4408186</v>
      </c>
      <c r="M17" s="150">
        <f t="shared" si="0"/>
        <v>4766</v>
      </c>
      <c r="N17" s="151">
        <f t="shared" si="1"/>
        <v>113171</v>
      </c>
      <c r="O17" s="151">
        <f t="shared" si="2"/>
        <v>110775</v>
      </c>
      <c r="P17" s="151">
        <f t="shared" si="3"/>
        <v>11277900</v>
      </c>
      <c r="Q17" s="152">
        <f t="shared" si="4"/>
        <v>5765070</v>
      </c>
    </row>
    <row r="18" spans="1:17" ht="16.7" customHeight="1" thickBot="1">
      <c r="A18" s="153" t="s">
        <v>125</v>
      </c>
      <c r="B18" s="218" t="str">
        <f>'９８～９９'!$B$8</f>
        <v>５  年</v>
      </c>
      <c r="C18" s="280">
        <v>280</v>
      </c>
      <c r="D18" s="155">
        <v>8301</v>
      </c>
      <c r="E18" s="155">
        <v>8210</v>
      </c>
      <c r="F18" s="155">
        <v>814301</v>
      </c>
      <c r="G18" s="155">
        <v>411456</v>
      </c>
      <c r="H18" s="154">
        <v>2139</v>
      </c>
      <c r="I18" s="155">
        <v>24914</v>
      </c>
      <c r="J18" s="155">
        <v>22538</v>
      </c>
      <c r="K18" s="155">
        <v>2999894</v>
      </c>
      <c r="L18" s="155">
        <v>1636088</v>
      </c>
      <c r="M18" s="154">
        <f t="shared" si="0"/>
        <v>2419</v>
      </c>
      <c r="N18" s="155">
        <f t="shared" si="1"/>
        <v>33215</v>
      </c>
      <c r="O18" s="155">
        <f t="shared" si="2"/>
        <v>30748</v>
      </c>
      <c r="P18" s="155">
        <f t="shared" si="3"/>
        <v>3814195</v>
      </c>
      <c r="Q18" s="156">
        <f t="shared" si="4"/>
        <v>2047544</v>
      </c>
    </row>
    <row r="19" spans="1:17" ht="16.7" customHeight="1">
      <c r="A19" s="158"/>
      <c r="B19" s="217" t="str">
        <f>'９８～９９'!$B$7</f>
        <v>４年以前</v>
      </c>
      <c r="C19" s="168">
        <v>308</v>
      </c>
      <c r="D19" s="151">
        <v>30943</v>
      </c>
      <c r="E19" s="151">
        <v>29879</v>
      </c>
      <c r="F19" s="151">
        <v>2560416</v>
      </c>
      <c r="G19" s="151">
        <v>1325633</v>
      </c>
      <c r="H19" s="150">
        <v>3361</v>
      </c>
      <c r="I19" s="151">
        <v>84701</v>
      </c>
      <c r="J19" s="151">
        <v>73734</v>
      </c>
      <c r="K19" s="151">
        <v>9400858</v>
      </c>
      <c r="L19" s="151">
        <v>5380205</v>
      </c>
      <c r="M19" s="150">
        <f t="shared" si="0"/>
        <v>3669</v>
      </c>
      <c r="N19" s="151">
        <f t="shared" si="1"/>
        <v>115644</v>
      </c>
      <c r="O19" s="151">
        <f t="shared" si="2"/>
        <v>103613</v>
      </c>
      <c r="P19" s="151">
        <f t="shared" si="3"/>
        <v>11961274</v>
      </c>
      <c r="Q19" s="152">
        <f t="shared" si="4"/>
        <v>6705838</v>
      </c>
    </row>
    <row r="20" spans="1:17" ht="16.7" customHeight="1" thickBot="1">
      <c r="A20" s="153" t="s">
        <v>90</v>
      </c>
      <c r="B20" s="218" t="str">
        <f>'９８～９９'!$B$8</f>
        <v>５  年</v>
      </c>
      <c r="C20" s="280">
        <v>83</v>
      </c>
      <c r="D20" s="155">
        <v>8910</v>
      </c>
      <c r="E20" s="155">
        <v>8368</v>
      </c>
      <c r="F20" s="155">
        <v>896084</v>
      </c>
      <c r="G20" s="155">
        <v>477694</v>
      </c>
      <c r="H20" s="154">
        <v>1133</v>
      </c>
      <c r="I20" s="155">
        <v>18592</v>
      </c>
      <c r="J20" s="155">
        <v>17637</v>
      </c>
      <c r="K20" s="155">
        <v>2676817</v>
      </c>
      <c r="L20" s="155">
        <v>1409446</v>
      </c>
      <c r="M20" s="154">
        <f t="shared" si="0"/>
        <v>1216</v>
      </c>
      <c r="N20" s="155">
        <f t="shared" si="1"/>
        <v>27502</v>
      </c>
      <c r="O20" s="155">
        <f t="shared" si="2"/>
        <v>26005</v>
      </c>
      <c r="P20" s="155">
        <f t="shared" si="3"/>
        <v>3572901</v>
      </c>
      <c r="Q20" s="156">
        <f t="shared" si="4"/>
        <v>1887140</v>
      </c>
    </row>
    <row r="21" spans="1:17" ht="16.7" customHeight="1">
      <c r="A21" s="158"/>
      <c r="B21" s="217" t="str">
        <f>'９８～９９'!$B$7</f>
        <v>４年以前</v>
      </c>
      <c r="C21" s="150">
        <v>267</v>
      </c>
      <c r="D21" s="283">
        <v>25924</v>
      </c>
      <c r="E21" s="151">
        <v>25423</v>
      </c>
      <c r="F21" s="151">
        <v>2162331</v>
      </c>
      <c r="G21" s="281">
        <v>1100894</v>
      </c>
      <c r="H21" s="150">
        <v>446</v>
      </c>
      <c r="I21" s="151">
        <v>21254</v>
      </c>
      <c r="J21" s="151">
        <v>18060</v>
      </c>
      <c r="K21" s="151">
        <v>2272103</v>
      </c>
      <c r="L21" s="151">
        <v>1301486</v>
      </c>
      <c r="M21" s="150">
        <f t="shared" si="0"/>
        <v>713</v>
      </c>
      <c r="N21" s="151">
        <f t="shared" si="1"/>
        <v>47178</v>
      </c>
      <c r="O21" s="151">
        <f t="shared" si="2"/>
        <v>43483</v>
      </c>
      <c r="P21" s="151">
        <f t="shared" si="3"/>
        <v>4434434</v>
      </c>
      <c r="Q21" s="152">
        <f t="shared" si="4"/>
        <v>2402380</v>
      </c>
    </row>
    <row r="22" spans="1:17" ht="16.7" customHeight="1" thickBot="1">
      <c r="A22" s="153" t="s">
        <v>126</v>
      </c>
      <c r="B22" s="218" t="str">
        <f>'９８～９９'!$B$8</f>
        <v>５  年</v>
      </c>
      <c r="C22" s="154">
        <v>83</v>
      </c>
      <c r="D22" s="284">
        <v>8127</v>
      </c>
      <c r="E22" s="155">
        <v>7641</v>
      </c>
      <c r="F22" s="155">
        <v>815655</v>
      </c>
      <c r="G22" s="282">
        <v>434242</v>
      </c>
      <c r="H22" s="154">
        <v>262</v>
      </c>
      <c r="I22" s="155">
        <v>6941</v>
      </c>
      <c r="J22" s="155">
        <v>5685</v>
      </c>
      <c r="K22" s="155">
        <v>873886</v>
      </c>
      <c r="L22" s="155">
        <v>510142</v>
      </c>
      <c r="M22" s="154">
        <f t="shared" si="0"/>
        <v>345</v>
      </c>
      <c r="N22" s="155">
        <f t="shared" si="1"/>
        <v>15068</v>
      </c>
      <c r="O22" s="155">
        <f t="shared" si="2"/>
        <v>13326</v>
      </c>
      <c r="P22" s="155">
        <f t="shared" si="3"/>
        <v>1689541</v>
      </c>
      <c r="Q22" s="156">
        <f t="shared" si="4"/>
        <v>944384</v>
      </c>
    </row>
    <row r="23" spans="1:17" ht="16.7" customHeight="1">
      <c r="A23" s="158"/>
      <c r="B23" s="217" t="str">
        <f>'９８～９９'!$B$7</f>
        <v>４年以前</v>
      </c>
      <c r="C23" s="150">
        <v>350</v>
      </c>
      <c r="D23" s="151">
        <v>33271</v>
      </c>
      <c r="E23" s="151">
        <v>32785</v>
      </c>
      <c r="F23" s="151">
        <v>2771561</v>
      </c>
      <c r="G23" s="151">
        <v>1405431</v>
      </c>
      <c r="H23" s="150">
        <v>3788</v>
      </c>
      <c r="I23" s="151">
        <v>66513</v>
      </c>
      <c r="J23" s="151">
        <v>60782</v>
      </c>
      <c r="K23" s="151">
        <v>7222283</v>
      </c>
      <c r="L23" s="151">
        <v>3947493</v>
      </c>
      <c r="M23" s="150">
        <f t="shared" si="0"/>
        <v>4138</v>
      </c>
      <c r="N23" s="151">
        <f t="shared" si="1"/>
        <v>99784</v>
      </c>
      <c r="O23" s="151">
        <f t="shared" si="2"/>
        <v>93567</v>
      </c>
      <c r="P23" s="151">
        <f t="shared" si="3"/>
        <v>9993844</v>
      </c>
      <c r="Q23" s="152">
        <f t="shared" si="4"/>
        <v>5352924</v>
      </c>
    </row>
    <row r="24" spans="1:17" ht="16.7" customHeight="1" thickBot="1">
      <c r="A24" s="153" t="s">
        <v>127</v>
      </c>
      <c r="B24" s="218" t="str">
        <f>'９８～９９'!$B$8</f>
        <v>５  年</v>
      </c>
      <c r="C24" s="280">
        <v>98</v>
      </c>
      <c r="D24" s="155">
        <v>8859</v>
      </c>
      <c r="E24" s="155">
        <v>8806</v>
      </c>
      <c r="F24" s="155">
        <v>882561</v>
      </c>
      <c r="G24" s="155">
        <v>443661</v>
      </c>
      <c r="H24" s="154">
        <v>110</v>
      </c>
      <c r="I24" s="155">
        <v>2869</v>
      </c>
      <c r="J24" s="155">
        <v>2407</v>
      </c>
      <c r="K24" s="155">
        <v>427540</v>
      </c>
      <c r="L24" s="155">
        <v>240320</v>
      </c>
      <c r="M24" s="154">
        <f t="shared" si="0"/>
        <v>208</v>
      </c>
      <c r="N24" s="155">
        <f t="shared" si="1"/>
        <v>11728</v>
      </c>
      <c r="O24" s="155">
        <f t="shared" si="2"/>
        <v>11213</v>
      </c>
      <c r="P24" s="155">
        <f t="shared" si="3"/>
        <v>1310101</v>
      </c>
      <c r="Q24" s="156">
        <f t="shared" si="4"/>
        <v>683981</v>
      </c>
    </row>
    <row r="25" spans="1:17" ht="16.7" customHeight="1">
      <c r="A25" s="158"/>
      <c r="B25" s="217" t="str">
        <f>'９８～９９'!$B$7</f>
        <v>４年以前</v>
      </c>
      <c r="C25" s="168">
        <v>273</v>
      </c>
      <c r="D25" s="151">
        <v>26810</v>
      </c>
      <c r="E25" s="151">
        <v>26052</v>
      </c>
      <c r="F25" s="151">
        <v>2188860</v>
      </c>
      <c r="G25" s="151">
        <v>1122450</v>
      </c>
      <c r="H25" s="150">
        <v>24</v>
      </c>
      <c r="I25" s="151">
        <v>21134</v>
      </c>
      <c r="J25" s="151">
        <v>12344</v>
      </c>
      <c r="K25" s="151">
        <v>2476892</v>
      </c>
      <c r="L25" s="151">
        <v>1757327</v>
      </c>
      <c r="M25" s="150">
        <f t="shared" si="0"/>
        <v>297</v>
      </c>
      <c r="N25" s="151">
        <f t="shared" si="1"/>
        <v>47944</v>
      </c>
      <c r="O25" s="151">
        <f t="shared" si="2"/>
        <v>38396</v>
      </c>
      <c r="P25" s="151">
        <f t="shared" si="3"/>
        <v>4665752</v>
      </c>
      <c r="Q25" s="152">
        <f t="shared" si="4"/>
        <v>2879777</v>
      </c>
    </row>
    <row r="26" spans="1:17" ht="16.7" customHeight="1" thickBot="1">
      <c r="A26" s="153" t="s">
        <v>128</v>
      </c>
      <c r="B26" s="218" t="str">
        <f>'９８～９９'!$B$8</f>
        <v>５  年</v>
      </c>
      <c r="C26" s="280">
        <v>67</v>
      </c>
      <c r="D26" s="155">
        <v>6653</v>
      </c>
      <c r="E26" s="155">
        <v>6623</v>
      </c>
      <c r="F26" s="155">
        <v>660166</v>
      </c>
      <c r="G26" s="155">
        <v>331498</v>
      </c>
      <c r="H26" s="154">
        <v>179</v>
      </c>
      <c r="I26" s="155">
        <v>7127</v>
      </c>
      <c r="J26" s="155">
        <v>6983</v>
      </c>
      <c r="K26" s="155">
        <v>884003</v>
      </c>
      <c r="L26" s="155">
        <v>451866</v>
      </c>
      <c r="M26" s="154">
        <f t="shared" si="0"/>
        <v>246</v>
      </c>
      <c r="N26" s="155">
        <f t="shared" si="1"/>
        <v>13780</v>
      </c>
      <c r="O26" s="155">
        <f t="shared" si="2"/>
        <v>13606</v>
      </c>
      <c r="P26" s="155">
        <f t="shared" si="3"/>
        <v>1544169</v>
      </c>
      <c r="Q26" s="156">
        <f t="shared" si="4"/>
        <v>783364</v>
      </c>
    </row>
    <row r="27" spans="1:17" ht="16.7" customHeight="1">
      <c r="A27" s="158"/>
      <c r="B27" s="217" t="str">
        <f>'９８～９９'!$B$7</f>
        <v>４年以前</v>
      </c>
      <c r="C27" s="168">
        <v>1164</v>
      </c>
      <c r="D27" s="151">
        <v>113835</v>
      </c>
      <c r="E27" s="151">
        <v>110546</v>
      </c>
      <c r="F27" s="151">
        <v>9568883</v>
      </c>
      <c r="G27" s="151">
        <v>4925177</v>
      </c>
      <c r="H27" s="150">
        <v>20489</v>
      </c>
      <c r="I27" s="151">
        <v>281312</v>
      </c>
      <c r="J27" s="151">
        <v>267780</v>
      </c>
      <c r="K27" s="151">
        <v>34445488</v>
      </c>
      <c r="L27" s="151">
        <v>17986657</v>
      </c>
      <c r="M27" s="150">
        <f t="shared" si="0"/>
        <v>21653</v>
      </c>
      <c r="N27" s="151">
        <f t="shared" si="1"/>
        <v>395147</v>
      </c>
      <c r="O27" s="151">
        <f t="shared" si="2"/>
        <v>378326</v>
      </c>
      <c r="P27" s="151">
        <f t="shared" si="3"/>
        <v>44014371</v>
      </c>
      <c r="Q27" s="152">
        <f t="shared" si="4"/>
        <v>22911834</v>
      </c>
    </row>
    <row r="28" spans="1:17" ht="16.7" customHeight="1" thickBot="1">
      <c r="A28" s="153" t="s">
        <v>129</v>
      </c>
      <c r="B28" s="218" t="str">
        <f>'９８～９９'!$B$8</f>
        <v>５  年</v>
      </c>
      <c r="C28" s="280">
        <v>255</v>
      </c>
      <c r="D28" s="155">
        <v>25498</v>
      </c>
      <c r="E28" s="155">
        <v>24848</v>
      </c>
      <c r="F28" s="155">
        <v>2575290</v>
      </c>
      <c r="G28" s="155">
        <v>1321335</v>
      </c>
      <c r="H28" s="154">
        <v>579</v>
      </c>
      <c r="I28" s="155">
        <v>23963</v>
      </c>
      <c r="J28" s="155">
        <v>20924</v>
      </c>
      <c r="K28" s="155">
        <v>3040213</v>
      </c>
      <c r="L28" s="155">
        <v>1717972</v>
      </c>
      <c r="M28" s="154">
        <f t="shared" si="0"/>
        <v>834</v>
      </c>
      <c r="N28" s="155">
        <f t="shared" si="1"/>
        <v>49461</v>
      </c>
      <c r="O28" s="155">
        <f t="shared" si="2"/>
        <v>45772</v>
      </c>
      <c r="P28" s="155">
        <f t="shared" si="3"/>
        <v>5615503</v>
      </c>
      <c r="Q28" s="156">
        <f t="shared" si="4"/>
        <v>3039307</v>
      </c>
    </row>
    <row r="29" spans="1:17" ht="16.7" customHeight="1">
      <c r="A29" s="158"/>
      <c r="B29" s="217" t="str">
        <f>'９８～９９'!$B$7</f>
        <v>４年以前</v>
      </c>
      <c r="C29" s="168">
        <v>214</v>
      </c>
      <c r="D29" s="151">
        <v>22335</v>
      </c>
      <c r="E29" s="151">
        <v>21019</v>
      </c>
      <c r="F29" s="151">
        <v>1873247</v>
      </c>
      <c r="G29" s="151">
        <v>997851</v>
      </c>
      <c r="H29" s="150">
        <v>1863</v>
      </c>
      <c r="I29" s="151">
        <v>48592</v>
      </c>
      <c r="J29" s="151">
        <v>42528</v>
      </c>
      <c r="K29" s="151">
        <v>5325814</v>
      </c>
      <c r="L29" s="151">
        <v>2998224</v>
      </c>
      <c r="M29" s="150">
        <f t="shared" si="0"/>
        <v>2077</v>
      </c>
      <c r="N29" s="151">
        <f t="shared" si="1"/>
        <v>70927</v>
      </c>
      <c r="O29" s="151">
        <f t="shared" si="2"/>
        <v>63547</v>
      </c>
      <c r="P29" s="151">
        <f t="shared" si="3"/>
        <v>7199061</v>
      </c>
      <c r="Q29" s="152">
        <f t="shared" si="4"/>
        <v>3996075</v>
      </c>
    </row>
    <row r="30" spans="1:17" ht="16.7" customHeight="1" thickBot="1">
      <c r="A30" s="153" t="s">
        <v>130</v>
      </c>
      <c r="B30" s="218" t="str">
        <f>'９８～９９'!$B$8</f>
        <v>５  年</v>
      </c>
      <c r="C30" s="280">
        <v>46</v>
      </c>
      <c r="D30" s="155">
        <v>4465</v>
      </c>
      <c r="E30" s="155">
        <v>4257</v>
      </c>
      <c r="F30" s="155">
        <v>447290</v>
      </c>
      <c r="G30" s="155">
        <v>234372</v>
      </c>
      <c r="H30" s="154">
        <v>2509</v>
      </c>
      <c r="I30" s="155">
        <v>30279</v>
      </c>
      <c r="J30" s="155">
        <v>29862</v>
      </c>
      <c r="K30" s="155">
        <v>3999451</v>
      </c>
      <c r="L30" s="155">
        <v>2025548</v>
      </c>
      <c r="M30" s="169">
        <f t="shared" si="0"/>
        <v>2555</v>
      </c>
      <c r="N30" s="155">
        <f t="shared" si="1"/>
        <v>34744</v>
      </c>
      <c r="O30" s="155">
        <f t="shared" si="2"/>
        <v>34119</v>
      </c>
      <c r="P30" s="155">
        <f t="shared" si="3"/>
        <v>4446741</v>
      </c>
      <c r="Q30" s="156">
        <f t="shared" si="4"/>
        <v>2259920</v>
      </c>
    </row>
    <row r="31" spans="1:17" ht="16.7" customHeight="1">
      <c r="A31" s="158"/>
      <c r="B31" s="217" t="str">
        <f>'９８～９９'!$B$7</f>
        <v>４年以前</v>
      </c>
      <c r="C31" s="168">
        <v>175</v>
      </c>
      <c r="D31" s="151">
        <v>20597</v>
      </c>
      <c r="E31" s="151">
        <v>18970</v>
      </c>
      <c r="F31" s="151">
        <v>1713645</v>
      </c>
      <c r="G31" s="151">
        <v>928961</v>
      </c>
      <c r="H31" s="150">
        <v>9041</v>
      </c>
      <c r="I31" s="151">
        <v>122789</v>
      </c>
      <c r="J31" s="151">
        <v>117840</v>
      </c>
      <c r="K31" s="151">
        <v>14359513</v>
      </c>
      <c r="L31" s="151">
        <v>7424812</v>
      </c>
      <c r="M31" s="150">
        <f t="shared" si="0"/>
        <v>9216</v>
      </c>
      <c r="N31" s="151">
        <f t="shared" si="1"/>
        <v>143386</v>
      </c>
      <c r="O31" s="151">
        <f t="shared" si="2"/>
        <v>136810</v>
      </c>
      <c r="P31" s="151">
        <f t="shared" si="3"/>
        <v>16073158</v>
      </c>
      <c r="Q31" s="152">
        <f t="shared" si="4"/>
        <v>8353773</v>
      </c>
    </row>
    <row r="32" spans="1:17" ht="16.7" customHeight="1" thickBot="1">
      <c r="A32" s="153" t="s">
        <v>131</v>
      </c>
      <c r="B32" s="218" t="str">
        <f>'９８～９９'!$B$8</f>
        <v>５  年</v>
      </c>
      <c r="C32" s="280">
        <v>38</v>
      </c>
      <c r="D32" s="155">
        <v>4309</v>
      </c>
      <c r="E32" s="155">
        <v>4298</v>
      </c>
      <c r="F32" s="155">
        <v>438568</v>
      </c>
      <c r="G32" s="155">
        <v>219785</v>
      </c>
      <c r="H32" s="154">
        <v>318</v>
      </c>
      <c r="I32" s="155">
        <v>12956</v>
      </c>
      <c r="J32" s="155">
        <v>12451</v>
      </c>
      <c r="K32" s="155">
        <v>1633050</v>
      </c>
      <c r="L32" s="155">
        <v>852731</v>
      </c>
      <c r="M32" s="154">
        <f t="shared" si="0"/>
        <v>356</v>
      </c>
      <c r="N32" s="155">
        <f t="shared" si="1"/>
        <v>17265</v>
      </c>
      <c r="O32" s="155">
        <f t="shared" si="2"/>
        <v>16749</v>
      </c>
      <c r="P32" s="155">
        <f t="shared" si="3"/>
        <v>2071618</v>
      </c>
      <c r="Q32" s="156">
        <f t="shared" si="4"/>
        <v>1072516</v>
      </c>
    </row>
    <row r="33" spans="1:17" ht="16.7" customHeight="1">
      <c r="A33" s="158"/>
      <c r="B33" s="217" t="str">
        <f>'９８～９９'!$B$7</f>
        <v>４年以前</v>
      </c>
      <c r="C33" s="168">
        <v>165</v>
      </c>
      <c r="D33" s="151">
        <v>17793</v>
      </c>
      <c r="E33" s="151">
        <v>17637</v>
      </c>
      <c r="F33" s="151">
        <v>1499504</v>
      </c>
      <c r="G33" s="151">
        <v>756378</v>
      </c>
      <c r="H33" s="150">
        <v>16875</v>
      </c>
      <c r="I33" s="151">
        <v>160156</v>
      </c>
      <c r="J33" s="151">
        <v>156147</v>
      </c>
      <c r="K33" s="151">
        <v>18789334</v>
      </c>
      <c r="L33" s="151">
        <v>9646212</v>
      </c>
      <c r="M33" s="150">
        <f t="shared" si="0"/>
        <v>17040</v>
      </c>
      <c r="N33" s="151">
        <f t="shared" si="1"/>
        <v>177949</v>
      </c>
      <c r="O33" s="151">
        <f t="shared" si="2"/>
        <v>173784</v>
      </c>
      <c r="P33" s="151">
        <f t="shared" si="3"/>
        <v>20288838</v>
      </c>
      <c r="Q33" s="152">
        <f t="shared" si="4"/>
        <v>10402590</v>
      </c>
    </row>
    <row r="34" spans="1:17" ht="16.7" customHeight="1" thickBot="1">
      <c r="A34" s="153" t="s">
        <v>132</v>
      </c>
      <c r="B34" s="218" t="str">
        <f>'９８～９９'!$B$8</f>
        <v>５  年</v>
      </c>
      <c r="C34" s="280">
        <v>30</v>
      </c>
      <c r="D34" s="155">
        <v>3298</v>
      </c>
      <c r="E34" s="155">
        <v>3285</v>
      </c>
      <c r="F34" s="155">
        <v>328102</v>
      </c>
      <c r="G34" s="155">
        <v>164609</v>
      </c>
      <c r="H34" s="154">
        <v>428</v>
      </c>
      <c r="I34" s="155">
        <v>15037</v>
      </c>
      <c r="J34" s="155">
        <v>14341</v>
      </c>
      <c r="K34" s="155">
        <v>1904250</v>
      </c>
      <c r="L34" s="155">
        <v>996653</v>
      </c>
      <c r="M34" s="154">
        <f t="shared" si="0"/>
        <v>458</v>
      </c>
      <c r="N34" s="155">
        <f t="shared" si="1"/>
        <v>18335</v>
      </c>
      <c r="O34" s="155">
        <f t="shared" si="2"/>
        <v>17626</v>
      </c>
      <c r="P34" s="155">
        <f t="shared" si="3"/>
        <v>2232352</v>
      </c>
      <c r="Q34" s="156">
        <f t="shared" si="4"/>
        <v>1161262</v>
      </c>
    </row>
    <row r="35" spans="1:17" ht="16.7" customHeight="1">
      <c r="A35" s="158"/>
      <c r="B35" s="217" t="str">
        <f>'９８～９９'!$B$7</f>
        <v>４年以前</v>
      </c>
      <c r="C35" s="150">
        <v>740</v>
      </c>
      <c r="D35" s="151">
        <v>28921</v>
      </c>
      <c r="E35" s="151">
        <v>28622</v>
      </c>
      <c r="F35" s="151">
        <v>2434510</v>
      </c>
      <c r="G35" s="151">
        <v>1229258</v>
      </c>
      <c r="H35" s="168">
        <v>6413</v>
      </c>
      <c r="I35" s="151">
        <v>112667</v>
      </c>
      <c r="J35" s="151">
        <v>109944</v>
      </c>
      <c r="K35" s="151">
        <v>12701173</v>
      </c>
      <c r="L35" s="151">
        <v>6511885</v>
      </c>
      <c r="M35" s="150">
        <f t="shared" si="0"/>
        <v>7153</v>
      </c>
      <c r="N35" s="151">
        <f t="shared" si="1"/>
        <v>141588</v>
      </c>
      <c r="O35" s="151">
        <f t="shared" si="2"/>
        <v>138566</v>
      </c>
      <c r="P35" s="151">
        <f t="shared" si="3"/>
        <v>15135683</v>
      </c>
      <c r="Q35" s="152">
        <f t="shared" si="4"/>
        <v>7741143</v>
      </c>
    </row>
    <row r="36" spans="1:17" ht="16.7" customHeight="1" thickBot="1">
      <c r="A36" s="153" t="s">
        <v>133</v>
      </c>
      <c r="B36" s="218" t="str">
        <f>'９８～９９'!$B$8</f>
        <v>５  年</v>
      </c>
      <c r="C36" s="154">
        <v>83</v>
      </c>
      <c r="D36" s="155">
        <v>7803</v>
      </c>
      <c r="E36" s="155">
        <v>7549</v>
      </c>
      <c r="F36" s="155">
        <v>781981</v>
      </c>
      <c r="G36" s="155">
        <v>404068</v>
      </c>
      <c r="H36" s="280">
        <v>716</v>
      </c>
      <c r="I36" s="155">
        <v>29450</v>
      </c>
      <c r="J36" s="155">
        <v>27854</v>
      </c>
      <c r="K36" s="155">
        <v>3749272</v>
      </c>
      <c r="L36" s="155">
        <v>1971694</v>
      </c>
      <c r="M36" s="154">
        <f t="shared" si="0"/>
        <v>799</v>
      </c>
      <c r="N36" s="155">
        <f t="shared" si="1"/>
        <v>37253</v>
      </c>
      <c r="O36" s="155">
        <f t="shared" si="2"/>
        <v>35403</v>
      </c>
      <c r="P36" s="155">
        <f t="shared" si="3"/>
        <v>4531253</v>
      </c>
      <c r="Q36" s="156">
        <f t="shared" si="4"/>
        <v>2375762</v>
      </c>
    </row>
    <row r="37" spans="1:17" ht="16.7" customHeight="1">
      <c r="A37" s="158"/>
      <c r="B37" s="217" t="str">
        <f>'９８～９９'!$B$7</f>
        <v>４年以前</v>
      </c>
      <c r="C37" s="150">
        <v>108</v>
      </c>
      <c r="D37" s="151">
        <v>12614</v>
      </c>
      <c r="E37" s="151">
        <v>12096</v>
      </c>
      <c r="F37" s="151">
        <v>1054225</v>
      </c>
      <c r="G37" s="151">
        <v>552279</v>
      </c>
      <c r="H37" s="168">
        <v>11838</v>
      </c>
      <c r="I37" s="151">
        <v>104329</v>
      </c>
      <c r="J37" s="151">
        <v>101041</v>
      </c>
      <c r="K37" s="151">
        <v>12155628</v>
      </c>
      <c r="L37" s="151">
        <v>6269721</v>
      </c>
      <c r="M37" s="150">
        <f t="shared" si="0"/>
        <v>11946</v>
      </c>
      <c r="N37" s="151">
        <f t="shared" si="1"/>
        <v>116943</v>
      </c>
      <c r="O37" s="151">
        <f t="shared" si="2"/>
        <v>113137</v>
      </c>
      <c r="P37" s="151">
        <f t="shared" si="3"/>
        <v>13209853</v>
      </c>
      <c r="Q37" s="152">
        <f t="shared" si="4"/>
        <v>6822000</v>
      </c>
    </row>
    <row r="38" spans="1:17" ht="16.7" customHeight="1" thickBot="1">
      <c r="A38" s="153" t="s">
        <v>134</v>
      </c>
      <c r="B38" s="218" t="str">
        <f>'９８～９９'!$B$8</f>
        <v>５  年</v>
      </c>
      <c r="C38" s="154">
        <v>25</v>
      </c>
      <c r="D38" s="155">
        <v>2241</v>
      </c>
      <c r="E38" s="155">
        <v>2241</v>
      </c>
      <c r="F38" s="155">
        <v>223043</v>
      </c>
      <c r="G38" s="155">
        <v>111522</v>
      </c>
      <c r="H38" s="280">
        <v>519</v>
      </c>
      <c r="I38" s="155">
        <v>13740</v>
      </c>
      <c r="J38" s="155">
        <v>13703</v>
      </c>
      <c r="K38" s="155">
        <v>1600524</v>
      </c>
      <c r="L38" s="155">
        <v>802270</v>
      </c>
      <c r="M38" s="154">
        <f t="shared" si="0"/>
        <v>544</v>
      </c>
      <c r="N38" s="155">
        <f t="shared" si="1"/>
        <v>15981</v>
      </c>
      <c r="O38" s="155">
        <f t="shared" si="2"/>
        <v>15944</v>
      </c>
      <c r="P38" s="155">
        <f t="shared" si="3"/>
        <v>1823567</v>
      </c>
      <c r="Q38" s="156">
        <f t="shared" si="4"/>
        <v>913792</v>
      </c>
    </row>
    <row r="39" spans="1:17" ht="16.7" customHeight="1">
      <c r="A39" s="158"/>
      <c r="B39" s="217" t="str">
        <f>'９８～９９'!$B$7</f>
        <v>４年以前</v>
      </c>
      <c r="C39" s="168">
        <v>55</v>
      </c>
      <c r="D39" s="151">
        <v>8501</v>
      </c>
      <c r="E39" s="151">
        <v>7960</v>
      </c>
      <c r="F39" s="151">
        <v>684598</v>
      </c>
      <c r="G39" s="151">
        <v>366163</v>
      </c>
      <c r="H39" s="150">
        <v>198</v>
      </c>
      <c r="I39" s="151">
        <v>19066</v>
      </c>
      <c r="J39" s="151">
        <v>17160</v>
      </c>
      <c r="K39" s="151">
        <v>1969897</v>
      </c>
      <c r="L39" s="151">
        <v>1089784</v>
      </c>
      <c r="M39" s="150">
        <f t="shared" si="0"/>
        <v>253</v>
      </c>
      <c r="N39" s="151">
        <f t="shared" si="1"/>
        <v>27567</v>
      </c>
      <c r="O39" s="151">
        <f t="shared" si="2"/>
        <v>25120</v>
      </c>
      <c r="P39" s="151">
        <f t="shared" si="3"/>
        <v>2654495</v>
      </c>
      <c r="Q39" s="152">
        <f t="shared" si="4"/>
        <v>1455947</v>
      </c>
    </row>
    <row r="40" spans="1:17" ht="16.7" customHeight="1" thickBot="1">
      <c r="A40" s="153" t="s">
        <v>135</v>
      </c>
      <c r="B40" s="218" t="str">
        <f>'９８～９９'!$B$8</f>
        <v>５  年</v>
      </c>
      <c r="C40" s="280">
        <v>19</v>
      </c>
      <c r="D40" s="155">
        <v>2103</v>
      </c>
      <c r="E40" s="155">
        <v>2052</v>
      </c>
      <c r="F40" s="155">
        <v>206537</v>
      </c>
      <c r="G40" s="155">
        <v>105797</v>
      </c>
      <c r="H40" s="154">
        <v>9</v>
      </c>
      <c r="I40" s="155">
        <v>5288</v>
      </c>
      <c r="J40" s="155">
        <v>3892</v>
      </c>
      <c r="K40" s="155">
        <v>624117</v>
      </c>
      <c r="L40" s="155">
        <v>397821</v>
      </c>
      <c r="M40" s="154">
        <f t="shared" si="0"/>
        <v>28</v>
      </c>
      <c r="N40" s="155">
        <f t="shared" si="1"/>
        <v>7391</v>
      </c>
      <c r="O40" s="155">
        <f t="shared" si="2"/>
        <v>5944</v>
      </c>
      <c r="P40" s="155">
        <f t="shared" si="3"/>
        <v>830654</v>
      </c>
      <c r="Q40" s="156">
        <f t="shared" si="4"/>
        <v>503618</v>
      </c>
    </row>
    <row r="41" spans="1:17" ht="16.7" customHeight="1">
      <c r="A41" s="158"/>
      <c r="B41" s="217" t="str">
        <f>'９８～９９'!$B$7</f>
        <v>４年以前</v>
      </c>
      <c r="C41" s="150">
        <v>75</v>
      </c>
      <c r="D41" s="151">
        <v>7745</v>
      </c>
      <c r="E41" s="151">
        <v>7665</v>
      </c>
      <c r="F41" s="151">
        <v>649535</v>
      </c>
      <c r="G41" s="151">
        <v>327923</v>
      </c>
      <c r="H41" s="150">
        <v>737</v>
      </c>
      <c r="I41" s="151">
        <v>23664</v>
      </c>
      <c r="J41" s="151">
        <v>23121</v>
      </c>
      <c r="K41" s="151">
        <v>2644948</v>
      </c>
      <c r="L41" s="151">
        <v>1348594</v>
      </c>
      <c r="M41" s="150">
        <f t="shared" si="0"/>
        <v>812</v>
      </c>
      <c r="N41" s="151">
        <f t="shared" si="1"/>
        <v>31409</v>
      </c>
      <c r="O41" s="151">
        <f>E41+J41</f>
        <v>30786</v>
      </c>
      <c r="P41" s="151">
        <f t="shared" si="3"/>
        <v>3294483</v>
      </c>
      <c r="Q41" s="152">
        <f t="shared" si="4"/>
        <v>1676517</v>
      </c>
    </row>
    <row r="42" spans="1:17" ht="16.7" customHeight="1" thickBot="1">
      <c r="A42" s="153" t="s">
        <v>136</v>
      </c>
      <c r="B42" s="218" t="str">
        <f>'９８～９９'!$B$8</f>
        <v>５  年</v>
      </c>
      <c r="C42" s="154">
        <v>40</v>
      </c>
      <c r="D42" s="155">
        <v>3772</v>
      </c>
      <c r="E42" s="155">
        <v>3746</v>
      </c>
      <c r="F42" s="155">
        <v>371190</v>
      </c>
      <c r="G42" s="155">
        <v>186787</v>
      </c>
      <c r="H42" s="154">
        <v>3</v>
      </c>
      <c r="I42" s="155">
        <v>2191</v>
      </c>
      <c r="J42" s="155">
        <v>1970</v>
      </c>
      <c r="K42" s="155">
        <v>288020</v>
      </c>
      <c r="L42" s="155">
        <v>157589</v>
      </c>
      <c r="M42" s="154">
        <f t="shared" si="0"/>
        <v>43</v>
      </c>
      <c r="N42" s="155">
        <f t="shared" si="1"/>
        <v>5963</v>
      </c>
      <c r="O42" s="155">
        <f t="shared" si="2"/>
        <v>5716</v>
      </c>
      <c r="P42" s="155">
        <f t="shared" si="3"/>
        <v>659210</v>
      </c>
      <c r="Q42" s="156">
        <f t="shared" si="4"/>
        <v>344376</v>
      </c>
    </row>
    <row r="43" spans="1:17" ht="16.7" customHeight="1">
      <c r="A43" s="159" t="str">
        <f>B41</f>
        <v>４年以前</v>
      </c>
      <c r="B43" s="160"/>
      <c r="C43" s="150">
        <f>C7+C9+C11+C13+C15+C17+C19+C21+C23+C25+C27+C29+C31+C33+C35+C37+C39+C41</f>
        <v>8039</v>
      </c>
      <c r="D43" s="151">
        <f>D7+D9+D11+D13+D15+D17+D19+D21+D23+D25+D27+D29+D31+D33+D35+D37+D39+D41</f>
        <v>743247</v>
      </c>
      <c r="E43" s="151">
        <f t="shared" ref="E43:L43" si="5">E7+E9+E11+E13+E15+E17+E19+E21+E23+E25+E27+E29+E31+E33+E35+E37+E39+E41</f>
        <v>722411</v>
      </c>
      <c r="F43" s="151">
        <f t="shared" si="5"/>
        <v>62043543</v>
      </c>
      <c r="G43" s="152">
        <f>G7+G9+G11+G13+G15+G17+G19+G21+G23+G25+G27+G29+G31+G33+G35+G37+G39+G41</f>
        <v>31914402</v>
      </c>
      <c r="H43" s="150">
        <f>H7+H9+H11+H13+H15+H17+H19+H21+H23+H25+H27+H29+H31+H33+H35+H37+H39+H41</f>
        <v>103825</v>
      </c>
      <c r="I43" s="151">
        <f t="shared" si="5"/>
        <v>1813267</v>
      </c>
      <c r="J43" s="151">
        <f t="shared" si="5"/>
        <v>1675065</v>
      </c>
      <c r="K43" s="151">
        <f t="shared" si="5"/>
        <v>210845065</v>
      </c>
      <c r="L43" s="152">
        <f t="shared" si="5"/>
        <v>113548817</v>
      </c>
      <c r="M43" s="150">
        <f t="shared" si="0"/>
        <v>111864</v>
      </c>
      <c r="N43" s="151">
        <f t="shared" si="1"/>
        <v>2556514</v>
      </c>
      <c r="O43" s="151">
        <f t="shared" si="2"/>
        <v>2397476</v>
      </c>
      <c r="P43" s="151">
        <f t="shared" si="3"/>
        <v>272888608</v>
      </c>
      <c r="Q43" s="152">
        <f t="shared" si="4"/>
        <v>145463219</v>
      </c>
    </row>
    <row r="44" spans="1:17" ht="16.7" customHeight="1">
      <c r="A44" s="291" t="str">
        <f>B42</f>
        <v>５  年</v>
      </c>
      <c r="B44" s="161"/>
      <c r="C44" s="164">
        <f>C8+C10+C12+C14+C16+C18+C20+C22+C24+C26+C28+C30+C32+C34+C36+C38+C40+C42</f>
        <v>2071</v>
      </c>
      <c r="D44" s="162">
        <f t="shared" ref="D44:L44" si="6">D8+D10+D12+D14+D16+D18+D20+D22+D24+D26+D28+D30+D32+D34+D36+D38+D40+D42</f>
        <v>183085</v>
      </c>
      <c r="E44" s="162">
        <f t="shared" si="6"/>
        <v>179002</v>
      </c>
      <c r="F44" s="162">
        <f t="shared" si="6"/>
        <v>18239492</v>
      </c>
      <c r="G44" s="163">
        <f t="shared" si="6"/>
        <v>9326146</v>
      </c>
      <c r="H44" s="164">
        <f>H8+H10+H12+H14+H16+H18+H20+H22+H24+H26+H28+H30+H32+H34+H36+H38+H40+H42</f>
        <v>12301</v>
      </c>
      <c r="I44" s="162">
        <f t="shared" si="6"/>
        <v>321096</v>
      </c>
      <c r="J44" s="162">
        <f t="shared" si="6"/>
        <v>288252</v>
      </c>
      <c r="K44" s="162">
        <f t="shared" si="6"/>
        <v>41429350</v>
      </c>
      <c r="L44" s="163">
        <f t="shared" si="6"/>
        <v>22941946</v>
      </c>
      <c r="M44" s="164">
        <f t="shared" si="0"/>
        <v>14372</v>
      </c>
      <c r="N44" s="162">
        <f t="shared" si="1"/>
        <v>504181</v>
      </c>
      <c r="O44" s="162">
        <f t="shared" si="2"/>
        <v>467254</v>
      </c>
      <c r="P44" s="162">
        <f t="shared" si="3"/>
        <v>59668842</v>
      </c>
      <c r="Q44" s="163">
        <f t="shared" si="4"/>
        <v>32268092</v>
      </c>
    </row>
    <row r="45" spans="1:17" ht="16.7" customHeight="1" thickBot="1">
      <c r="A45" s="165" t="s">
        <v>33</v>
      </c>
      <c r="B45" s="166"/>
      <c r="C45" s="154">
        <f>C43+C44</f>
        <v>10110</v>
      </c>
      <c r="D45" s="155">
        <f>D43+D44</f>
        <v>926332</v>
      </c>
      <c r="E45" s="155">
        <f t="shared" ref="E45:L45" si="7">E43+E44</f>
        <v>901413</v>
      </c>
      <c r="F45" s="155">
        <f t="shared" si="7"/>
        <v>80283035</v>
      </c>
      <c r="G45" s="156">
        <f t="shared" si="7"/>
        <v>41240548</v>
      </c>
      <c r="H45" s="154">
        <f t="shared" si="7"/>
        <v>116126</v>
      </c>
      <c r="I45" s="155">
        <f t="shared" si="7"/>
        <v>2134363</v>
      </c>
      <c r="J45" s="155">
        <f t="shared" si="7"/>
        <v>1963317</v>
      </c>
      <c r="K45" s="155">
        <f t="shared" si="7"/>
        <v>252274415</v>
      </c>
      <c r="L45" s="156">
        <f t="shared" si="7"/>
        <v>136490763</v>
      </c>
      <c r="M45" s="154">
        <f t="shared" si="0"/>
        <v>126236</v>
      </c>
      <c r="N45" s="155">
        <f t="shared" si="1"/>
        <v>3060695</v>
      </c>
      <c r="O45" s="155">
        <f t="shared" si="2"/>
        <v>2864730</v>
      </c>
      <c r="P45" s="155">
        <f t="shared" si="3"/>
        <v>332557450</v>
      </c>
      <c r="Q45" s="156">
        <f t="shared" si="4"/>
        <v>177731311</v>
      </c>
    </row>
    <row r="46" spans="1:17"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53" spans="1:17">
      <c r="A53" s="170"/>
      <c r="B53" s="104"/>
      <c r="C53" s="87"/>
    </row>
    <row r="54" spans="1:17">
      <c r="A54" s="170"/>
      <c r="B54" s="104"/>
      <c r="C54" s="87"/>
    </row>
    <row r="55" spans="1:17">
      <c r="A55" s="401" t="s">
        <v>175</v>
      </c>
      <c r="B55" s="401"/>
      <c r="C55" s="401"/>
      <c r="D55" s="401"/>
      <c r="E55" s="401"/>
      <c r="F55" s="401"/>
      <c r="G55" s="401"/>
      <c r="H55" s="401"/>
      <c r="I55" s="401"/>
      <c r="J55" s="402" t="s">
        <v>176</v>
      </c>
      <c r="K55" s="402"/>
      <c r="L55" s="402"/>
      <c r="M55" s="402"/>
      <c r="N55" s="402"/>
      <c r="O55" s="402"/>
      <c r="P55" s="402"/>
      <c r="Q55" s="402"/>
    </row>
    <row r="56" spans="1:17">
      <c r="A56" s="170"/>
      <c r="B56" s="104"/>
      <c r="C56" s="87"/>
    </row>
    <row r="57" spans="1:17">
      <c r="A57" s="170"/>
      <c r="B57" s="104"/>
      <c r="C57" s="87"/>
    </row>
    <row r="58" spans="1:17">
      <c r="A58" s="170"/>
      <c r="B58" s="104"/>
      <c r="C58" s="87"/>
    </row>
    <row r="59" spans="1:17">
      <c r="A59" s="171"/>
      <c r="B59" s="171"/>
      <c r="C59" s="87"/>
    </row>
    <row r="60" spans="1:17">
      <c r="A60" s="87"/>
      <c r="B60" s="87"/>
      <c r="C60" s="87"/>
    </row>
    <row r="61" spans="1:17">
      <c r="A61" s="87"/>
      <c r="B61" s="87"/>
      <c r="C61" s="87"/>
    </row>
    <row r="62" spans="1:17">
      <c r="A62" s="87"/>
      <c r="B62" s="87"/>
      <c r="C62" s="87"/>
    </row>
    <row r="63" spans="1:17">
      <c r="A63" s="87"/>
      <c r="B63" s="87"/>
      <c r="C63" s="87"/>
    </row>
    <row r="64" spans="1:17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88" fitToWidth="0" fitToHeight="0" orientation="portrait" r:id="rId1"/>
  <colBreaks count="1" manualBreakCount="1">
    <brk id="9" max="5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109"/>
  <sheetViews>
    <sheetView view="pageBreakPreview" zoomScale="115" zoomScaleNormal="69" zoomScaleSheetLayoutView="115" workbookViewId="0">
      <pane xSplit="2" ySplit="5" topLeftCell="C36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L63" sqref="L63"/>
    </sheetView>
  </sheetViews>
  <sheetFormatPr defaultRowHeight="13.5"/>
  <cols>
    <col min="1" max="1" width="10.875" style="130" customWidth="1"/>
    <col min="2" max="2" width="9" style="130"/>
    <col min="3" max="3" width="8.625" style="130" customWidth="1"/>
    <col min="4" max="4" width="9.5" style="130" customWidth="1"/>
    <col min="5" max="5" width="8.75" style="130" customWidth="1"/>
    <col min="6" max="6" width="11" style="130" customWidth="1"/>
    <col min="7" max="7" width="9.875" style="130" customWidth="1"/>
    <col min="8" max="8" width="8.625" style="130" customWidth="1"/>
    <col min="9" max="9" width="9.5" style="130" customWidth="1"/>
    <col min="10" max="10" width="8.75" style="130" customWidth="1"/>
    <col min="11" max="11" width="10.875" style="130" bestFit="1" customWidth="1"/>
    <col min="12" max="12" width="12.625" style="130" customWidth="1"/>
    <col min="13" max="13" width="8.625" style="130" customWidth="1"/>
    <col min="14" max="15" width="11.625" style="130" customWidth="1"/>
    <col min="16" max="16" width="13.625" style="130" customWidth="1"/>
    <col min="17" max="17" width="12.625" style="130" customWidth="1"/>
    <col min="18" max="18" width="5.125" style="130" customWidth="1"/>
    <col min="19" max="16384" width="9" style="130"/>
  </cols>
  <sheetData>
    <row r="1" spans="1:18" s="52" customFormat="1"/>
    <row r="2" spans="1:18" s="52" customFormat="1" ht="15" customHeight="1" thickBot="1">
      <c r="A2" s="179" t="s">
        <v>137</v>
      </c>
      <c r="G2" s="237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 ht="27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80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117</v>
      </c>
      <c r="D5" s="143"/>
      <c r="E5" s="143"/>
      <c r="F5" s="143"/>
      <c r="G5" s="144"/>
      <c r="H5" s="142" t="s">
        <v>117</v>
      </c>
      <c r="I5" s="181"/>
      <c r="J5" s="181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tr">
        <f>'９８～９９'!$B$7</f>
        <v>４年以前</v>
      </c>
      <c r="C7" s="168">
        <v>325</v>
      </c>
      <c r="D7" s="151">
        <v>37695</v>
      </c>
      <c r="E7" s="151">
        <v>35255</v>
      </c>
      <c r="F7" s="151">
        <v>3075398</v>
      </c>
      <c r="G7" s="151">
        <v>1637348</v>
      </c>
      <c r="H7" s="150">
        <v>117</v>
      </c>
      <c r="I7" s="151">
        <v>13429</v>
      </c>
      <c r="J7" s="151">
        <v>12433</v>
      </c>
      <c r="K7" s="151">
        <v>1194283</v>
      </c>
      <c r="L7" s="151">
        <v>640805</v>
      </c>
      <c r="M7" s="150">
        <f>C7+H7</f>
        <v>442</v>
      </c>
      <c r="N7" s="151">
        <f>D7+I7</f>
        <v>51124</v>
      </c>
      <c r="O7" s="151">
        <f>E7+J7</f>
        <v>47688</v>
      </c>
      <c r="P7" s="151">
        <f>F7+K7</f>
        <v>4269681</v>
      </c>
      <c r="Q7" s="152">
        <f>G7+L7</f>
        <v>2278153</v>
      </c>
    </row>
    <row r="8" spans="1:18" ht="16.7" customHeight="1" thickBot="1">
      <c r="A8" s="153" t="s">
        <v>121</v>
      </c>
      <c r="B8" s="218" t="str">
        <f>'９８～９９'!$B$8</f>
        <v>５  年</v>
      </c>
      <c r="C8" s="280">
        <v>68</v>
      </c>
      <c r="D8" s="155">
        <v>7886</v>
      </c>
      <c r="E8" s="155">
        <v>7576</v>
      </c>
      <c r="F8" s="155">
        <v>776714</v>
      </c>
      <c r="G8" s="155">
        <v>403414</v>
      </c>
      <c r="H8" s="154">
        <v>17</v>
      </c>
      <c r="I8" s="155">
        <v>2302</v>
      </c>
      <c r="J8" s="155">
        <v>2075</v>
      </c>
      <c r="K8" s="155">
        <v>229528</v>
      </c>
      <c r="L8" s="155">
        <v>125638</v>
      </c>
      <c r="M8" s="154">
        <f t="shared" ref="M8:Q45" si="0">C8+H8</f>
        <v>85</v>
      </c>
      <c r="N8" s="155">
        <f t="shared" si="0"/>
        <v>10188</v>
      </c>
      <c r="O8" s="155">
        <f t="shared" si="0"/>
        <v>9651</v>
      </c>
      <c r="P8" s="155">
        <f t="shared" si="0"/>
        <v>1006242</v>
      </c>
      <c r="Q8" s="156">
        <f t="shared" si="0"/>
        <v>529052</v>
      </c>
    </row>
    <row r="9" spans="1:18" ht="16.7" customHeight="1">
      <c r="A9" s="157"/>
      <c r="B9" s="217" t="str">
        <f>'９８～９９'!$B$7</f>
        <v>４年以前</v>
      </c>
      <c r="C9" s="168">
        <v>280</v>
      </c>
      <c r="D9" s="151">
        <v>32528</v>
      </c>
      <c r="E9" s="151">
        <v>30262</v>
      </c>
      <c r="F9" s="151">
        <v>2647022</v>
      </c>
      <c r="G9" s="151">
        <v>1413742</v>
      </c>
      <c r="H9" s="150">
        <v>137</v>
      </c>
      <c r="I9" s="151">
        <v>15571</v>
      </c>
      <c r="J9" s="151">
        <v>14509</v>
      </c>
      <c r="K9" s="151">
        <v>1370119</v>
      </c>
      <c r="L9" s="151">
        <v>730991</v>
      </c>
      <c r="M9" s="150">
        <f t="shared" si="0"/>
        <v>417</v>
      </c>
      <c r="N9" s="151">
        <f t="shared" si="0"/>
        <v>48099</v>
      </c>
      <c r="O9" s="151">
        <f t="shared" si="0"/>
        <v>44771</v>
      </c>
      <c r="P9" s="151">
        <f t="shared" si="0"/>
        <v>4017141</v>
      </c>
      <c r="Q9" s="152">
        <f t="shared" si="0"/>
        <v>2144733</v>
      </c>
    </row>
    <row r="10" spans="1:18" ht="16.7" customHeight="1" thickBot="1">
      <c r="A10" s="153" t="s">
        <v>85</v>
      </c>
      <c r="B10" s="218" t="str">
        <f>'９８～９９'!$B$8</f>
        <v>５  年</v>
      </c>
      <c r="C10" s="280">
        <v>65</v>
      </c>
      <c r="D10" s="155">
        <v>7716</v>
      </c>
      <c r="E10" s="155">
        <v>7074</v>
      </c>
      <c r="F10" s="155">
        <v>729960</v>
      </c>
      <c r="G10" s="155">
        <v>395091</v>
      </c>
      <c r="H10" s="154">
        <v>31</v>
      </c>
      <c r="I10" s="155">
        <v>3205</v>
      </c>
      <c r="J10" s="155">
        <v>2953</v>
      </c>
      <c r="K10" s="155">
        <v>320283</v>
      </c>
      <c r="L10" s="155">
        <v>171321</v>
      </c>
      <c r="M10" s="154">
        <f t="shared" si="0"/>
        <v>96</v>
      </c>
      <c r="N10" s="155">
        <f t="shared" si="0"/>
        <v>10921</v>
      </c>
      <c r="O10" s="155">
        <f t="shared" si="0"/>
        <v>10027</v>
      </c>
      <c r="P10" s="155">
        <f t="shared" si="0"/>
        <v>1050243</v>
      </c>
      <c r="Q10" s="156">
        <f t="shared" si="0"/>
        <v>566412</v>
      </c>
    </row>
    <row r="11" spans="1:18" ht="16.7" customHeight="1">
      <c r="A11" s="158"/>
      <c r="B11" s="217" t="str">
        <f>'９８～９９'!$B$7</f>
        <v>４年以前</v>
      </c>
      <c r="C11" s="168">
        <v>50</v>
      </c>
      <c r="D11" s="151">
        <v>6135</v>
      </c>
      <c r="E11" s="151">
        <v>5747</v>
      </c>
      <c r="F11" s="151">
        <v>513892</v>
      </c>
      <c r="G11" s="151">
        <v>272563</v>
      </c>
      <c r="H11" s="150">
        <v>25</v>
      </c>
      <c r="I11" s="151">
        <v>2725</v>
      </c>
      <c r="J11" s="151">
        <v>2548</v>
      </c>
      <c r="K11" s="151">
        <v>234830</v>
      </c>
      <c r="L11" s="151">
        <v>124229</v>
      </c>
      <c r="M11" s="150">
        <f t="shared" si="0"/>
        <v>75</v>
      </c>
      <c r="N11" s="151">
        <f t="shared" si="0"/>
        <v>8860</v>
      </c>
      <c r="O11" s="151">
        <f t="shared" si="0"/>
        <v>8295</v>
      </c>
      <c r="P11" s="151">
        <f t="shared" si="0"/>
        <v>748722</v>
      </c>
      <c r="Q11" s="152">
        <f t="shared" si="0"/>
        <v>396792</v>
      </c>
    </row>
    <row r="12" spans="1:18" ht="16.7" customHeight="1" thickBot="1">
      <c r="A12" s="153" t="s">
        <v>122</v>
      </c>
      <c r="B12" s="218" t="str">
        <f>'９８～９９'!$B$8</f>
        <v>５  年</v>
      </c>
      <c r="C12" s="280">
        <v>7</v>
      </c>
      <c r="D12" s="155">
        <v>818</v>
      </c>
      <c r="E12" s="155">
        <v>759</v>
      </c>
      <c r="F12" s="155">
        <v>76212</v>
      </c>
      <c r="G12" s="155">
        <v>40710</v>
      </c>
      <c r="H12" s="154">
        <v>1</v>
      </c>
      <c r="I12" s="155">
        <v>85</v>
      </c>
      <c r="J12" s="155">
        <v>85</v>
      </c>
      <c r="K12" s="155">
        <v>9354</v>
      </c>
      <c r="L12" s="155">
        <v>4677</v>
      </c>
      <c r="M12" s="154">
        <f t="shared" si="0"/>
        <v>8</v>
      </c>
      <c r="N12" s="155">
        <f t="shared" si="0"/>
        <v>903</v>
      </c>
      <c r="O12" s="155">
        <f t="shared" si="0"/>
        <v>844</v>
      </c>
      <c r="P12" s="155">
        <f t="shared" si="0"/>
        <v>85566</v>
      </c>
      <c r="Q12" s="156">
        <f t="shared" si="0"/>
        <v>45387</v>
      </c>
    </row>
    <row r="13" spans="1:18" ht="16.7" customHeight="1">
      <c r="A13" s="158"/>
      <c r="B13" s="217" t="str">
        <f>'９８～９９'!$B$7</f>
        <v>４年以前</v>
      </c>
      <c r="C13" s="168">
        <v>137</v>
      </c>
      <c r="D13" s="151">
        <v>18282</v>
      </c>
      <c r="E13" s="151">
        <v>15903</v>
      </c>
      <c r="F13" s="151">
        <v>1526348</v>
      </c>
      <c r="G13" s="151">
        <v>862277</v>
      </c>
      <c r="H13" s="150">
        <v>56</v>
      </c>
      <c r="I13" s="151">
        <v>7101</v>
      </c>
      <c r="J13" s="151">
        <v>6184</v>
      </c>
      <c r="K13" s="151">
        <v>627555</v>
      </c>
      <c r="L13" s="151">
        <v>355111</v>
      </c>
      <c r="M13" s="150">
        <f t="shared" si="0"/>
        <v>193</v>
      </c>
      <c r="N13" s="151">
        <f t="shared" si="0"/>
        <v>25383</v>
      </c>
      <c r="O13" s="151">
        <f t="shared" si="0"/>
        <v>22087</v>
      </c>
      <c r="P13" s="151">
        <f t="shared" si="0"/>
        <v>2153903</v>
      </c>
      <c r="Q13" s="152">
        <f t="shared" si="0"/>
        <v>1217388</v>
      </c>
    </row>
    <row r="14" spans="1:18" ht="16.7" customHeight="1" thickBot="1">
      <c r="A14" s="153" t="s">
        <v>123</v>
      </c>
      <c r="B14" s="218" t="str">
        <f>'９８～９９'!$B$8</f>
        <v>５  年</v>
      </c>
      <c r="C14" s="280">
        <v>36</v>
      </c>
      <c r="D14" s="155">
        <v>4294</v>
      </c>
      <c r="E14" s="155">
        <v>3985</v>
      </c>
      <c r="F14" s="155">
        <v>413774</v>
      </c>
      <c r="G14" s="155">
        <v>221182</v>
      </c>
      <c r="H14" s="154">
        <v>6</v>
      </c>
      <c r="I14" s="155">
        <v>819</v>
      </c>
      <c r="J14" s="155">
        <v>709</v>
      </c>
      <c r="K14" s="155">
        <v>83333</v>
      </c>
      <c r="L14" s="155">
        <v>47170</v>
      </c>
      <c r="M14" s="154">
        <f t="shared" si="0"/>
        <v>42</v>
      </c>
      <c r="N14" s="155">
        <f t="shared" si="0"/>
        <v>5113</v>
      </c>
      <c r="O14" s="155">
        <f t="shared" si="0"/>
        <v>4694</v>
      </c>
      <c r="P14" s="155">
        <f t="shared" si="0"/>
        <v>497107</v>
      </c>
      <c r="Q14" s="156">
        <f t="shared" si="0"/>
        <v>268352</v>
      </c>
    </row>
    <row r="15" spans="1:18" ht="16.7" customHeight="1">
      <c r="A15" s="158"/>
      <c r="B15" s="217" t="str">
        <f>'９８～９９'!$B$7</f>
        <v>４年以前</v>
      </c>
      <c r="C15" s="168">
        <v>161</v>
      </c>
      <c r="D15" s="151">
        <v>18254</v>
      </c>
      <c r="E15" s="151">
        <v>17357</v>
      </c>
      <c r="F15" s="151">
        <v>1506890</v>
      </c>
      <c r="G15" s="151">
        <v>789507</v>
      </c>
      <c r="H15" s="150">
        <v>75</v>
      </c>
      <c r="I15" s="151">
        <v>7836</v>
      </c>
      <c r="J15" s="151">
        <v>7538</v>
      </c>
      <c r="K15" s="151">
        <v>696714</v>
      </c>
      <c r="L15" s="151">
        <v>361104</v>
      </c>
      <c r="M15" s="150">
        <f t="shared" si="0"/>
        <v>236</v>
      </c>
      <c r="N15" s="151">
        <f t="shared" si="0"/>
        <v>26090</v>
      </c>
      <c r="O15" s="151">
        <f t="shared" si="0"/>
        <v>24895</v>
      </c>
      <c r="P15" s="151">
        <f t="shared" si="0"/>
        <v>2203604</v>
      </c>
      <c r="Q15" s="152">
        <f t="shared" si="0"/>
        <v>1150611</v>
      </c>
    </row>
    <row r="16" spans="1:18" ht="16.7" customHeight="1" thickBot="1">
      <c r="A16" s="153" t="s">
        <v>124</v>
      </c>
      <c r="B16" s="218" t="str">
        <f>'９８～９９'!$B$8</f>
        <v>５  年</v>
      </c>
      <c r="C16" s="280">
        <v>41</v>
      </c>
      <c r="D16" s="155">
        <v>4846</v>
      </c>
      <c r="E16" s="155">
        <v>4634</v>
      </c>
      <c r="F16" s="155">
        <v>483895</v>
      </c>
      <c r="G16" s="155">
        <v>252522</v>
      </c>
      <c r="H16" s="154">
        <v>19</v>
      </c>
      <c r="I16" s="155">
        <v>2259</v>
      </c>
      <c r="J16" s="155">
        <v>2011</v>
      </c>
      <c r="K16" s="155">
        <v>228837</v>
      </c>
      <c r="L16" s="155">
        <v>126650</v>
      </c>
      <c r="M16" s="154">
        <f t="shared" si="0"/>
        <v>60</v>
      </c>
      <c r="N16" s="155">
        <f t="shared" si="0"/>
        <v>7105</v>
      </c>
      <c r="O16" s="155">
        <f t="shared" si="0"/>
        <v>6645</v>
      </c>
      <c r="P16" s="155">
        <f t="shared" si="0"/>
        <v>712732</v>
      </c>
      <c r="Q16" s="156">
        <f t="shared" si="0"/>
        <v>379172</v>
      </c>
    </row>
    <row r="17" spans="1:17" ht="16.7" customHeight="1">
      <c r="A17" s="158"/>
      <c r="B17" s="217" t="str">
        <f>'９８～９９'!$B$7</f>
        <v>４年以前</v>
      </c>
      <c r="C17" s="168">
        <v>375</v>
      </c>
      <c r="D17" s="151">
        <v>44741</v>
      </c>
      <c r="E17" s="151">
        <v>41498</v>
      </c>
      <c r="F17" s="151">
        <v>3735792</v>
      </c>
      <c r="G17" s="151">
        <v>1998716</v>
      </c>
      <c r="H17" s="150">
        <v>114</v>
      </c>
      <c r="I17" s="151">
        <v>13291</v>
      </c>
      <c r="J17" s="151">
        <v>12398</v>
      </c>
      <c r="K17" s="151">
        <v>1172821</v>
      </c>
      <c r="L17" s="151">
        <v>625809</v>
      </c>
      <c r="M17" s="150">
        <f t="shared" si="0"/>
        <v>489</v>
      </c>
      <c r="N17" s="151">
        <f t="shared" si="0"/>
        <v>58032</v>
      </c>
      <c r="O17" s="151">
        <f t="shared" si="0"/>
        <v>53896</v>
      </c>
      <c r="P17" s="151">
        <f t="shared" si="0"/>
        <v>4908613</v>
      </c>
      <c r="Q17" s="152">
        <f t="shared" si="0"/>
        <v>2624525</v>
      </c>
    </row>
    <row r="18" spans="1:17" ht="16.7" customHeight="1" thickBot="1">
      <c r="A18" s="153" t="s">
        <v>125</v>
      </c>
      <c r="B18" s="218" t="str">
        <f>'９８～９９'!$B$8</f>
        <v>５  年</v>
      </c>
      <c r="C18" s="280">
        <v>87</v>
      </c>
      <c r="D18" s="155">
        <v>10186</v>
      </c>
      <c r="E18" s="155">
        <v>9505</v>
      </c>
      <c r="F18" s="155">
        <v>1015821</v>
      </c>
      <c r="G18" s="155">
        <v>541091</v>
      </c>
      <c r="H18" s="154">
        <v>32</v>
      </c>
      <c r="I18" s="155">
        <v>3877</v>
      </c>
      <c r="J18" s="155">
        <v>3554</v>
      </c>
      <c r="K18" s="155">
        <v>391042</v>
      </c>
      <c r="L18" s="155">
        <v>211161</v>
      </c>
      <c r="M18" s="154">
        <f t="shared" si="0"/>
        <v>119</v>
      </c>
      <c r="N18" s="155">
        <f t="shared" si="0"/>
        <v>14063</v>
      </c>
      <c r="O18" s="155">
        <f t="shared" si="0"/>
        <v>13059</v>
      </c>
      <c r="P18" s="155">
        <f t="shared" si="0"/>
        <v>1406863</v>
      </c>
      <c r="Q18" s="156">
        <f t="shared" si="0"/>
        <v>752252</v>
      </c>
    </row>
    <row r="19" spans="1:17" ht="16.7" customHeight="1">
      <c r="A19" s="158"/>
      <c r="B19" s="217" t="str">
        <f>'９８～９９'!$B$7</f>
        <v>４年以前</v>
      </c>
      <c r="C19" s="168">
        <v>287</v>
      </c>
      <c r="D19" s="151">
        <v>33581</v>
      </c>
      <c r="E19" s="151">
        <v>31852</v>
      </c>
      <c r="F19" s="151">
        <v>2784372</v>
      </c>
      <c r="G19" s="151">
        <v>1463114</v>
      </c>
      <c r="H19" s="150">
        <v>98</v>
      </c>
      <c r="I19" s="151">
        <v>11247</v>
      </c>
      <c r="J19" s="151">
        <v>10498</v>
      </c>
      <c r="K19" s="151">
        <v>1001508</v>
      </c>
      <c r="L19" s="151">
        <v>532117</v>
      </c>
      <c r="M19" s="150">
        <f t="shared" si="0"/>
        <v>385</v>
      </c>
      <c r="N19" s="151">
        <f t="shared" si="0"/>
        <v>44828</v>
      </c>
      <c r="O19" s="151">
        <f t="shared" si="0"/>
        <v>42350</v>
      </c>
      <c r="P19" s="151">
        <f t="shared" si="0"/>
        <v>3785880</v>
      </c>
      <c r="Q19" s="152">
        <f t="shared" si="0"/>
        <v>1995231</v>
      </c>
    </row>
    <row r="20" spans="1:17" ht="16.7" customHeight="1" thickBot="1">
      <c r="A20" s="153" t="s">
        <v>90</v>
      </c>
      <c r="B20" s="218" t="str">
        <f>'９８～９９'!$B$8</f>
        <v>５  年</v>
      </c>
      <c r="C20" s="280">
        <v>79</v>
      </c>
      <c r="D20" s="155">
        <v>8883</v>
      </c>
      <c r="E20" s="155">
        <v>8492</v>
      </c>
      <c r="F20" s="155">
        <v>874049</v>
      </c>
      <c r="G20" s="155">
        <v>455585</v>
      </c>
      <c r="H20" s="154">
        <v>17</v>
      </c>
      <c r="I20" s="155">
        <v>1690</v>
      </c>
      <c r="J20" s="155">
        <v>1480</v>
      </c>
      <c r="K20" s="155">
        <v>173834</v>
      </c>
      <c r="L20" s="155">
        <v>97698</v>
      </c>
      <c r="M20" s="154">
        <f t="shared" si="0"/>
        <v>96</v>
      </c>
      <c r="N20" s="155">
        <f t="shared" si="0"/>
        <v>10573</v>
      </c>
      <c r="O20" s="155">
        <f t="shared" si="0"/>
        <v>9972</v>
      </c>
      <c r="P20" s="155">
        <f t="shared" si="0"/>
        <v>1047883</v>
      </c>
      <c r="Q20" s="156">
        <f t="shared" si="0"/>
        <v>553283</v>
      </c>
    </row>
    <row r="21" spans="1:17" ht="16.7" customHeight="1">
      <c r="A21" s="158"/>
      <c r="B21" s="217" t="str">
        <f>'９８～９９'!$B$7</f>
        <v>４年以前</v>
      </c>
      <c r="C21" s="150">
        <v>602</v>
      </c>
      <c r="D21" s="283">
        <v>67075</v>
      </c>
      <c r="E21" s="151">
        <v>64246</v>
      </c>
      <c r="F21" s="151">
        <v>5615869</v>
      </c>
      <c r="G21" s="281">
        <v>2923781</v>
      </c>
      <c r="H21" s="150">
        <v>152</v>
      </c>
      <c r="I21" s="151">
        <v>17133</v>
      </c>
      <c r="J21" s="151">
        <v>16048</v>
      </c>
      <c r="K21" s="151">
        <v>1521345</v>
      </c>
      <c r="L21" s="151">
        <v>807554</v>
      </c>
      <c r="M21" s="150">
        <f t="shared" si="0"/>
        <v>754</v>
      </c>
      <c r="N21" s="151">
        <f t="shared" si="0"/>
        <v>84208</v>
      </c>
      <c r="O21" s="151">
        <f t="shared" si="0"/>
        <v>80294</v>
      </c>
      <c r="P21" s="151">
        <f t="shared" si="0"/>
        <v>7137214</v>
      </c>
      <c r="Q21" s="152">
        <f t="shared" si="0"/>
        <v>3731335</v>
      </c>
    </row>
    <row r="22" spans="1:17" ht="16.7" customHeight="1" thickBot="1">
      <c r="A22" s="153" t="s">
        <v>126</v>
      </c>
      <c r="B22" s="218" t="str">
        <f>'９８～９９'!$B$8</f>
        <v>５  年</v>
      </c>
      <c r="C22" s="154">
        <v>157</v>
      </c>
      <c r="D22" s="284">
        <v>18144</v>
      </c>
      <c r="E22" s="155">
        <v>17275</v>
      </c>
      <c r="F22" s="155">
        <v>1785462</v>
      </c>
      <c r="G22" s="282">
        <v>934862</v>
      </c>
      <c r="H22" s="154">
        <v>35</v>
      </c>
      <c r="I22" s="155">
        <v>4083</v>
      </c>
      <c r="J22" s="155">
        <v>3871</v>
      </c>
      <c r="K22" s="155">
        <v>415256</v>
      </c>
      <c r="L22" s="155">
        <v>217958</v>
      </c>
      <c r="M22" s="154">
        <f t="shared" si="0"/>
        <v>192</v>
      </c>
      <c r="N22" s="155">
        <f t="shared" si="0"/>
        <v>22227</v>
      </c>
      <c r="O22" s="155">
        <f t="shared" si="0"/>
        <v>21146</v>
      </c>
      <c r="P22" s="155">
        <f t="shared" si="0"/>
        <v>2200718</v>
      </c>
      <c r="Q22" s="156">
        <f t="shared" si="0"/>
        <v>1152820</v>
      </c>
    </row>
    <row r="23" spans="1:17" ht="16.7" customHeight="1">
      <c r="A23" s="158"/>
      <c r="B23" s="217" t="str">
        <f>'９８～９９'!$B$7</f>
        <v>４年以前</v>
      </c>
      <c r="C23" s="150">
        <v>177</v>
      </c>
      <c r="D23" s="151">
        <v>21071</v>
      </c>
      <c r="E23" s="151">
        <v>19620</v>
      </c>
      <c r="F23" s="151">
        <v>1767331</v>
      </c>
      <c r="G23" s="151">
        <v>942219</v>
      </c>
      <c r="H23" s="150">
        <v>56</v>
      </c>
      <c r="I23" s="151">
        <v>6503</v>
      </c>
      <c r="J23" s="151">
        <v>6163</v>
      </c>
      <c r="K23" s="151">
        <v>578434</v>
      </c>
      <c r="L23" s="151">
        <v>304266</v>
      </c>
      <c r="M23" s="150">
        <f t="shared" si="0"/>
        <v>233</v>
      </c>
      <c r="N23" s="151">
        <f t="shared" si="0"/>
        <v>27574</v>
      </c>
      <c r="O23" s="151">
        <f t="shared" si="0"/>
        <v>25783</v>
      </c>
      <c r="P23" s="151">
        <f t="shared" si="0"/>
        <v>2345765</v>
      </c>
      <c r="Q23" s="152">
        <f t="shared" si="0"/>
        <v>1246485</v>
      </c>
    </row>
    <row r="24" spans="1:17" ht="16.7" customHeight="1" thickBot="1">
      <c r="A24" s="153" t="s">
        <v>127</v>
      </c>
      <c r="B24" s="218" t="str">
        <f>'９８～９９'!$B$8</f>
        <v>５  年</v>
      </c>
      <c r="C24" s="280">
        <v>56</v>
      </c>
      <c r="D24" s="155">
        <v>6902</v>
      </c>
      <c r="E24" s="155">
        <v>6132</v>
      </c>
      <c r="F24" s="155">
        <v>689998</v>
      </c>
      <c r="G24" s="155">
        <v>383094</v>
      </c>
      <c r="H24" s="154">
        <v>18</v>
      </c>
      <c r="I24" s="155">
        <v>2170</v>
      </c>
      <c r="J24" s="155">
        <v>1906</v>
      </c>
      <c r="K24" s="155">
        <v>222342</v>
      </c>
      <c r="L24" s="155">
        <v>124518</v>
      </c>
      <c r="M24" s="154">
        <f t="shared" si="0"/>
        <v>74</v>
      </c>
      <c r="N24" s="155">
        <f t="shared" si="0"/>
        <v>9072</v>
      </c>
      <c r="O24" s="155">
        <f t="shared" si="0"/>
        <v>8038</v>
      </c>
      <c r="P24" s="155">
        <f t="shared" si="0"/>
        <v>912340</v>
      </c>
      <c r="Q24" s="156">
        <f t="shared" si="0"/>
        <v>507612</v>
      </c>
    </row>
    <row r="25" spans="1:17" ht="16.7" customHeight="1">
      <c r="A25" s="158"/>
      <c r="B25" s="217" t="str">
        <f>'９８～９９'!$B$7</f>
        <v>４年以前</v>
      </c>
      <c r="C25" s="168">
        <v>335</v>
      </c>
      <c r="D25" s="151">
        <v>40507</v>
      </c>
      <c r="E25" s="151">
        <v>37580</v>
      </c>
      <c r="F25" s="151">
        <v>3367901</v>
      </c>
      <c r="G25" s="151">
        <v>1803118</v>
      </c>
      <c r="H25" s="150">
        <v>100</v>
      </c>
      <c r="I25" s="151">
        <v>11802</v>
      </c>
      <c r="J25" s="151">
        <v>10886</v>
      </c>
      <c r="K25" s="151">
        <v>1050323</v>
      </c>
      <c r="L25" s="151">
        <v>565305</v>
      </c>
      <c r="M25" s="150">
        <f t="shared" si="0"/>
        <v>435</v>
      </c>
      <c r="N25" s="151">
        <f t="shared" si="0"/>
        <v>52309</v>
      </c>
      <c r="O25" s="151">
        <f t="shared" si="0"/>
        <v>48466</v>
      </c>
      <c r="P25" s="151">
        <f t="shared" si="0"/>
        <v>4418224</v>
      </c>
      <c r="Q25" s="152">
        <f t="shared" si="0"/>
        <v>2368423</v>
      </c>
    </row>
    <row r="26" spans="1:17" ht="16.7" customHeight="1" thickBot="1">
      <c r="A26" s="153" t="s">
        <v>128</v>
      </c>
      <c r="B26" s="218" t="str">
        <f>'９８～９９'!$B$8</f>
        <v>５  年</v>
      </c>
      <c r="C26" s="280">
        <v>80</v>
      </c>
      <c r="D26" s="155">
        <v>9480</v>
      </c>
      <c r="E26" s="155">
        <v>8907</v>
      </c>
      <c r="F26" s="155">
        <v>948139</v>
      </c>
      <c r="G26" s="155">
        <v>501647</v>
      </c>
      <c r="H26" s="154">
        <v>20</v>
      </c>
      <c r="I26" s="155">
        <v>2538</v>
      </c>
      <c r="J26" s="155">
        <v>2319</v>
      </c>
      <c r="K26" s="155">
        <v>261289</v>
      </c>
      <c r="L26" s="155">
        <v>141949</v>
      </c>
      <c r="M26" s="154">
        <f t="shared" si="0"/>
        <v>100</v>
      </c>
      <c r="N26" s="155">
        <f t="shared" si="0"/>
        <v>12018</v>
      </c>
      <c r="O26" s="155">
        <f t="shared" si="0"/>
        <v>11226</v>
      </c>
      <c r="P26" s="155">
        <f t="shared" si="0"/>
        <v>1209428</v>
      </c>
      <c r="Q26" s="156">
        <f t="shared" si="0"/>
        <v>643596</v>
      </c>
    </row>
    <row r="27" spans="1:17" ht="16.7" customHeight="1">
      <c r="A27" s="158"/>
      <c r="B27" s="217" t="str">
        <f>'９８～９９'!$B$7</f>
        <v>４年以前</v>
      </c>
      <c r="C27" s="168">
        <v>545</v>
      </c>
      <c r="D27" s="151">
        <v>62346</v>
      </c>
      <c r="E27" s="151">
        <v>59014</v>
      </c>
      <c r="F27" s="151">
        <v>5155226</v>
      </c>
      <c r="G27" s="151">
        <v>2712925</v>
      </c>
      <c r="H27" s="150">
        <v>184</v>
      </c>
      <c r="I27" s="151">
        <v>21419</v>
      </c>
      <c r="J27" s="151">
        <v>20007</v>
      </c>
      <c r="K27" s="151">
        <v>1892234</v>
      </c>
      <c r="L27" s="151">
        <v>1006842</v>
      </c>
      <c r="M27" s="150">
        <f t="shared" si="0"/>
        <v>729</v>
      </c>
      <c r="N27" s="151">
        <f t="shared" si="0"/>
        <v>83765</v>
      </c>
      <c r="O27" s="151">
        <f t="shared" si="0"/>
        <v>79021</v>
      </c>
      <c r="P27" s="151">
        <f t="shared" si="0"/>
        <v>7047460</v>
      </c>
      <c r="Q27" s="152">
        <f t="shared" si="0"/>
        <v>3719767</v>
      </c>
    </row>
    <row r="28" spans="1:17" ht="16.7" customHeight="1" thickBot="1">
      <c r="A28" s="153" t="s">
        <v>129</v>
      </c>
      <c r="B28" s="218" t="str">
        <f>'９８～９９'!$B$8</f>
        <v>５  年</v>
      </c>
      <c r="C28" s="280">
        <v>157</v>
      </c>
      <c r="D28" s="155">
        <v>17751</v>
      </c>
      <c r="E28" s="155">
        <v>16763</v>
      </c>
      <c r="F28" s="155">
        <v>1741311</v>
      </c>
      <c r="G28" s="155">
        <v>917663</v>
      </c>
      <c r="H28" s="154">
        <v>47</v>
      </c>
      <c r="I28" s="155">
        <v>5120</v>
      </c>
      <c r="J28" s="155">
        <v>4744</v>
      </c>
      <c r="K28" s="155">
        <v>529053</v>
      </c>
      <c r="L28" s="155">
        <v>284422</v>
      </c>
      <c r="M28" s="154">
        <f t="shared" si="0"/>
        <v>204</v>
      </c>
      <c r="N28" s="155">
        <f t="shared" si="0"/>
        <v>22871</v>
      </c>
      <c r="O28" s="155">
        <f t="shared" si="0"/>
        <v>21507</v>
      </c>
      <c r="P28" s="155">
        <f t="shared" si="0"/>
        <v>2270364</v>
      </c>
      <c r="Q28" s="156">
        <f t="shared" si="0"/>
        <v>1202085</v>
      </c>
    </row>
    <row r="29" spans="1:17" ht="16.7" customHeight="1">
      <c r="A29" s="158"/>
      <c r="B29" s="217" t="str">
        <f>'９８～９９'!$B$7</f>
        <v>４年以前</v>
      </c>
      <c r="C29" s="168">
        <v>289</v>
      </c>
      <c r="D29" s="151">
        <v>33964</v>
      </c>
      <c r="E29" s="151">
        <v>31752</v>
      </c>
      <c r="F29" s="151">
        <v>2838072</v>
      </c>
      <c r="G29" s="151">
        <v>1509752</v>
      </c>
      <c r="H29" s="150">
        <v>78</v>
      </c>
      <c r="I29" s="151">
        <v>8824</v>
      </c>
      <c r="J29" s="151">
        <v>8255</v>
      </c>
      <c r="K29" s="151">
        <v>776829</v>
      </c>
      <c r="L29" s="151">
        <v>412357</v>
      </c>
      <c r="M29" s="150">
        <f t="shared" si="0"/>
        <v>367</v>
      </c>
      <c r="N29" s="151">
        <f t="shared" si="0"/>
        <v>42788</v>
      </c>
      <c r="O29" s="151">
        <f t="shared" si="0"/>
        <v>40007</v>
      </c>
      <c r="P29" s="151">
        <f t="shared" si="0"/>
        <v>3614901</v>
      </c>
      <c r="Q29" s="152">
        <f t="shared" si="0"/>
        <v>1922109</v>
      </c>
    </row>
    <row r="30" spans="1:17" ht="16.7" customHeight="1" thickBot="1">
      <c r="A30" s="153" t="s">
        <v>130</v>
      </c>
      <c r="B30" s="218" t="str">
        <f>'９８～９９'!$B$8</f>
        <v>５  年</v>
      </c>
      <c r="C30" s="280">
        <v>74</v>
      </c>
      <c r="D30" s="155">
        <v>9034</v>
      </c>
      <c r="E30" s="155">
        <v>7998</v>
      </c>
      <c r="F30" s="155">
        <v>891550</v>
      </c>
      <c r="G30" s="155">
        <v>495576</v>
      </c>
      <c r="H30" s="154">
        <v>27</v>
      </c>
      <c r="I30" s="155">
        <v>2978</v>
      </c>
      <c r="J30" s="155">
        <v>2845</v>
      </c>
      <c r="K30" s="155">
        <v>304823</v>
      </c>
      <c r="L30" s="155">
        <v>159130</v>
      </c>
      <c r="M30" s="169">
        <f t="shared" si="0"/>
        <v>101</v>
      </c>
      <c r="N30" s="155">
        <f t="shared" si="0"/>
        <v>12012</v>
      </c>
      <c r="O30" s="155">
        <f t="shared" si="0"/>
        <v>10843</v>
      </c>
      <c r="P30" s="155">
        <f t="shared" si="0"/>
        <v>1196373</v>
      </c>
      <c r="Q30" s="156">
        <f t="shared" si="0"/>
        <v>654706</v>
      </c>
    </row>
    <row r="31" spans="1:17" ht="16.7" customHeight="1">
      <c r="A31" s="158"/>
      <c r="B31" s="217" t="str">
        <f>'９８～９９'!$B$7</f>
        <v>４年以前</v>
      </c>
      <c r="C31" s="168">
        <v>833</v>
      </c>
      <c r="D31" s="151">
        <v>100269</v>
      </c>
      <c r="E31" s="151">
        <v>91965</v>
      </c>
      <c r="F31" s="151">
        <v>8352867</v>
      </c>
      <c r="G31" s="151">
        <v>4516269</v>
      </c>
      <c r="H31" s="150">
        <v>294</v>
      </c>
      <c r="I31" s="151">
        <v>33150</v>
      </c>
      <c r="J31" s="151">
        <v>29457</v>
      </c>
      <c r="K31" s="151">
        <v>2966540</v>
      </c>
      <c r="L31" s="151">
        <v>1641792</v>
      </c>
      <c r="M31" s="150">
        <f t="shared" si="0"/>
        <v>1127</v>
      </c>
      <c r="N31" s="151">
        <f t="shared" si="0"/>
        <v>133419</v>
      </c>
      <c r="O31" s="151">
        <f t="shared" si="0"/>
        <v>121422</v>
      </c>
      <c r="P31" s="151">
        <f t="shared" si="0"/>
        <v>11319407</v>
      </c>
      <c r="Q31" s="152">
        <f t="shared" si="0"/>
        <v>6158061</v>
      </c>
    </row>
    <row r="32" spans="1:17" ht="16.7" customHeight="1" thickBot="1">
      <c r="A32" s="153" t="s">
        <v>131</v>
      </c>
      <c r="B32" s="218" t="str">
        <f>'９８～９９'!$B$8</f>
        <v>５  年</v>
      </c>
      <c r="C32" s="280">
        <v>191</v>
      </c>
      <c r="D32" s="155">
        <v>24815</v>
      </c>
      <c r="E32" s="155">
        <v>21848</v>
      </c>
      <c r="F32" s="155">
        <v>2419419</v>
      </c>
      <c r="G32" s="155">
        <v>1351982</v>
      </c>
      <c r="H32" s="154">
        <v>70</v>
      </c>
      <c r="I32" s="155">
        <v>7576</v>
      </c>
      <c r="J32" s="155">
        <v>6862</v>
      </c>
      <c r="K32" s="155">
        <v>768848</v>
      </c>
      <c r="L32" s="155">
        <v>419772</v>
      </c>
      <c r="M32" s="154">
        <f t="shared" si="0"/>
        <v>261</v>
      </c>
      <c r="N32" s="155">
        <f t="shared" si="0"/>
        <v>32391</v>
      </c>
      <c r="O32" s="155">
        <f t="shared" si="0"/>
        <v>28710</v>
      </c>
      <c r="P32" s="155">
        <f t="shared" si="0"/>
        <v>3188267</v>
      </c>
      <c r="Q32" s="156">
        <f t="shared" si="0"/>
        <v>1771754</v>
      </c>
    </row>
    <row r="33" spans="1:17" ht="16.7" customHeight="1">
      <c r="A33" s="158"/>
      <c r="B33" s="217" t="str">
        <f>'９８～９９'!$B$7</f>
        <v>４年以前</v>
      </c>
      <c r="C33" s="168">
        <v>411</v>
      </c>
      <c r="D33" s="151">
        <v>52448</v>
      </c>
      <c r="E33" s="151">
        <v>47831</v>
      </c>
      <c r="F33" s="151">
        <v>4290461</v>
      </c>
      <c r="G33" s="151">
        <v>2330904</v>
      </c>
      <c r="H33" s="150">
        <v>136</v>
      </c>
      <c r="I33" s="151">
        <v>17887</v>
      </c>
      <c r="J33" s="151">
        <v>15494</v>
      </c>
      <c r="K33" s="151">
        <v>1558160</v>
      </c>
      <c r="L33" s="151">
        <v>878571</v>
      </c>
      <c r="M33" s="150">
        <f t="shared" si="0"/>
        <v>547</v>
      </c>
      <c r="N33" s="151">
        <f t="shared" si="0"/>
        <v>70335</v>
      </c>
      <c r="O33" s="151">
        <f t="shared" si="0"/>
        <v>63325</v>
      </c>
      <c r="P33" s="151">
        <f t="shared" si="0"/>
        <v>5848621</v>
      </c>
      <c r="Q33" s="152">
        <f t="shared" si="0"/>
        <v>3209475</v>
      </c>
    </row>
    <row r="34" spans="1:17" ht="16.7" customHeight="1" thickBot="1">
      <c r="A34" s="153" t="s">
        <v>132</v>
      </c>
      <c r="B34" s="218" t="str">
        <f>'９８～９９'!$B$8</f>
        <v>５  年</v>
      </c>
      <c r="C34" s="280">
        <v>81</v>
      </c>
      <c r="D34" s="155">
        <v>10214</v>
      </c>
      <c r="E34" s="155">
        <v>9143</v>
      </c>
      <c r="F34" s="155">
        <v>989277</v>
      </c>
      <c r="G34" s="155">
        <v>545952</v>
      </c>
      <c r="H34" s="154">
        <v>34</v>
      </c>
      <c r="I34" s="155">
        <v>3953</v>
      </c>
      <c r="J34" s="155">
        <v>3499</v>
      </c>
      <c r="K34" s="155">
        <v>395636</v>
      </c>
      <c r="L34" s="155">
        <v>219478</v>
      </c>
      <c r="M34" s="154">
        <f t="shared" si="0"/>
        <v>115</v>
      </c>
      <c r="N34" s="155">
        <f t="shared" si="0"/>
        <v>14167</v>
      </c>
      <c r="O34" s="155">
        <f t="shared" si="0"/>
        <v>12642</v>
      </c>
      <c r="P34" s="155">
        <f t="shared" si="0"/>
        <v>1384913</v>
      </c>
      <c r="Q34" s="156">
        <f t="shared" si="0"/>
        <v>765430</v>
      </c>
    </row>
    <row r="35" spans="1:17" ht="16.7" customHeight="1">
      <c r="A35" s="158"/>
      <c r="B35" s="217" t="str">
        <f>'９８～９９'!$B$7</f>
        <v>４年以前</v>
      </c>
      <c r="C35" s="150">
        <v>544</v>
      </c>
      <c r="D35" s="151">
        <v>63080</v>
      </c>
      <c r="E35" s="151">
        <v>59787</v>
      </c>
      <c r="F35" s="151">
        <v>5370960</v>
      </c>
      <c r="G35" s="151">
        <v>2820312</v>
      </c>
      <c r="H35" s="168">
        <v>179</v>
      </c>
      <c r="I35" s="151">
        <v>21028</v>
      </c>
      <c r="J35" s="151">
        <v>19358</v>
      </c>
      <c r="K35" s="151">
        <v>1897381</v>
      </c>
      <c r="L35" s="151">
        <v>1021638</v>
      </c>
      <c r="M35" s="150">
        <f t="shared" si="0"/>
        <v>723</v>
      </c>
      <c r="N35" s="151">
        <f t="shared" si="0"/>
        <v>84108</v>
      </c>
      <c r="O35" s="151">
        <f t="shared" si="0"/>
        <v>79145</v>
      </c>
      <c r="P35" s="151">
        <f t="shared" si="0"/>
        <v>7268341</v>
      </c>
      <c r="Q35" s="152">
        <f t="shared" si="0"/>
        <v>3841950</v>
      </c>
    </row>
    <row r="36" spans="1:17" ht="16.7" customHeight="1" thickBot="1">
      <c r="A36" s="153" t="s">
        <v>133</v>
      </c>
      <c r="B36" s="218" t="str">
        <f>'９８～９９'!$B$8</f>
        <v>５  年</v>
      </c>
      <c r="C36" s="154">
        <v>113</v>
      </c>
      <c r="D36" s="155">
        <v>12247</v>
      </c>
      <c r="E36" s="155">
        <v>11993</v>
      </c>
      <c r="F36" s="155">
        <v>1264790</v>
      </c>
      <c r="G36" s="155">
        <v>645221</v>
      </c>
      <c r="H36" s="280">
        <v>33</v>
      </c>
      <c r="I36" s="155">
        <v>3787</v>
      </c>
      <c r="J36" s="155">
        <v>3563</v>
      </c>
      <c r="K36" s="155">
        <v>391879</v>
      </c>
      <c r="L36" s="155">
        <v>207553</v>
      </c>
      <c r="M36" s="154">
        <f t="shared" si="0"/>
        <v>146</v>
      </c>
      <c r="N36" s="155">
        <f t="shared" si="0"/>
        <v>16034</v>
      </c>
      <c r="O36" s="155">
        <f t="shared" si="0"/>
        <v>15556</v>
      </c>
      <c r="P36" s="155">
        <f t="shared" si="0"/>
        <v>1656669</v>
      </c>
      <c r="Q36" s="156">
        <f t="shared" si="0"/>
        <v>852774</v>
      </c>
    </row>
    <row r="37" spans="1:17" ht="16.7" customHeight="1">
      <c r="A37" s="158"/>
      <c r="B37" s="217" t="str">
        <f>'９８～９９'!$B$7</f>
        <v>４年以前</v>
      </c>
      <c r="C37" s="150">
        <v>296</v>
      </c>
      <c r="D37" s="151">
        <v>34887</v>
      </c>
      <c r="E37" s="151">
        <v>32758</v>
      </c>
      <c r="F37" s="151">
        <v>2914619</v>
      </c>
      <c r="G37" s="151">
        <v>1542770</v>
      </c>
      <c r="H37" s="168">
        <v>80</v>
      </c>
      <c r="I37" s="151">
        <v>10078</v>
      </c>
      <c r="J37" s="151">
        <v>9282</v>
      </c>
      <c r="K37" s="151">
        <v>888595</v>
      </c>
      <c r="L37" s="151">
        <v>478330</v>
      </c>
      <c r="M37" s="150">
        <f t="shared" si="0"/>
        <v>376</v>
      </c>
      <c r="N37" s="151">
        <f t="shared" si="0"/>
        <v>44965</v>
      </c>
      <c r="O37" s="151">
        <f t="shared" si="0"/>
        <v>42040</v>
      </c>
      <c r="P37" s="151">
        <f t="shared" si="0"/>
        <v>3803214</v>
      </c>
      <c r="Q37" s="152">
        <f t="shared" si="0"/>
        <v>2021100</v>
      </c>
    </row>
    <row r="38" spans="1:17" ht="16.7" customHeight="1" thickBot="1">
      <c r="A38" s="153" t="s">
        <v>134</v>
      </c>
      <c r="B38" s="218" t="str">
        <f>'９８～９９'!$B$8</f>
        <v>５  年</v>
      </c>
      <c r="C38" s="154">
        <v>71</v>
      </c>
      <c r="D38" s="155">
        <v>7918</v>
      </c>
      <c r="E38" s="155">
        <v>7643</v>
      </c>
      <c r="F38" s="155">
        <v>778003</v>
      </c>
      <c r="G38" s="155">
        <v>402105</v>
      </c>
      <c r="H38" s="280">
        <v>21</v>
      </c>
      <c r="I38" s="155">
        <v>2194</v>
      </c>
      <c r="J38" s="155">
        <v>2058</v>
      </c>
      <c r="K38" s="155">
        <v>219435</v>
      </c>
      <c r="L38" s="155">
        <v>116221</v>
      </c>
      <c r="M38" s="154">
        <f t="shared" si="0"/>
        <v>92</v>
      </c>
      <c r="N38" s="155">
        <f t="shared" si="0"/>
        <v>10112</v>
      </c>
      <c r="O38" s="155">
        <f t="shared" si="0"/>
        <v>9701</v>
      </c>
      <c r="P38" s="155">
        <f t="shared" si="0"/>
        <v>997438</v>
      </c>
      <c r="Q38" s="156">
        <f t="shared" si="0"/>
        <v>518326</v>
      </c>
    </row>
    <row r="39" spans="1:17" ht="16.7" customHeight="1">
      <c r="A39" s="158"/>
      <c r="B39" s="217" t="str">
        <f>'９８～９９'!$B$7</f>
        <v>４年以前</v>
      </c>
      <c r="C39" s="168">
        <v>425</v>
      </c>
      <c r="D39" s="151">
        <v>48825</v>
      </c>
      <c r="E39" s="151">
        <v>46621</v>
      </c>
      <c r="F39" s="151">
        <v>4115921</v>
      </c>
      <c r="G39" s="151">
        <v>2148010</v>
      </c>
      <c r="H39" s="150">
        <v>187</v>
      </c>
      <c r="I39" s="151">
        <v>21359</v>
      </c>
      <c r="J39" s="151">
        <v>19609</v>
      </c>
      <c r="K39" s="151">
        <v>1861172</v>
      </c>
      <c r="L39" s="151">
        <v>1002638</v>
      </c>
      <c r="M39" s="150">
        <f t="shared" si="0"/>
        <v>612</v>
      </c>
      <c r="N39" s="151">
        <f t="shared" si="0"/>
        <v>70184</v>
      </c>
      <c r="O39" s="151">
        <f t="shared" si="0"/>
        <v>66230</v>
      </c>
      <c r="P39" s="151">
        <f t="shared" si="0"/>
        <v>5977093</v>
      </c>
      <c r="Q39" s="152">
        <f t="shared" si="0"/>
        <v>3150648</v>
      </c>
    </row>
    <row r="40" spans="1:17" ht="16.7" customHeight="1" thickBot="1">
      <c r="A40" s="153" t="s">
        <v>135</v>
      </c>
      <c r="B40" s="218" t="str">
        <f>'９８～９９'!$B$8</f>
        <v>５  年</v>
      </c>
      <c r="C40" s="280">
        <v>108</v>
      </c>
      <c r="D40" s="155">
        <v>12594</v>
      </c>
      <c r="E40" s="155">
        <v>11749</v>
      </c>
      <c r="F40" s="155">
        <v>1226191</v>
      </c>
      <c r="G40" s="155">
        <v>652921</v>
      </c>
      <c r="H40" s="154">
        <v>34</v>
      </c>
      <c r="I40" s="155">
        <v>3792</v>
      </c>
      <c r="J40" s="155">
        <v>3613</v>
      </c>
      <c r="K40" s="155">
        <v>382840</v>
      </c>
      <c r="L40" s="155">
        <v>199554</v>
      </c>
      <c r="M40" s="154">
        <f t="shared" si="0"/>
        <v>142</v>
      </c>
      <c r="N40" s="155">
        <f t="shared" si="0"/>
        <v>16386</v>
      </c>
      <c r="O40" s="155">
        <f t="shared" si="0"/>
        <v>15362</v>
      </c>
      <c r="P40" s="155">
        <f t="shared" si="0"/>
        <v>1609031</v>
      </c>
      <c r="Q40" s="156">
        <f t="shared" si="0"/>
        <v>852475</v>
      </c>
    </row>
    <row r="41" spans="1:17" ht="16.7" customHeight="1">
      <c r="A41" s="158"/>
      <c r="B41" s="217" t="str">
        <f>'９８～９９'!$B$7</f>
        <v>４年以前</v>
      </c>
      <c r="C41" s="150">
        <v>312</v>
      </c>
      <c r="D41" s="151">
        <v>34484</v>
      </c>
      <c r="E41" s="151">
        <v>33208</v>
      </c>
      <c r="F41" s="151">
        <v>2885550</v>
      </c>
      <c r="G41" s="151">
        <v>1492844</v>
      </c>
      <c r="H41" s="150">
        <v>100</v>
      </c>
      <c r="I41" s="151">
        <v>10864</v>
      </c>
      <c r="J41" s="151">
        <v>10435</v>
      </c>
      <c r="K41" s="151">
        <v>973732</v>
      </c>
      <c r="L41" s="151">
        <v>504764</v>
      </c>
      <c r="M41" s="150">
        <f t="shared" si="0"/>
        <v>412</v>
      </c>
      <c r="N41" s="151">
        <f t="shared" si="0"/>
        <v>45348</v>
      </c>
      <c r="O41" s="151">
        <f>E41+J41</f>
        <v>43643</v>
      </c>
      <c r="P41" s="151">
        <f t="shared" si="0"/>
        <v>3859282</v>
      </c>
      <c r="Q41" s="152">
        <f t="shared" si="0"/>
        <v>1997608</v>
      </c>
    </row>
    <row r="42" spans="1:17" ht="16.7" customHeight="1" thickBot="1">
      <c r="A42" s="377" t="s">
        <v>136</v>
      </c>
      <c r="B42" s="218" t="str">
        <f>'９８～９９'!$B$8</f>
        <v>５  年</v>
      </c>
      <c r="C42" s="154">
        <v>96</v>
      </c>
      <c r="D42" s="155">
        <v>10059</v>
      </c>
      <c r="E42" s="155">
        <v>9848</v>
      </c>
      <c r="F42" s="155">
        <v>977314</v>
      </c>
      <c r="G42" s="155">
        <v>498463</v>
      </c>
      <c r="H42" s="154">
        <v>13</v>
      </c>
      <c r="I42" s="155">
        <v>1621</v>
      </c>
      <c r="J42" s="155">
        <v>1520</v>
      </c>
      <c r="K42" s="155">
        <v>165261</v>
      </c>
      <c r="L42" s="155">
        <v>87514</v>
      </c>
      <c r="M42" s="154">
        <f t="shared" si="0"/>
        <v>109</v>
      </c>
      <c r="N42" s="155">
        <f t="shared" si="0"/>
        <v>11680</v>
      </c>
      <c r="O42" s="155">
        <f t="shared" si="0"/>
        <v>11368</v>
      </c>
      <c r="P42" s="155">
        <f t="shared" si="0"/>
        <v>1142575</v>
      </c>
      <c r="Q42" s="156">
        <f t="shared" si="0"/>
        <v>585977</v>
      </c>
    </row>
    <row r="43" spans="1:17" ht="16.7" customHeight="1">
      <c r="A43" s="376" t="str">
        <f>B41</f>
        <v>４年以前</v>
      </c>
      <c r="B43" s="160"/>
      <c r="C43" s="150">
        <f>C7+C9+C11+C13+C15+C17+C19+C21+C23+C25+C27+C29+C31+C33+C35+C37+C39+C41</f>
        <v>6384</v>
      </c>
      <c r="D43" s="151">
        <f t="shared" ref="D43:L44" si="1">D7+D9+D11+D13+D15+D17+D19+D21+D23+D25+D27+D29+D31+D33+D35+D37+D39+D41</f>
        <v>750172</v>
      </c>
      <c r="E43" s="151">
        <f t="shared" si="1"/>
        <v>702256</v>
      </c>
      <c r="F43" s="151">
        <f t="shared" si="1"/>
        <v>62464491</v>
      </c>
      <c r="G43" s="152">
        <f>G7+G9+G11+G13+G15+G17+G19+G21+G23+G25+G27+G29+G31+G33+G35+G37+G39+G41</f>
        <v>33180171</v>
      </c>
      <c r="H43" s="150">
        <f>H7+H9+H11+H13+H15+H17+H19+H21+H23+H25+H27+H29+H31+H33+H35+H37+H39+H41</f>
        <v>2168</v>
      </c>
      <c r="I43" s="151">
        <f t="shared" si="1"/>
        <v>251247</v>
      </c>
      <c r="J43" s="151">
        <f t="shared" si="1"/>
        <v>231102</v>
      </c>
      <c r="K43" s="151">
        <f t="shared" si="1"/>
        <v>22262575</v>
      </c>
      <c r="L43" s="152">
        <f t="shared" si="1"/>
        <v>11994223</v>
      </c>
      <c r="M43" s="150">
        <f>C43+H43</f>
        <v>8552</v>
      </c>
      <c r="N43" s="151">
        <f t="shared" si="0"/>
        <v>1001419</v>
      </c>
      <c r="O43" s="151">
        <f t="shared" si="0"/>
        <v>933358</v>
      </c>
      <c r="P43" s="151">
        <f t="shared" si="0"/>
        <v>84727066</v>
      </c>
      <c r="Q43" s="152">
        <f t="shared" si="0"/>
        <v>45174394</v>
      </c>
    </row>
    <row r="44" spans="1:17" ht="16.7" customHeight="1">
      <c r="A44" s="291" t="str">
        <f>B42</f>
        <v>５  年</v>
      </c>
      <c r="B44" s="161"/>
      <c r="C44" s="164">
        <f>C8+C10+C12+C14+C16+C18+C20+C22+C24+C26+C28+C30+C32+C34+C36+C38+C40+C42</f>
        <v>1567</v>
      </c>
      <c r="D44" s="162">
        <f t="shared" si="1"/>
        <v>183787</v>
      </c>
      <c r="E44" s="162">
        <f t="shared" si="1"/>
        <v>171324</v>
      </c>
      <c r="F44" s="162">
        <f t="shared" si="1"/>
        <v>18081879</v>
      </c>
      <c r="G44" s="163">
        <f t="shared" si="1"/>
        <v>9639081</v>
      </c>
      <c r="H44" s="164">
        <f>H8+H10+H12+H14+H16+H18+H20+H22+H24+H26+H28+H30+H32+H34+H36+H38+H40+H42</f>
        <v>475</v>
      </c>
      <c r="I44" s="162">
        <f t="shared" si="1"/>
        <v>54049</v>
      </c>
      <c r="J44" s="162">
        <f t="shared" si="1"/>
        <v>49667</v>
      </c>
      <c r="K44" s="162">
        <f t="shared" si="1"/>
        <v>5492873</v>
      </c>
      <c r="L44" s="163">
        <f t="shared" si="1"/>
        <v>2962384</v>
      </c>
      <c r="M44" s="164">
        <f t="shared" si="0"/>
        <v>2042</v>
      </c>
      <c r="N44" s="162">
        <f t="shared" si="0"/>
        <v>237836</v>
      </c>
      <c r="O44" s="162">
        <f t="shared" si="0"/>
        <v>220991</v>
      </c>
      <c r="P44" s="162">
        <f t="shared" si="0"/>
        <v>23574752</v>
      </c>
      <c r="Q44" s="163">
        <f t="shared" si="0"/>
        <v>12601465</v>
      </c>
    </row>
    <row r="45" spans="1:17" ht="16.7" customHeight="1" thickBot="1">
      <c r="A45" s="165" t="s">
        <v>33</v>
      </c>
      <c r="B45" s="166"/>
      <c r="C45" s="154">
        <f>C43+C44</f>
        <v>7951</v>
      </c>
      <c r="D45" s="155">
        <f t="shared" ref="D45:L45" si="2">D43+D44</f>
        <v>933959</v>
      </c>
      <c r="E45" s="155">
        <f t="shared" si="2"/>
        <v>873580</v>
      </c>
      <c r="F45" s="155">
        <f t="shared" si="2"/>
        <v>80546370</v>
      </c>
      <c r="G45" s="156">
        <f t="shared" si="2"/>
        <v>42819252</v>
      </c>
      <c r="H45" s="154">
        <f t="shared" si="2"/>
        <v>2643</v>
      </c>
      <c r="I45" s="155">
        <f t="shared" si="2"/>
        <v>305296</v>
      </c>
      <c r="J45" s="155">
        <f t="shared" si="2"/>
        <v>280769</v>
      </c>
      <c r="K45" s="155">
        <f t="shared" si="2"/>
        <v>27755448</v>
      </c>
      <c r="L45" s="156">
        <f t="shared" si="2"/>
        <v>14956607</v>
      </c>
      <c r="M45" s="154">
        <f>C45+H45</f>
        <v>10594</v>
      </c>
      <c r="N45" s="155">
        <f t="shared" si="0"/>
        <v>1239255</v>
      </c>
      <c r="O45" s="155">
        <f t="shared" si="0"/>
        <v>1154349</v>
      </c>
      <c r="P45" s="155">
        <f t="shared" si="0"/>
        <v>108301818</v>
      </c>
      <c r="Q45" s="156">
        <f t="shared" si="0"/>
        <v>57775859</v>
      </c>
    </row>
    <row r="46" spans="1:17"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53" spans="1:17">
      <c r="A53" s="170"/>
      <c r="B53" s="104"/>
      <c r="C53" s="87"/>
    </row>
    <row r="54" spans="1:17">
      <c r="A54" s="170"/>
      <c r="B54" s="104"/>
      <c r="C54" s="87"/>
    </row>
    <row r="55" spans="1:17">
      <c r="A55" s="401" t="s">
        <v>177</v>
      </c>
      <c r="B55" s="401"/>
      <c r="C55" s="401"/>
      <c r="D55" s="401"/>
      <c r="E55" s="401"/>
      <c r="F55" s="401"/>
      <c r="G55" s="401"/>
      <c r="H55" s="401"/>
      <c r="I55" s="401"/>
      <c r="J55" s="402" t="s">
        <v>178</v>
      </c>
      <c r="K55" s="402"/>
      <c r="L55" s="402"/>
      <c r="M55" s="402"/>
      <c r="N55" s="402"/>
      <c r="O55" s="402"/>
      <c r="P55" s="402"/>
      <c r="Q55" s="402"/>
    </row>
    <row r="56" spans="1:17">
      <c r="A56" s="170"/>
      <c r="B56" s="104"/>
      <c r="C56" s="87"/>
    </row>
    <row r="57" spans="1:17">
      <c r="A57" s="170"/>
      <c r="B57" s="104"/>
      <c r="C57" s="87"/>
    </row>
    <row r="58" spans="1:17">
      <c r="A58" s="170"/>
      <c r="B58" s="104"/>
      <c r="C58" s="87"/>
    </row>
    <row r="59" spans="1:17">
      <c r="A59" s="171"/>
      <c r="B59" s="171"/>
      <c r="C59" s="87"/>
    </row>
    <row r="60" spans="1:17">
      <c r="A60" s="87"/>
      <c r="B60" s="87"/>
      <c r="C60" s="87"/>
    </row>
    <row r="61" spans="1:17">
      <c r="A61" s="87"/>
      <c r="B61" s="87"/>
      <c r="C61" s="87"/>
    </row>
    <row r="62" spans="1:17">
      <c r="A62" s="87"/>
      <c r="B62" s="87"/>
      <c r="C62" s="87"/>
    </row>
    <row r="63" spans="1:17">
      <c r="A63" s="87"/>
      <c r="B63" s="87"/>
      <c r="C63" s="87"/>
    </row>
    <row r="64" spans="1:17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96" fitToWidth="0" fitToHeight="0" orientation="portrait" r:id="rId1"/>
  <colBreaks count="1" manualBreakCount="1">
    <brk id="9" max="5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109"/>
  <sheetViews>
    <sheetView zoomScaleNormal="100" zoomScaleSheetLayoutView="115" workbookViewId="0">
      <pane xSplit="2" ySplit="6" topLeftCell="E22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O51" sqref="O51"/>
    </sheetView>
  </sheetViews>
  <sheetFormatPr defaultRowHeight="13.5"/>
  <cols>
    <col min="1" max="1" width="10.875" style="130" customWidth="1"/>
    <col min="2" max="2" width="9.125" style="130" bestFit="1" customWidth="1"/>
    <col min="3" max="3" width="8.625" style="130" customWidth="1"/>
    <col min="4" max="5" width="11.625" style="130" customWidth="1"/>
    <col min="6" max="6" width="13.625" style="130" customWidth="1"/>
    <col min="7" max="7" width="12.625" style="130" customWidth="1"/>
    <col min="8" max="8" width="8.625" style="130" customWidth="1"/>
    <col min="9" max="10" width="11.625" style="130" customWidth="1"/>
    <col min="11" max="11" width="13.625" style="130" customWidth="1"/>
    <col min="12" max="12" width="12.625" style="130" customWidth="1"/>
    <col min="13" max="13" width="8.625" style="130" customWidth="1"/>
    <col min="14" max="15" width="11.625" style="130" customWidth="1"/>
    <col min="16" max="16" width="13.625" style="130" customWidth="1"/>
    <col min="17" max="17" width="12.625" style="130" customWidth="1"/>
    <col min="18" max="18" width="5.125" style="130" customWidth="1"/>
    <col min="19" max="16384" width="9" style="130"/>
  </cols>
  <sheetData>
    <row r="1" spans="1:18" s="52" customFormat="1"/>
    <row r="2" spans="1:18" s="52" customFormat="1" ht="15" customHeight="1" thickBot="1">
      <c r="A2" s="179" t="s">
        <v>138</v>
      </c>
      <c r="G2" s="237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43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148</v>
      </c>
      <c r="D5" s="143"/>
      <c r="E5" s="143"/>
      <c r="F5" s="143"/>
      <c r="G5" s="144"/>
      <c r="H5" s="142" t="s">
        <v>117</v>
      </c>
      <c r="I5" s="181"/>
      <c r="J5" s="143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tr">
        <f>'９８～９９'!$B$7</f>
        <v>４年以前</v>
      </c>
      <c r="C7" s="168">
        <v>35</v>
      </c>
      <c r="D7" s="151">
        <v>5442</v>
      </c>
      <c r="E7" s="151">
        <v>4524</v>
      </c>
      <c r="F7" s="151">
        <v>426656</v>
      </c>
      <c r="G7" s="151">
        <v>249593</v>
      </c>
      <c r="H7" s="150">
        <v>42</v>
      </c>
      <c r="I7" s="151">
        <v>6488</v>
      </c>
      <c r="J7" s="151">
        <v>5179</v>
      </c>
      <c r="K7" s="151">
        <v>561043</v>
      </c>
      <c r="L7" s="151">
        <v>336871</v>
      </c>
      <c r="M7" s="150">
        <f>C7+H7</f>
        <v>77</v>
      </c>
      <c r="N7" s="151">
        <f>D7+I7</f>
        <v>11930</v>
      </c>
      <c r="O7" s="151">
        <f>E7+J7</f>
        <v>9703</v>
      </c>
      <c r="P7" s="151">
        <f>F7+K7</f>
        <v>987699</v>
      </c>
      <c r="Q7" s="152">
        <f>G7+L7</f>
        <v>586464</v>
      </c>
    </row>
    <row r="8" spans="1:18" ht="16.7" customHeight="1" thickBot="1">
      <c r="A8" s="153" t="s">
        <v>121</v>
      </c>
      <c r="B8" s="218" t="str">
        <f>'９８～９９'!$B$8</f>
        <v>５  年</v>
      </c>
      <c r="C8" s="280">
        <v>9</v>
      </c>
      <c r="D8" s="155">
        <v>1482</v>
      </c>
      <c r="E8" s="155">
        <v>1248</v>
      </c>
      <c r="F8" s="155">
        <v>140920</v>
      </c>
      <c r="G8" s="155">
        <v>81067</v>
      </c>
      <c r="H8" s="154">
        <v>5</v>
      </c>
      <c r="I8" s="155">
        <v>812</v>
      </c>
      <c r="J8" s="155">
        <v>720</v>
      </c>
      <c r="K8" s="155">
        <v>80600</v>
      </c>
      <c r="L8" s="155">
        <v>44904</v>
      </c>
      <c r="M8" s="154">
        <f t="shared" ref="M8:Q45" si="0">C8+H8</f>
        <v>14</v>
      </c>
      <c r="N8" s="155">
        <f t="shared" si="0"/>
        <v>2294</v>
      </c>
      <c r="O8" s="155">
        <f t="shared" si="0"/>
        <v>1968</v>
      </c>
      <c r="P8" s="155">
        <f t="shared" si="0"/>
        <v>221520</v>
      </c>
      <c r="Q8" s="156">
        <f t="shared" si="0"/>
        <v>125971</v>
      </c>
    </row>
    <row r="9" spans="1:18" ht="16.7" customHeight="1">
      <c r="A9" s="157"/>
      <c r="B9" s="217" t="str">
        <f>'９８～９９'!$B$7</f>
        <v>４年以前</v>
      </c>
      <c r="C9" s="168">
        <v>35</v>
      </c>
      <c r="D9" s="151">
        <v>5442</v>
      </c>
      <c r="E9" s="151">
        <v>4473</v>
      </c>
      <c r="F9" s="151">
        <v>413637</v>
      </c>
      <c r="G9" s="151">
        <v>242947</v>
      </c>
      <c r="H9" s="150">
        <v>26</v>
      </c>
      <c r="I9" s="151">
        <v>3842</v>
      </c>
      <c r="J9" s="151">
        <v>3302</v>
      </c>
      <c r="K9" s="151">
        <v>329908</v>
      </c>
      <c r="L9" s="151">
        <v>188273</v>
      </c>
      <c r="M9" s="150">
        <f t="shared" si="0"/>
        <v>61</v>
      </c>
      <c r="N9" s="151">
        <f t="shared" si="0"/>
        <v>9284</v>
      </c>
      <c r="O9" s="151">
        <f t="shared" si="0"/>
        <v>7775</v>
      </c>
      <c r="P9" s="151">
        <f t="shared" si="0"/>
        <v>743545</v>
      </c>
      <c r="Q9" s="152">
        <f t="shared" si="0"/>
        <v>431220</v>
      </c>
    </row>
    <row r="10" spans="1:18" ht="16.7" customHeight="1" thickBot="1">
      <c r="A10" s="153" t="s">
        <v>85</v>
      </c>
      <c r="B10" s="218" t="str">
        <f>'９８～９９'!$B$8</f>
        <v>５  年</v>
      </c>
      <c r="C10" s="280">
        <v>7</v>
      </c>
      <c r="D10" s="155">
        <v>1006</v>
      </c>
      <c r="E10" s="155">
        <v>830</v>
      </c>
      <c r="F10" s="155">
        <v>97975</v>
      </c>
      <c r="G10" s="155">
        <v>57188</v>
      </c>
      <c r="H10" s="154">
        <v>5</v>
      </c>
      <c r="I10" s="155">
        <v>744</v>
      </c>
      <c r="J10" s="155">
        <v>679</v>
      </c>
      <c r="K10" s="155">
        <v>76329</v>
      </c>
      <c r="L10" s="155">
        <v>41422</v>
      </c>
      <c r="M10" s="154">
        <f t="shared" si="0"/>
        <v>12</v>
      </c>
      <c r="N10" s="155">
        <f t="shared" si="0"/>
        <v>1750</v>
      </c>
      <c r="O10" s="155">
        <f t="shared" si="0"/>
        <v>1509</v>
      </c>
      <c r="P10" s="155">
        <f t="shared" si="0"/>
        <v>174304</v>
      </c>
      <c r="Q10" s="156">
        <f t="shared" si="0"/>
        <v>98610</v>
      </c>
    </row>
    <row r="11" spans="1:18" ht="16.7" customHeight="1">
      <c r="A11" s="158"/>
      <c r="B11" s="217" t="str">
        <f>'９８～９９'!$B$7</f>
        <v>４年以前</v>
      </c>
      <c r="C11" s="168">
        <v>26</v>
      </c>
      <c r="D11" s="151">
        <v>3786</v>
      </c>
      <c r="E11" s="151">
        <v>3205</v>
      </c>
      <c r="F11" s="151">
        <v>298457</v>
      </c>
      <c r="G11" s="151">
        <v>171342</v>
      </c>
      <c r="H11" s="150">
        <v>617</v>
      </c>
      <c r="I11" s="151">
        <v>22280</v>
      </c>
      <c r="J11" s="151">
        <v>21854</v>
      </c>
      <c r="K11" s="151">
        <v>3060850</v>
      </c>
      <c r="L11" s="151">
        <v>1549772</v>
      </c>
      <c r="M11" s="150">
        <f t="shared" si="0"/>
        <v>643</v>
      </c>
      <c r="N11" s="151">
        <f t="shared" si="0"/>
        <v>26066</v>
      </c>
      <c r="O11" s="151">
        <f t="shared" si="0"/>
        <v>25059</v>
      </c>
      <c r="P11" s="151">
        <f t="shared" si="0"/>
        <v>3359307</v>
      </c>
      <c r="Q11" s="152">
        <f t="shared" si="0"/>
        <v>1721114</v>
      </c>
    </row>
    <row r="12" spans="1:18" ht="16.7" customHeight="1" thickBot="1">
      <c r="A12" s="153" t="s">
        <v>122</v>
      </c>
      <c r="B12" s="218" t="str">
        <f>'９８～９９'!$B$8</f>
        <v>５  年</v>
      </c>
      <c r="C12" s="280">
        <v>2</v>
      </c>
      <c r="D12" s="155">
        <v>276</v>
      </c>
      <c r="E12" s="155">
        <v>221</v>
      </c>
      <c r="F12" s="155">
        <v>25361</v>
      </c>
      <c r="G12" s="155">
        <v>15040</v>
      </c>
      <c r="H12" s="154">
        <v>5</v>
      </c>
      <c r="I12" s="155">
        <v>721</v>
      </c>
      <c r="J12" s="155">
        <v>574</v>
      </c>
      <c r="K12" s="155">
        <v>73419</v>
      </c>
      <c r="L12" s="155">
        <v>44153</v>
      </c>
      <c r="M12" s="154">
        <f t="shared" si="0"/>
        <v>7</v>
      </c>
      <c r="N12" s="155">
        <f t="shared" si="0"/>
        <v>997</v>
      </c>
      <c r="O12" s="155">
        <f t="shared" si="0"/>
        <v>795</v>
      </c>
      <c r="P12" s="155">
        <f t="shared" si="0"/>
        <v>98780</v>
      </c>
      <c r="Q12" s="156">
        <f t="shared" si="0"/>
        <v>59193</v>
      </c>
    </row>
    <row r="13" spans="1:18" ht="16.7" customHeight="1">
      <c r="A13" s="158"/>
      <c r="B13" s="217" t="str">
        <f>'９８～９９'!$B$7</f>
        <v>４年以前</v>
      </c>
      <c r="C13" s="168">
        <v>18</v>
      </c>
      <c r="D13" s="151">
        <v>2782</v>
      </c>
      <c r="E13" s="151">
        <v>2369</v>
      </c>
      <c r="F13" s="151">
        <v>208673</v>
      </c>
      <c r="G13" s="151">
        <v>120241</v>
      </c>
      <c r="H13" s="150">
        <v>21</v>
      </c>
      <c r="I13" s="151">
        <v>3294</v>
      </c>
      <c r="J13" s="151">
        <v>2662</v>
      </c>
      <c r="K13" s="151">
        <v>290990</v>
      </c>
      <c r="L13" s="151">
        <v>172903</v>
      </c>
      <c r="M13" s="150">
        <f t="shared" si="0"/>
        <v>39</v>
      </c>
      <c r="N13" s="151">
        <f t="shared" si="0"/>
        <v>6076</v>
      </c>
      <c r="O13" s="151">
        <f t="shared" si="0"/>
        <v>5031</v>
      </c>
      <c r="P13" s="151">
        <f t="shared" si="0"/>
        <v>499663</v>
      </c>
      <c r="Q13" s="152">
        <f t="shared" si="0"/>
        <v>293144</v>
      </c>
    </row>
    <row r="14" spans="1:18" ht="16.7" customHeight="1" thickBot="1">
      <c r="A14" s="153" t="s">
        <v>123</v>
      </c>
      <c r="B14" s="218" t="str">
        <f>'９８～９９'!$B$8</f>
        <v>５  年</v>
      </c>
      <c r="C14" s="280">
        <v>3</v>
      </c>
      <c r="D14" s="155">
        <v>390</v>
      </c>
      <c r="E14" s="155">
        <v>356</v>
      </c>
      <c r="F14" s="155">
        <v>37464</v>
      </c>
      <c r="G14" s="155">
        <v>20503</v>
      </c>
      <c r="H14" s="154">
        <v>3</v>
      </c>
      <c r="I14" s="155">
        <v>563</v>
      </c>
      <c r="J14" s="155">
        <v>360</v>
      </c>
      <c r="K14" s="155">
        <v>57517</v>
      </c>
      <c r="L14" s="155">
        <v>39236</v>
      </c>
      <c r="M14" s="154">
        <f t="shared" si="0"/>
        <v>6</v>
      </c>
      <c r="N14" s="155">
        <f t="shared" si="0"/>
        <v>953</v>
      </c>
      <c r="O14" s="155">
        <f t="shared" si="0"/>
        <v>716</v>
      </c>
      <c r="P14" s="155">
        <f t="shared" si="0"/>
        <v>94981</v>
      </c>
      <c r="Q14" s="156">
        <f t="shared" si="0"/>
        <v>59739</v>
      </c>
    </row>
    <row r="15" spans="1:18" ht="16.7" customHeight="1">
      <c r="A15" s="158"/>
      <c r="B15" s="217" t="str">
        <f>'９８～９９'!$B$7</f>
        <v>４年以前</v>
      </c>
      <c r="C15" s="168">
        <v>21</v>
      </c>
      <c r="D15" s="151">
        <v>3189</v>
      </c>
      <c r="E15" s="151">
        <v>2559</v>
      </c>
      <c r="F15" s="151">
        <v>246831</v>
      </c>
      <c r="G15" s="151">
        <v>147296</v>
      </c>
      <c r="H15" s="150">
        <v>23</v>
      </c>
      <c r="I15" s="151">
        <v>3476</v>
      </c>
      <c r="J15" s="151">
        <v>2928</v>
      </c>
      <c r="K15" s="151">
        <v>308094</v>
      </c>
      <c r="L15" s="151">
        <v>178460</v>
      </c>
      <c r="M15" s="150">
        <f t="shared" si="0"/>
        <v>44</v>
      </c>
      <c r="N15" s="151">
        <f t="shared" si="0"/>
        <v>6665</v>
      </c>
      <c r="O15" s="151">
        <f t="shared" si="0"/>
        <v>5487</v>
      </c>
      <c r="P15" s="151">
        <f t="shared" si="0"/>
        <v>554925</v>
      </c>
      <c r="Q15" s="152">
        <f t="shared" si="0"/>
        <v>325756</v>
      </c>
    </row>
    <row r="16" spans="1:18" ht="16.7" customHeight="1" thickBot="1">
      <c r="A16" s="153" t="s">
        <v>124</v>
      </c>
      <c r="B16" s="218" t="str">
        <f>'９８～９９'!$B$8</f>
        <v>５  年</v>
      </c>
      <c r="C16" s="280">
        <v>6</v>
      </c>
      <c r="D16" s="155">
        <v>858</v>
      </c>
      <c r="E16" s="155">
        <v>748</v>
      </c>
      <c r="F16" s="155">
        <v>81352</v>
      </c>
      <c r="G16" s="155">
        <v>45810</v>
      </c>
      <c r="H16" s="154">
        <v>1</v>
      </c>
      <c r="I16" s="155">
        <v>159</v>
      </c>
      <c r="J16" s="155">
        <v>120</v>
      </c>
      <c r="K16" s="155">
        <v>15701</v>
      </c>
      <c r="L16" s="155">
        <v>9785</v>
      </c>
      <c r="M16" s="154">
        <f t="shared" si="0"/>
        <v>7</v>
      </c>
      <c r="N16" s="155">
        <f t="shared" si="0"/>
        <v>1017</v>
      </c>
      <c r="O16" s="155">
        <f t="shared" si="0"/>
        <v>868</v>
      </c>
      <c r="P16" s="155">
        <f t="shared" si="0"/>
        <v>97053</v>
      </c>
      <c r="Q16" s="156">
        <f t="shared" si="0"/>
        <v>55595</v>
      </c>
    </row>
    <row r="17" spans="1:17" ht="16.7" customHeight="1">
      <c r="A17" s="158"/>
      <c r="B17" s="217" t="str">
        <f>'９８～９９'!$B$7</f>
        <v>４年以前</v>
      </c>
      <c r="C17" s="168">
        <v>7</v>
      </c>
      <c r="D17" s="151">
        <v>1062</v>
      </c>
      <c r="E17" s="151">
        <v>830</v>
      </c>
      <c r="F17" s="151">
        <v>80863</v>
      </c>
      <c r="G17" s="151">
        <v>49150</v>
      </c>
      <c r="H17" s="150">
        <v>7</v>
      </c>
      <c r="I17" s="151">
        <v>1110</v>
      </c>
      <c r="J17" s="151">
        <v>944</v>
      </c>
      <c r="K17" s="151">
        <v>99829</v>
      </c>
      <c r="L17" s="151">
        <v>57508</v>
      </c>
      <c r="M17" s="150">
        <f t="shared" si="0"/>
        <v>14</v>
      </c>
      <c r="N17" s="151">
        <f t="shared" si="0"/>
        <v>2172</v>
      </c>
      <c r="O17" s="151">
        <f t="shared" si="0"/>
        <v>1774</v>
      </c>
      <c r="P17" s="151">
        <f t="shared" si="0"/>
        <v>180692</v>
      </c>
      <c r="Q17" s="152">
        <f t="shared" si="0"/>
        <v>106658</v>
      </c>
    </row>
    <row r="18" spans="1:17" ht="16.7" customHeight="1" thickBot="1">
      <c r="A18" s="153" t="s">
        <v>125</v>
      </c>
      <c r="B18" s="218" t="str">
        <f>'９８～９９'!$B$8</f>
        <v>５  年</v>
      </c>
      <c r="C18" s="280">
        <v>2</v>
      </c>
      <c r="D18" s="155">
        <v>272</v>
      </c>
      <c r="E18" s="155">
        <v>221</v>
      </c>
      <c r="F18" s="155">
        <v>27712</v>
      </c>
      <c r="G18" s="155">
        <v>16594</v>
      </c>
      <c r="H18" s="154">
        <v>1</v>
      </c>
      <c r="I18" s="155">
        <v>165</v>
      </c>
      <c r="J18" s="155">
        <v>120</v>
      </c>
      <c r="K18" s="155">
        <v>16237</v>
      </c>
      <c r="L18" s="155">
        <v>10318</v>
      </c>
      <c r="M18" s="154">
        <f t="shared" si="0"/>
        <v>3</v>
      </c>
      <c r="N18" s="155">
        <f t="shared" si="0"/>
        <v>437</v>
      </c>
      <c r="O18" s="155">
        <f t="shared" si="0"/>
        <v>341</v>
      </c>
      <c r="P18" s="155">
        <f t="shared" si="0"/>
        <v>43949</v>
      </c>
      <c r="Q18" s="156">
        <f t="shared" si="0"/>
        <v>26912</v>
      </c>
    </row>
    <row r="19" spans="1:17" ht="16.7" customHeight="1">
      <c r="A19" s="158"/>
      <c r="B19" s="217" t="str">
        <f>'９８～９９'!$B$7</f>
        <v>４年以前</v>
      </c>
      <c r="C19" s="168">
        <v>10</v>
      </c>
      <c r="D19" s="151">
        <v>1506</v>
      </c>
      <c r="E19" s="151">
        <v>1190</v>
      </c>
      <c r="F19" s="151">
        <v>124457</v>
      </c>
      <c r="G19" s="151">
        <v>75790</v>
      </c>
      <c r="H19" s="150">
        <v>13</v>
      </c>
      <c r="I19" s="151">
        <v>1763</v>
      </c>
      <c r="J19" s="151">
        <v>1508</v>
      </c>
      <c r="K19" s="151">
        <v>155213</v>
      </c>
      <c r="L19" s="151">
        <v>88200</v>
      </c>
      <c r="M19" s="150">
        <f t="shared" si="0"/>
        <v>23</v>
      </c>
      <c r="N19" s="151">
        <f t="shared" si="0"/>
        <v>3269</v>
      </c>
      <c r="O19" s="151">
        <f t="shared" si="0"/>
        <v>2698</v>
      </c>
      <c r="P19" s="151">
        <f t="shared" si="0"/>
        <v>279670</v>
      </c>
      <c r="Q19" s="152">
        <f t="shared" si="0"/>
        <v>163990</v>
      </c>
    </row>
    <row r="20" spans="1:17" ht="16.7" customHeight="1" thickBot="1">
      <c r="A20" s="153" t="s">
        <v>90</v>
      </c>
      <c r="B20" s="218" t="str">
        <f>'９８～９９'!$B$8</f>
        <v>５  年</v>
      </c>
      <c r="C20" s="280">
        <v>3</v>
      </c>
      <c r="D20" s="155">
        <v>459</v>
      </c>
      <c r="E20" s="155">
        <v>413</v>
      </c>
      <c r="F20" s="155">
        <v>43520</v>
      </c>
      <c r="G20" s="155">
        <v>23816</v>
      </c>
      <c r="H20" s="154">
        <v>1</v>
      </c>
      <c r="I20" s="155">
        <v>147</v>
      </c>
      <c r="J20" s="155">
        <v>120</v>
      </c>
      <c r="K20" s="155">
        <v>14761</v>
      </c>
      <c r="L20" s="155">
        <v>8751</v>
      </c>
      <c r="M20" s="154">
        <f t="shared" si="0"/>
        <v>4</v>
      </c>
      <c r="N20" s="155">
        <f t="shared" si="0"/>
        <v>606</v>
      </c>
      <c r="O20" s="155">
        <f t="shared" si="0"/>
        <v>533</v>
      </c>
      <c r="P20" s="155">
        <f t="shared" si="0"/>
        <v>58281</v>
      </c>
      <c r="Q20" s="156">
        <f t="shared" si="0"/>
        <v>32567</v>
      </c>
    </row>
    <row r="21" spans="1:17" ht="16.7" customHeight="1">
      <c r="A21" s="158"/>
      <c r="B21" s="217" t="str">
        <f>'９８～９９'!$B$7</f>
        <v>４年以前</v>
      </c>
      <c r="C21" s="150">
        <v>8</v>
      </c>
      <c r="D21" s="283">
        <v>1154</v>
      </c>
      <c r="E21" s="151">
        <v>1041</v>
      </c>
      <c r="F21" s="151">
        <v>87654</v>
      </c>
      <c r="G21" s="281">
        <v>47755</v>
      </c>
      <c r="H21" s="150">
        <v>8</v>
      </c>
      <c r="I21" s="151">
        <v>1134</v>
      </c>
      <c r="J21" s="151">
        <v>995</v>
      </c>
      <c r="K21" s="151">
        <v>101091</v>
      </c>
      <c r="L21" s="151">
        <v>56414</v>
      </c>
      <c r="M21" s="150">
        <f t="shared" si="0"/>
        <v>16</v>
      </c>
      <c r="N21" s="151">
        <f t="shared" si="0"/>
        <v>2288</v>
      </c>
      <c r="O21" s="151">
        <f t="shared" si="0"/>
        <v>2036</v>
      </c>
      <c r="P21" s="151">
        <f t="shared" si="0"/>
        <v>188745</v>
      </c>
      <c r="Q21" s="152">
        <f t="shared" si="0"/>
        <v>104169</v>
      </c>
    </row>
    <row r="22" spans="1:17" ht="16.7" customHeight="1" thickBot="1">
      <c r="A22" s="153" t="s">
        <v>126</v>
      </c>
      <c r="B22" s="218" t="str">
        <f>'９８～９９'!$B$8</f>
        <v>５  年</v>
      </c>
      <c r="C22" s="154">
        <v>3</v>
      </c>
      <c r="D22" s="284">
        <v>399</v>
      </c>
      <c r="E22" s="155">
        <v>386</v>
      </c>
      <c r="F22" s="155">
        <v>40324</v>
      </c>
      <c r="G22" s="282">
        <v>20812</v>
      </c>
      <c r="H22" s="154">
        <v>0</v>
      </c>
      <c r="I22" s="155">
        <v>0</v>
      </c>
      <c r="J22" s="155">
        <v>0</v>
      </c>
      <c r="K22" s="155">
        <v>0</v>
      </c>
      <c r="L22" s="155">
        <v>0</v>
      </c>
      <c r="M22" s="154">
        <f t="shared" si="0"/>
        <v>3</v>
      </c>
      <c r="N22" s="155">
        <f t="shared" si="0"/>
        <v>399</v>
      </c>
      <c r="O22" s="155">
        <f t="shared" si="0"/>
        <v>386</v>
      </c>
      <c r="P22" s="155">
        <f t="shared" si="0"/>
        <v>40324</v>
      </c>
      <c r="Q22" s="156">
        <f t="shared" si="0"/>
        <v>20812</v>
      </c>
    </row>
    <row r="23" spans="1:17" ht="16.7" customHeight="1">
      <c r="A23" s="158"/>
      <c r="B23" s="217" t="str">
        <f>'９８～９９'!$B$7</f>
        <v>４年以前</v>
      </c>
      <c r="C23" s="150">
        <v>5</v>
      </c>
      <c r="D23" s="151">
        <v>741</v>
      </c>
      <c r="E23" s="151">
        <v>663</v>
      </c>
      <c r="F23" s="151">
        <v>61244</v>
      </c>
      <c r="G23" s="151">
        <v>33810</v>
      </c>
      <c r="H23" s="150">
        <v>9</v>
      </c>
      <c r="I23" s="151">
        <v>1652</v>
      </c>
      <c r="J23" s="151">
        <v>1426</v>
      </c>
      <c r="K23" s="151">
        <v>142100</v>
      </c>
      <c r="L23" s="151">
        <v>80790</v>
      </c>
      <c r="M23" s="150">
        <f t="shared" si="0"/>
        <v>14</v>
      </c>
      <c r="N23" s="151">
        <f t="shared" si="0"/>
        <v>2393</v>
      </c>
      <c r="O23" s="151">
        <f t="shared" si="0"/>
        <v>2089</v>
      </c>
      <c r="P23" s="151">
        <f t="shared" si="0"/>
        <v>203344</v>
      </c>
      <c r="Q23" s="152">
        <f t="shared" si="0"/>
        <v>114600</v>
      </c>
    </row>
    <row r="24" spans="1:17" ht="16.7" customHeight="1" thickBot="1">
      <c r="A24" s="153" t="s">
        <v>127</v>
      </c>
      <c r="B24" s="218" t="str">
        <f>'９８～９９'!$B$8</f>
        <v>５  年</v>
      </c>
      <c r="C24" s="280">
        <v>0</v>
      </c>
      <c r="D24" s="155">
        <v>0</v>
      </c>
      <c r="E24" s="155">
        <v>0</v>
      </c>
      <c r="F24" s="155">
        <v>0</v>
      </c>
      <c r="G24" s="155">
        <v>0</v>
      </c>
      <c r="H24" s="154">
        <v>0</v>
      </c>
      <c r="I24" s="155">
        <v>0</v>
      </c>
      <c r="J24" s="155">
        <v>0</v>
      </c>
      <c r="K24" s="155">
        <v>0</v>
      </c>
      <c r="L24" s="155">
        <v>0</v>
      </c>
      <c r="M24" s="154">
        <f t="shared" si="0"/>
        <v>0</v>
      </c>
      <c r="N24" s="155">
        <f t="shared" si="0"/>
        <v>0</v>
      </c>
      <c r="O24" s="155">
        <f t="shared" si="0"/>
        <v>0</v>
      </c>
      <c r="P24" s="155">
        <f t="shared" si="0"/>
        <v>0</v>
      </c>
      <c r="Q24" s="156">
        <f t="shared" si="0"/>
        <v>0</v>
      </c>
    </row>
    <row r="25" spans="1:17" ht="16.7" customHeight="1">
      <c r="A25" s="158"/>
      <c r="B25" s="217" t="str">
        <f>'９８～９９'!$B$7</f>
        <v>４年以前</v>
      </c>
      <c r="C25" s="168">
        <v>6</v>
      </c>
      <c r="D25" s="151">
        <v>888</v>
      </c>
      <c r="E25" s="151">
        <v>819</v>
      </c>
      <c r="F25" s="151">
        <v>76972</v>
      </c>
      <c r="G25" s="151">
        <v>41221</v>
      </c>
      <c r="H25" s="150">
        <v>6</v>
      </c>
      <c r="I25" s="151">
        <v>973</v>
      </c>
      <c r="J25" s="151">
        <v>763</v>
      </c>
      <c r="K25" s="151">
        <v>87002</v>
      </c>
      <c r="L25" s="151">
        <v>52894</v>
      </c>
      <c r="M25" s="150">
        <f t="shared" si="0"/>
        <v>12</v>
      </c>
      <c r="N25" s="151">
        <f t="shared" si="0"/>
        <v>1861</v>
      </c>
      <c r="O25" s="151">
        <f t="shared" si="0"/>
        <v>1582</v>
      </c>
      <c r="P25" s="151">
        <f t="shared" si="0"/>
        <v>163974</v>
      </c>
      <c r="Q25" s="152">
        <f t="shared" si="0"/>
        <v>94115</v>
      </c>
    </row>
    <row r="26" spans="1:17" ht="16.7" customHeight="1" thickBot="1">
      <c r="A26" s="153" t="s">
        <v>128</v>
      </c>
      <c r="B26" s="218" t="str">
        <f>'９８～９９'!$B$8</f>
        <v>５  年</v>
      </c>
      <c r="C26" s="280">
        <v>3</v>
      </c>
      <c r="D26" s="155">
        <v>443</v>
      </c>
      <c r="E26" s="155">
        <v>407</v>
      </c>
      <c r="F26" s="155">
        <v>42192</v>
      </c>
      <c r="G26" s="155">
        <v>22874</v>
      </c>
      <c r="H26" s="154">
        <v>0</v>
      </c>
      <c r="I26" s="155">
        <v>0</v>
      </c>
      <c r="J26" s="155">
        <v>0</v>
      </c>
      <c r="K26" s="155">
        <v>0</v>
      </c>
      <c r="L26" s="155">
        <v>0</v>
      </c>
      <c r="M26" s="154">
        <f t="shared" si="0"/>
        <v>3</v>
      </c>
      <c r="N26" s="155">
        <f t="shared" si="0"/>
        <v>443</v>
      </c>
      <c r="O26" s="155">
        <f t="shared" si="0"/>
        <v>407</v>
      </c>
      <c r="P26" s="155">
        <f t="shared" si="0"/>
        <v>42192</v>
      </c>
      <c r="Q26" s="156">
        <f t="shared" si="0"/>
        <v>22874</v>
      </c>
    </row>
    <row r="27" spans="1:17" ht="16.7" customHeight="1">
      <c r="A27" s="158"/>
      <c r="B27" s="217" t="str">
        <f>'９８～９９'!$B$7</f>
        <v>４年以前</v>
      </c>
      <c r="C27" s="168">
        <v>31</v>
      </c>
      <c r="D27" s="151">
        <v>4480</v>
      </c>
      <c r="E27" s="151">
        <v>3804</v>
      </c>
      <c r="F27" s="151">
        <v>349741</v>
      </c>
      <c r="G27" s="151">
        <v>201248</v>
      </c>
      <c r="H27" s="150">
        <v>16</v>
      </c>
      <c r="I27" s="151">
        <v>2342</v>
      </c>
      <c r="J27" s="151">
        <v>1749</v>
      </c>
      <c r="K27" s="151">
        <v>203074</v>
      </c>
      <c r="L27" s="151">
        <v>127431</v>
      </c>
      <c r="M27" s="150">
        <f t="shared" si="0"/>
        <v>47</v>
      </c>
      <c r="N27" s="151">
        <f t="shared" si="0"/>
        <v>6822</v>
      </c>
      <c r="O27" s="151">
        <f t="shared" si="0"/>
        <v>5553</v>
      </c>
      <c r="P27" s="151">
        <f t="shared" si="0"/>
        <v>552815</v>
      </c>
      <c r="Q27" s="152">
        <f t="shared" si="0"/>
        <v>328679</v>
      </c>
    </row>
    <row r="28" spans="1:17" ht="16.7" customHeight="1" thickBot="1">
      <c r="A28" s="153" t="s">
        <v>129</v>
      </c>
      <c r="B28" s="218" t="str">
        <f>'９８～９９'!$B$8</f>
        <v>５  年</v>
      </c>
      <c r="C28" s="280">
        <v>6</v>
      </c>
      <c r="D28" s="155">
        <v>791</v>
      </c>
      <c r="E28" s="155">
        <v>698</v>
      </c>
      <c r="F28" s="155">
        <v>76122</v>
      </c>
      <c r="G28" s="155">
        <v>42475</v>
      </c>
      <c r="H28" s="154">
        <v>5</v>
      </c>
      <c r="I28" s="155">
        <v>983</v>
      </c>
      <c r="J28" s="155">
        <v>720</v>
      </c>
      <c r="K28" s="155">
        <v>98736</v>
      </c>
      <c r="L28" s="155">
        <v>62582</v>
      </c>
      <c r="M28" s="154">
        <f t="shared" si="0"/>
        <v>11</v>
      </c>
      <c r="N28" s="155">
        <f t="shared" si="0"/>
        <v>1774</v>
      </c>
      <c r="O28" s="155">
        <f t="shared" si="0"/>
        <v>1418</v>
      </c>
      <c r="P28" s="155">
        <f t="shared" si="0"/>
        <v>174858</v>
      </c>
      <c r="Q28" s="156">
        <f t="shared" si="0"/>
        <v>105057</v>
      </c>
    </row>
    <row r="29" spans="1:17" ht="16.7" customHeight="1">
      <c r="A29" s="158"/>
      <c r="B29" s="217" t="str">
        <f>'９８～９９'!$B$7</f>
        <v>４年以前</v>
      </c>
      <c r="C29" s="168">
        <v>6</v>
      </c>
      <c r="D29" s="151">
        <v>957</v>
      </c>
      <c r="E29" s="151">
        <v>761</v>
      </c>
      <c r="F29" s="151">
        <v>76935</v>
      </c>
      <c r="G29" s="151">
        <v>46369</v>
      </c>
      <c r="H29" s="150">
        <v>5419</v>
      </c>
      <c r="I29" s="151">
        <v>25575</v>
      </c>
      <c r="J29" s="151">
        <v>25496</v>
      </c>
      <c r="K29" s="151">
        <v>2698991</v>
      </c>
      <c r="L29" s="151">
        <v>1352938</v>
      </c>
      <c r="M29" s="150">
        <f t="shared" si="0"/>
        <v>5425</v>
      </c>
      <c r="N29" s="151">
        <f t="shared" si="0"/>
        <v>26532</v>
      </c>
      <c r="O29" s="151">
        <f t="shared" si="0"/>
        <v>26257</v>
      </c>
      <c r="P29" s="151">
        <f t="shared" si="0"/>
        <v>2775926</v>
      </c>
      <c r="Q29" s="152">
        <f t="shared" si="0"/>
        <v>1399307</v>
      </c>
    </row>
    <row r="30" spans="1:17" ht="16.7" customHeight="1" thickBot="1">
      <c r="A30" s="153" t="s">
        <v>130</v>
      </c>
      <c r="B30" s="218" t="str">
        <f>'９８～９９'!$B$8</f>
        <v>５  年</v>
      </c>
      <c r="C30" s="280">
        <v>1</v>
      </c>
      <c r="D30" s="155">
        <v>164</v>
      </c>
      <c r="E30" s="155">
        <v>164</v>
      </c>
      <c r="F30" s="155">
        <v>15125</v>
      </c>
      <c r="G30" s="155">
        <v>7562</v>
      </c>
      <c r="H30" s="154">
        <v>0</v>
      </c>
      <c r="I30" s="155">
        <v>0</v>
      </c>
      <c r="J30" s="155">
        <v>0</v>
      </c>
      <c r="K30" s="155">
        <v>0</v>
      </c>
      <c r="L30" s="155">
        <v>0</v>
      </c>
      <c r="M30" s="169">
        <f t="shared" si="0"/>
        <v>1</v>
      </c>
      <c r="N30" s="155">
        <f t="shared" si="0"/>
        <v>164</v>
      </c>
      <c r="O30" s="155">
        <f t="shared" si="0"/>
        <v>164</v>
      </c>
      <c r="P30" s="155">
        <f t="shared" si="0"/>
        <v>15125</v>
      </c>
      <c r="Q30" s="156">
        <f t="shared" si="0"/>
        <v>7562</v>
      </c>
    </row>
    <row r="31" spans="1:17" ht="16.7" customHeight="1">
      <c r="A31" s="158"/>
      <c r="B31" s="217" t="str">
        <f>'９８～９９'!$B$7</f>
        <v>４年以前</v>
      </c>
      <c r="C31" s="168">
        <v>9</v>
      </c>
      <c r="D31" s="151">
        <v>1294</v>
      </c>
      <c r="E31" s="151">
        <v>1134</v>
      </c>
      <c r="F31" s="151">
        <v>96445</v>
      </c>
      <c r="G31" s="151">
        <v>53764</v>
      </c>
      <c r="H31" s="150">
        <v>1</v>
      </c>
      <c r="I31" s="151">
        <v>126</v>
      </c>
      <c r="J31" s="151">
        <v>120</v>
      </c>
      <c r="K31" s="151">
        <v>10886</v>
      </c>
      <c r="L31" s="151">
        <v>5691</v>
      </c>
      <c r="M31" s="150">
        <f t="shared" si="0"/>
        <v>10</v>
      </c>
      <c r="N31" s="151">
        <f t="shared" si="0"/>
        <v>1420</v>
      </c>
      <c r="O31" s="151">
        <f t="shared" si="0"/>
        <v>1254</v>
      </c>
      <c r="P31" s="151">
        <f t="shared" si="0"/>
        <v>107331</v>
      </c>
      <c r="Q31" s="152">
        <f t="shared" si="0"/>
        <v>59455</v>
      </c>
    </row>
    <row r="32" spans="1:17" ht="16.7" customHeight="1" thickBot="1">
      <c r="A32" s="153" t="s">
        <v>131</v>
      </c>
      <c r="B32" s="218" t="str">
        <f>'９８～９９'!$B$8</f>
        <v>５  年</v>
      </c>
      <c r="C32" s="280">
        <v>2</v>
      </c>
      <c r="D32" s="155">
        <v>276</v>
      </c>
      <c r="E32" s="155">
        <v>240</v>
      </c>
      <c r="F32" s="155">
        <v>25888</v>
      </c>
      <c r="G32" s="155">
        <v>14613</v>
      </c>
      <c r="H32" s="154">
        <v>2</v>
      </c>
      <c r="I32" s="155">
        <v>224</v>
      </c>
      <c r="J32" s="155">
        <v>224</v>
      </c>
      <c r="K32" s="155">
        <v>22770</v>
      </c>
      <c r="L32" s="155">
        <v>11385</v>
      </c>
      <c r="M32" s="154">
        <f t="shared" si="0"/>
        <v>4</v>
      </c>
      <c r="N32" s="155">
        <f t="shared" si="0"/>
        <v>500</v>
      </c>
      <c r="O32" s="155">
        <f t="shared" si="0"/>
        <v>464</v>
      </c>
      <c r="P32" s="155">
        <f t="shared" si="0"/>
        <v>48658</v>
      </c>
      <c r="Q32" s="156">
        <f t="shared" si="0"/>
        <v>25998</v>
      </c>
    </row>
    <row r="33" spans="1:17" ht="16.7" customHeight="1">
      <c r="A33" s="158"/>
      <c r="B33" s="217" t="str">
        <f>'９８～９９'!$B$7</f>
        <v>４年以前</v>
      </c>
      <c r="C33" s="168">
        <v>1</v>
      </c>
      <c r="D33" s="151">
        <v>173</v>
      </c>
      <c r="E33" s="151">
        <v>120</v>
      </c>
      <c r="F33" s="151">
        <v>14599</v>
      </c>
      <c r="G33" s="151">
        <v>9538</v>
      </c>
      <c r="H33" s="150">
        <v>3</v>
      </c>
      <c r="I33" s="151">
        <v>454</v>
      </c>
      <c r="J33" s="151">
        <v>355</v>
      </c>
      <c r="K33" s="151">
        <v>40794</v>
      </c>
      <c r="L33" s="151">
        <v>24834</v>
      </c>
      <c r="M33" s="150">
        <f t="shared" si="0"/>
        <v>4</v>
      </c>
      <c r="N33" s="151">
        <f t="shared" si="0"/>
        <v>627</v>
      </c>
      <c r="O33" s="151">
        <f t="shared" si="0"/>
        <v>475</v>
      </c>
      <c r="P33" s="151">
        <f t="shared" si="0"/>
        <v>55393</v>
      </c>
      <c r="Q33" s="152">
        <f t="shared" si="0"/>
        <v>34372</v>
      </c>
    </row>
    <row r="34" spans="1:17" ht="16.7" customHeight="1" thickBot="1">
      <c r="A34" s="153" t="s">
        <v>132</v>
      </c>
      <c r="B34" s="218" t="str">
        <f>'９８～９９'!$B$8</f>
        <v>５  年</v>
      </c>
      <c r="C34" s="280">
        <v>0</v>
      </c>
      <c r="D34" s="155">
        <v>0</v>
      </c>
      <c r="E34" s="155">
        <v>0</v>
      </c>
      <c r="F34" s="155">
        <v>0</v>
      </c>
      <c r="G34" s="155">
        <v>0</v>
      </c>
      <c r="H34" s="154">
        <v>0</v>
      </c>
      <c r="I34" s="155">
        <v>0</v>
      </c>
      <c r="J34" s="155">
        <v>0</v>
      </c>
      <c r="K34" s="155">
        <v>0</v>
      </c>
      <c r="L34" s="155">
        <v>0</v>
      </c>
      <c r="M34" s="154">
        <f t="shared" si="0"/>
        <v>0</v>
      </c>
      <c r="N34" s="155">
        <f t="shared" si="0"/>
        <v>0</v>
      </c>
      <c r="O34" s="155">
        <f t="shared" si="0"/>
        <v>0</v>
      </c>
      <c r="P34" s="155">
        <f t="shared" si="0"/>
        <v>0</v>
      </c>
      <c r="Q34" s="156">
        <f t="shared" si="0"/>
        <v>0</v>
      </c>
    </row>
    <row r="35" spans="1:17" ht="16.7" customHeight="1">
      <c r="A35" s="158"/>
      <c r="B35" s="217" t="str">
        <f>'９８～９９'!$B$7</f>
        <v>４年以前</v>
      </c>
      <c r="C35" s="150">
        <v>9</v>
      </c>
      <c r="D35" s="151">
        <v>1398</v>
      </c>
      <c r="E35" s="151">
        <v>1293</v>
      </c>
      <c r="F35" s="151">
        <v>108168</v>
      </c>
      <c r="G35" s="151">
        <v>58131</v>
      </c>
      <c r="H35" s="168">
        <v>12</v>
      </c>
      <c r="I35" s="151">
        <v>2120</v>
      </c>
      <c r="J35" s="151">
        <v>1652</v>
      </c>
      <c r="K35" s="151">
        <v>188517</v>
      </c>
      <c r="L35" s="151">
        <v>114509</v>
      </c>
      <c r="M35" s="150">
        <f t="shared" si="0"/>
        <v>21</v>
      </c>
      <c r="N35" s="151">
        <f t="shared" si="0"/>
        <v>3518</v>
      </c>
      <c r="O35" s="151">
        <f t="shared" si="0"/>
        <v>2945</v>
      </c>
      <c r="P35" s="151">
        <f t="shared" si="0"/>
        <v>296685</v>
      </c>
      <c r="Q35" s="152">
        <f t="shared" si="0"/>
        <v>172640</v>
      </c>
    </row>
    <row r="36" spans="1:17" ht="16.7" customHeight="1" thickBot="1">
      <c r="A36" s="153" t="s">
        <v>133</v>
      </c>
      <c r="B36" s="218" t="str">
        <f>'９８～９９'!$B$8</f>
        <v>５  年</v>
      </c>
      <c r="C36" s="154">
        <v>0</v>
      </c>
      <c r="D36" s="155">
        <v>0</v>
      </c>
      <c r="E36" s="155">
        <v>0</v>
      </c>
      <c r="F36" s="155">
        <v>0</v>
      </c>
      <c r="G36" s="155">
        <v>0</v>
      </c>
      <c r="H36" s="280">
        <v>0</v>
      </c>
      <c r="I36" s="155">
        <v>0</v>
      </c>
      <c r="J36" s="155">
        <v>0</v>
      </c>
      <c r="K36" s="155">
        <v>0</v>
      </c>
      <c r="L36" s="155">
        <v>0</v>
      </c>
      <c r="M36" s="154">
        <f t="shared" si="0"/>
        <v>0</v>
      </c>
      <c r="N36" s="155">
        <f t="shared" si="0"/>
        <v>0</v>
      </c>
      <c r="O36" s="155">
        <f t="shared" si="0"/>
        <v>0</v>
      </c>
      <c r="P36" s="155">
        <f t="shared" si="0"/>
        <v>0</v>
      </c>
      <c r="Q36" s="156">
        <f t="shared" si="0"/>
        <v>0</v>
      </c>
    </row>
    <row r="37" spans="1:17" ht="16.7" customHeight="1">
      <c r="A37" s="158"/>
      <c r="B37" s="217" t="str">
        <f>'９８～９９'!$B$7</f>
        <v>４年以前</v>
      </c>
      <c r="C37" s="150">
        <v>3</v>
      </c>
      <c r="D37" s="151">
        <v>461</v>
      </c>
      <c r="E37" s="151">
        <v>411</v>
      </c>
      <c r="F37" s="151">
        <v>39699</v>
      </c>
      <c r="G37" s="151">
        <v>21739</v>
      </c>
      <c r="H37" s="168">
        <v>2</v>
      </c>
      <c r="I37" s="151">
        <v>243</v>
      </c>
      <c r="J37" s="151">
        <v>233</v>
      </c>
      <c r="K37" s="151">
        <v>18799</v>
      </c>
      <c r="L37" s="151">
        <v>9776</v>
      </c>
      <c r="M37" s="150">
        <f t="shared" si="0"/>
        <v>5</v>
      </c>
      <c r="N37" s="151">
        <f t="shared" si="0"/>
        <v>704</v>
      </c>
      <c r="O37" s="151">
        <f t="shared" si="0"/>
        <v>644</v>
      </c>
      <c r="P37" s="151">
        <f t="shared" si="0"/>
        <v>58498</v>
      </c>
      <c r="Q37" s="152">
        <f t="shared" si="0"/>
        <v>31515</v>
      </c>
    </row>
    <row r="38" spans="1:17" ht="16.7" customHeight="1" thickBot="1">
      <c r="A38" s="153" t="s">
        <v>134</v>
      </c>
      <c r="B38" s="218" t="str">
        <f>'９８～９９'!$B$8</f>
        <v>５  年</v>
      </c>
      <c r="C38" s="154">
        <v>0</v>
      </c>
      <c r="D38" s="155">
        <v>0</v>
      </c>
      <c r="E38" s="155">
        <v>0</v>
      </c>
      <c r="F38" s="155">
        <v>0</v>
      </c>
      <c r="G38" s="155">
        <v>0</v>
      </c>
      <c r="H38" s="280">
        <v>0</v>
      </c>
      <c r="I38" s="155">
        <v>0</v>
      </c>
      <c r="J38" s="155">
        <v>0</v>
      </c>
      <c r="K38" s="155">
        <v>0</v>
      </c>
      <c r="L38" s="155">
        <v>0</v>
      </c>
      <c r="M38" s="154">
        <f t="shared" si="0"/>
        <v>0</v>
      </c>
      <c r="N38" s="155">
        <f t="shared" si="0"/>
        <v>0</v>
      </c>
      <c r="O38" s="155">
        <f t="shared" si="0"/>
        <v>0</v>
      </c>
      <c r="P38" s="155">
        <f t="shared" si="0"/>
        <v>0</v>
      </c>
      <c r="Q38" s="156">
        <f t="shared" si="0"/>
        <v>0</v>
      </c>
    </row>
    <row r="39" spans="1:17" ht="16.7" customHeight="1">
      <c r="A39" s="158"/>
      <c r="B39" s="217" t="str">
        <f>'９８～９９'!$B$7</f>
        <v>４年以前</v>
      </c>
      <c r="C39" s="168">
        <v>2</v>
      </c>
      <c r="D39" s="151">
        <v>323</v>
      </c>
      <c r="E39" s="151">
        <v>313</v>
      </c>
      <c r="F39" s="151">
        <v>25949</v>
      </c>
      <c r="G39" s="151">
        <v>13377</v>
      </c>
      <c r="H39" s="150">
        <v>1</v>
      </c>
      <c r="I39" s="151">
        <v>123</v>
      </c>
      <c r="J39" s="151">
        <v>120</v>
      </c>
      <c r="K39" s="151">
        <v>11528</v>
      </c>
      <c r="L39" s="151">
        <v>5905</v>
      </c>
      <c r="M39" s="150">
        <f t="shared" si="0"/>
        <v>3</v>
      </c>
      <c r="N39" s="151">
        <f t="shared" si="0"/>
        <v>446</v>
      </c>
      <c r="O39" s="151">
        <f t="shared" si="0"/>
        <v>433</v>
      </c>
      <c r="P39" s="151">
        <f t="shared" si="0"/>
        <v>37477</v>
      </c>
      <c r="Q39" s="152">
        <f t="shared" si="0"/>
        <v>19282</v>
      </c>
    </row>
    <row r="40" spans="1:17" ht="16.7" customHeight="1" thickBot="1">
      <c r="A40" s="153" t="s">
        <v>135</v>
      </c>
      <c r="B40" s="218" t="str">
        <f>'９８～９９'!$B$8</f>
        <v>５  年</v>
      </c>
      <c r="C40" s="280">
        <v>0</v>
      </c>
      <c r="D40" s="155">
        <v>0</v>
      </c>
      <c r="E40" s="155">
        <v>0</v>
      </c>
      <c r="F40" s="155">
        <v>0</v>
      </c>
      <c r="G40" s="155">
        <v>0</v>
      </c>
      <c r="H40" s="154">
        <v>0</v>
      </c>
      <c r="I40" s="155">
        <v>0</v>
      </c>
      <c r="J40" s="155">
        <v>0</v>
      </c>
      <c r="K40" s="155">
        <v>0</v>
      </c>
      <c r="L40" s="155">
        <v>0</v>
      </c>
      <c r="M40" s="154">
        <f t="shared" si="0"/>
        <v>0</v>
      </c>
      <c r="N40" s="155">
        <f t="shared" si="0"/>
        <v>0</v>
      </c>
      <c r="O40" s="155">
        <f t="shared" si="0"/>
        <v>0</v>
      </c>
      <c r="P40" s="155">
        <f t="shared" si="0"/>
        <v>0</v>
      </c>
      <c r="Q40" s="156">
        <f t="shared" si="0"/>
        <v>0</v>
      </c>
    </row>
    <row r="41" spans="1:17" ht="16.7" customHeight="1">
      <c r="A41" s="158"/>
      <c r="B41" s="217" t="str">
        <f>'９８～９９'!$B$7</f>
        <v>４年以前</v>
      </c>
      <c r="C41" s="150">
        <v>4</v>
      </c>
      <c r="D41" s="151">
        <v>700</v>
      </c>
      <c r="E41" s="151">
        <v>525</v>
      </c>
      <c r="F41" s="151">
        <v>61280</v>
      </c>
      <c r="G41" s="151">
        <v>38458</v>
      </c>
      <c r="H41" s="150">
        <v>2</v>
      </c>
      <c r="I41" s="151">
        <v>316</v>
      </c>
      <c r="J41" s="151">
        <v>239</v>
      </c>
      <c r="K41" s="151">
        <v>24584</v>
      </c>
      <c r="L41" s="151">
        <v>15131</v>
      </c>
      <c r="M41" s="150">
        <f t="shared" si="0"/>
        <v>6</v>
      </c>
      <c r="N41" s="151">
        <f t="shared" si="0"/>
        <v>1016</v>
      </c>
      <c r="O41" s="151">
        <f>E41+J41</f>
        <v>764</v>
      </c>
      <c r="P41" s="151">
        <f t="shared" si="0"/>
        <v>85864</v>
      </c>
      <c r="Q41" s="152">
        <f t="shared" si="0"/>
        <v>53589</v>
      </c>
    </row>
    <row r="42" spans="1:17" ht="16.7" customHeight="1" thickBot="1">
      <c r="A42" s="153" t="s">
        <v>136</v>
      </c>
      <c r="B42" s="218" t="str">
        <f>'９８～９９'!$B$8</f>
        <v>５  年</v>
      </c>
      <c r="C42" s="154">
        <v>0</v>
      </c>
      <c r="D42" s="155">
        <v>0</v>
      </c>
      <c r="E42" s="155">
        <v>0</v>
      </c>
      <c r="F42" s="155">
        <v>0</v>
      </c>
      <c r="G42" s="155">
        <v>0</v>
      </c>
      <c r="H42" s="154">
        <v>1</v>
      </c>
      <c r="I42" s="155">
        <v>224</v>
      </c>
      <c r="J42" s="155">
        <v>203</v>
      </c>
      <c r="K42" s="155">
        <v>25690</v>
      </c>
      <c r="L42" s="155">
        <v>14030</v>
      </c>
      <c r="M42" s="154">
        <f t="shared" si="0"/>
        <v>1</v>
      </c>
      <c r="N42" s="155">
        <f t="shared" si="0"/>
        <v>224</v>
      </c>
      <c r="O42" s="155">
        <f t="shared" si="0"/>
        <v>203</v>
      </c>
      <c r="P42" s="155">
        <f t="shared" si="0"/>
        <v>25690</v>
      </c>
      <c r="Q42" s="156">
        <f t="shared" si="0"/>
        <v>14030</v>
      </c>
    </row>
    <row r="43" spans="1:17" ht="16.7" customHeight="1">
      <c r="A43" s="159" t="str">
        <f>B41</f>
        <v>４年以前</v>
      </c>
      <c r="B43" s="160"/>
      <c r="C43" s="150">
        <f>C7+C9+C11+C13+C15+C17+C19+C21+C23+C25+C27+C29+C31+C33+C35+C37+C39+C41</f>
        <v>236</v>
      </c>
      <c r="D43" s="151">
        <f t="shared" ref="D43:L44" si="1">D7+D9+D11+D13+D15+D17+D19+D21+D23+D25+D27+D29+D31+D33+D35+D37+D39+D41</f>
        <v>35778</v>
      </c>
      <c r="E43" s="151">
        <f t="shared" si="1"/>
        <v>30034</v>
      </c>
      <c r="F43" s="151">
        <f t="shared" si="1"/>
        <v>2798260</v>
      </c>
      <c r="G43" s="152">
        <f>G7+G9+G11+G13+G15+G17+G19+G21+G23+G25+G27+G29+G31+G33+G35+G37+G39+G41</f>
        <v>1621769</v>
      </c>
      <c r="H43" s="150">
        <f t="shared" si="1"/>
        <v>6228</v>
      </c>
      <c r="I43" s="151">
        <f t="shared" si="1"/>
        <v>77311</v>
      </c>
      <c r="J43" s="151">
        <f t="shared" si="1"/>
        <v>71525</v>
      </c>
      <c r="K43" s="151">
        <f t="shared" si="1"/>
        <v>8333293</v>
      </c>
      <c r="L43" s="152">
        <f t="shared" si="1"/>
        <v>4418300</v>
      </c>
      <c r="M43" s="150">
        <f>C43+H43</f>
        <v>6464</v>
      </c>
      <c r="N43" s="151">
        <f t="shared" si="0"/>
        <v>113089</v>
      </c>
      <c r="O43" s="151">
        <f t="shared" si="0"/>
        <v>101559</v>
      </c>
      <c r="P43" s="151">
        <f t="shared" si="0"/>
        <v>11131553</v>
      </c>
      <c r="Q43" s="152">
        <f t="shared" si="0"/>
        <v>6040069</v>
      </c>
    </row>
    <row r="44" spans="1:17" ht="16.7" customHeight="1">
      <c r="A44" s="291" t="str">
        <f>B42</f>
        <v>５  年</v>
      </c>
      <c r="B44" s="161"/>
      <c r="C44" s="164">
        <f>C8+C10+C12+C14+C16+C18+C20+C22+C24+C26+C28+C30+C32+C34+C36+C38+C40+C42</f>
        <v>47</v>
      </c>
      <c r="D44" s="162">
        <f t="shared" si="1"/>
        <v>6816</v>
      </c>
      <c r="E44" s="162">
        <f t="shared" si="1"/>
        <v>5932</v>
      </c>
      <c r="F44" s="162">
        <f t="shared" si="1"/>
        <v>653955</v>
      </c>
      <c r="G44" s="163">
        <f t="shared" si="1"/>
        <v>368354</v>
      </c>
      <c r="H44" s="164">
        <f t="shared" si="1"/>
        <v>29</v>
      </c>
      <c r="I44" s="162">
        <f t="shared" si="1"/>
        <v>4742</v>
      </c>
      <c r="J44" s="162">
        <f t="shared" si="1"/>
        <v>3840</v>
      </c>
      <c r="K44" s="162">
        <f t="shared" si="1"/>
        <v>481760</v>
      </c>
      <c r="L44" s="163">
        <f t="shared" si="1"/>
        <v>286566</v>
      </c>
      <c r="M44" s="164">
        <f t="shared" si="0"/>
        <v>76</v>
      </c>
      <c r="N44" s="162">
        <f t="shared" si="0"/>
        <v>11558</v>
      </c>
      <c r="O44" s="162">
        <f t="shared" si="0"/>
        <v>9772</v>
      </c>
      <c r="P44" s="162">
        <f t="shared" si="0"/>
        <v>1135715</v>
      </c>
      <c r="Q44" s="163">
        <f t="shared" si="0"/>
        <v>654920</v>
      </c>
    </row>
    <row r="45" spans="1:17" ht="16.7" customHeight="1" thickBot="1">
      <c r="A45" s="165" t="s">
        <v>33</v>
      </c>
      <c r="B45" s="166"/>
      <c r="C45" s="154">
        <f>C43+C44</f>
        <v>283</v>
      </c>
      <c r="D45" s="155">
        <f t="shared" ref="D45:L45" si="2">D43+D44</f>
        <v>42594</v>
      </c>
      <c r="E45" s="155">
        <f t="shared" si="2"/>
        <v>35966</v>
      </c>
      <c r="F45" s="155">
        <f t="shared" si="2"/>
        <v>3452215</v>
      </c>
      <c r="G45" s="156">
        <f t="shared" si="2"/>
        <v>1990123</v>
      </c>
      <c r="H45" s="154">
        <f t="shared" si="2"/>
        <v>6257</v>
      </c>
      <c r="I45" s="155">
        <f t="shared" si="2"/>
        <v>82053</v>
      </c>
      <c r="J45" s="155">
        <f t="shared" si="2"/>
        <v>75365</v>
      </c>
      <c r="K45" s="155">
        <f t="shared" si="2"/>
        <v>8815053</v>
      </c>
      <c r="L45" s="156">
        <f t="shared" si="2"/>
        <v>4704866</v>
      </c>
      <c r="M45" s="154">
        <f>C45+H45</f>
        <v>6540</v>
      </c>
      <c r="N45" s="155">
        <f t="shared" si="0"/>
        <v>124647</v>
      </c>
      <c r="O45" s="155">
        <f t="shared" si="0"/>
        <v>111331</v>
      </c>
      <c r="P45" s="155">
        <f t="shared" si="0"/>
        <v>12267268</v>
      </c>
      <c r="Q45" s="156">
        <f t="shared" si="0"/>
        <v>6694989</v>
      </c>
    </row>
    <row r="47" spans="1:17">
      <c r="A47" s="401" t="s">
        <v>179</v>
      </c>
      <c r="B47" s="401"/>
      <c r="C47" s="401"/>
      <c r="D47" s="401"/>
      <c r="E47" s="401"/>
      <c r="F47" s="401"/>
      <c r="G47" s="401"/>
      <c r="H47" s="401"/>
      <c r="I47" s="401"/>
      <c r="J47" s="402" t="s">
        <v>180</v>
      </c>
      <c r="K47" s="402"/>
      <c r="L47" s="402"/>
      <c r="M47" s="402"/>
      <c r="N47" s="402"/>
      <c r="O47" s="402"/>
      <c r="P47" s="402"/>
      <c r="Q47" s="402"/>
    </row>
    <row r="56" spans="1:3">
      <c r="A56" s="170"/>
      <c r="B56" s="104"/>
      <c r="C56" s="87"/>
    </row>
    <row r="57" spans="1:3">
      <c r="A57" s="170"/>
      <c r="B57" s="104"/>
      <c r="C57" s="87"/>
    </row>
    <row r="58" spans="1:3">
      <c r="A58" s="170"/>
      <c r="B58" s="104"/>
      <c r="C58" s="87"/>
    </row>
    <row r="59" spans="1:3">
      <c r="A59" s="171"/>
      <c r="B59" s="171"/>
      <c r="C59" s="87"/>
    </row>
    <row r="60" spans="1:3">
      <c r="A60" s="87"/>
      <c r="B60" s="87"/>
      <c r="C60" s="87"/>
    </row>
    <row r="61" spans="1:3">
      <c r="A61" s="87"/>
      <c r="B61" s="87"/>
      <c r="C61" s="87"/>
    </row>
    <row r="62" spans="1:3">
      <c r="A62" s="87"/>
      <c r="B62" s="87"/>
      <c r="C62" s="87"/>
    </row>
    <row r="63" spans="1:3">
      <c r="A63" s="87"/>
      <c r="B63" s="87"/>
      <c r="C63" s="87"/>
    </row>
    <row r="64" spans="1:3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47:I47"/>
    <mergeCell ref="J47:Q47"/>
  </mergeCells>
  <phoneticPr fontId="3"/>
  <pageMargins left="0.47244094488188981" right="0.47244094488188981" top="0.78740157480314965" bottom="0" header="0.31496062992125984" footer="0"/>
  <pageSetup paperSize="9" scale="88" fitToWidth="0" fitToHeight="0" orientation="portrait" r:id="rId1"/>
  <colBreaks count="1" manualBreakCount="1">
    <brk id="9" max="5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58"/>
  <sheetViews>
    <sheetView tabSelected="1" view="pageBreakPreview" zoomScale="130" zoomScaleNormal="100" zoomScaleSheetLayoutView="130" workbookViewId="0">
      <pane xSplit="2" ySplit="6" topLeftCell="C35" activePane="bottomRight" state="frozen"/>
      <selection activeCell="C6" sqref="C6"/>
      <selection pane="topRight" activeCell="C6" sqref="C6"/>
      <selection pane="bottomLeft" activeCell="C6" sqref="C6"/>
      <selection pane="bottomRight" activeCell="J58" sqref="J58"/>
    </sheetView>
  </sheetViews>
  <sheetFormatPr defaultRowHeight="13.5"/>
  <cols>
    <col min="1" max="1" width="10.875" style="130" customWidth="1"/>
    <col min="2" max="2" width="9.25" style="130" customWidth="1"/>
    <col min="3" max="3" width="9.625" style="130" customWidth="1"/>
    <col min="4" max="4" width="10.5" style="130" bestFit="1" customWidth="1"/>
    <col min="5" max="5" width="9.125" style="130" bestFit="1" customWidth="1"/>
    <col min="6" max="6" width="11.75" style="130" bestFit="1" customWidth="1"/>
    <col min="7" max="7" width="14" style="130" bestFit="1" customWidth="1"/>
    <col min="8" max="8" width="9.375" style="130" bestFit="1" customWidth="1"/>
    <col min="9" max="10" width="9.625" style="130" customWidth="1"/>
    <col min="11" max="12" width="11.625" style="130" customWidth="1"/>
    <col min="13" max="13" width="8.625" style="130" customWidth="1"/>
    <col min="14" max="15" width="11.125" style="130" customWidth="1"/>
    <col min="16" max="17" width="13.125" style="130" customWidth="1"/>
    <col min="18" max="18" width="12.125" style="130" bestFit="1" customWidth="1"/>
    <col min="19" max="16384" width="9" style="130"/>
  </cols>
  <sheetData>
    <row r="1" spans="1:18" s="52" customFormat="1" ht="14.25">
      <c r="A1" s="179" t="s">
        <v>147</v>
      </c>
      <c r="D1" s="239"/>
    </row>
    <row r="2" spans="1:18" s="52" customFormat="1" ht="15" customHeight="1" thickBot="1">
      <c r="A2" s="404" t="s">
        <v>154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43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151</v>
      </c>
      <c r="D5" s="143"/>
      <c r="E5" s="143"/>
      <c r="F5" s="143"/>
      <c r="G5" s="144"/>
      <c r="H5" s="142" t="s">
        <v>117</v>
      </c>
      <c r="I5" s="181"/>
      <c r="J5" s="143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tr">
        <f>'９８～９９'!$B$7</f>
        <v>４年以前</v>
      </c>
      <c r="C7" s="150">
        <v>0</v>
      </c>
      <c r="D7" s="151">
        <v>0</v>
      </c>
      <c r="E7" s="151">
        <v>0</v>
      </c>
      <c r="F7" s="151">
        <v>0</v>
      </c>
      <c r="G7" s="152">
        <v>0</v>
      </c>
      <c r="H7" s="150">
        <v>8</v>
      </c>
      <c r="I7" s="151">
        <v>2877</v>
      </c>
      <c r="J7" s="151">
        <v>2877</v>
      </c>
      <c r="K7" s="151">
        <v>330127</v>
      </c>
      <c r="L7" s="152">
        <v>112195</v>
      </c>
      <c r="M7" s="150">
        <f>C7+H7</f>
        <v>8</v>
      </c>
      <c r="N7" s="151">
        <f>D7+I7</f>
        <v>2877</v>
      </c>
      <c r="O7" s="151">
        <f>E7+J7</f>
        <v>2877</v>
      </c>
      <c r="P7" s="151">
        <f>F7+K7</f>
        <v>330127</v>
      </c>
      <c r="Q7" s="152">
        <f>G7+L7</f>
        <v>112195</v>
      </c>
    </row>
    <row r="8" spans="1:18" ht="16.7" customHeight="1" thickBot="1">
      <c r="A8" s="153" t="s">
        <v>121</v>
      </c>
      <c r="B8" s="218" t="str">
        <f>'９８～９９'!$B$8</f>
        <v>５  年</v>
      </c>
      <c r="C8" s="285">
        <v>0</v>
      </c>
      <c r="D8" s="286">
        <v>0</v>
      </c>
      <c r="E8" s="286">
        <v>0</v>
      </c>
      <c r="F8" s="286">
        <v>0</v>
      </c>
      <c r="G8" s="287">
        <v>0</v>
      </c>
      <c r="H8" s="154">
        <v>0</v>
      </c>
      <c r="I8" s="155">
        <v>0</v>
      </c>
      <c r="J8" s="155">
        <v>0</v>
      </c>
      <c r="K8" s="155">
        <v>0</v>
      </c>
      <c r="L8" s="156">
        <v>0</v>
      </c>
      <c r="M8" s="154">
        <f t="shared" ref="M8:Q45" si="0">C8+H8</f>
        <v>0</v>
      </c>
      <c r="N8" s="155">
        <f t="shared" si="0"/>
        <v>0</v>
      </c>
      <c r="O8" s="155">
        <f t="shared" si="0"/>
        <v>0</v>
      </c>
      <c r="P8" s="155">
        <f t="shared" si="0"/>
        <v>0</v>
      </c>
      <c r="Q8" s="156">
        <f t="shared" si="0"/>
        <v>0</v>
      </c>
    </row>
    <row r="9" spans="1:18" ht="16.7" customHeight="1">
      <c r="A9" s="157"/>
      <c r="B9" s="217" t="str">
        <f>'９８～９９'!$B$7</f>
        <v>４年以前</v>
      </c>
      <c r="C9" s="150">
        <v>10</v>
      </c>
      <c r="D9" s="151">
        <v>703</v>
      </c>
      <c r="E9" s="151">
        <v>689</v>
      </c>
      <c r="F9" s="151">
        <v>16400</v>
      </c>
      <c r="G9" s="152">
        <v>10064</v>
      </c>
      <c r="H9" s="150">
        <v>103</v>
      </c>
      <c r="I9" s="151">
        <v>7098</v>
      </c>
      <c r="J9" s="151">
        <v>6209</v>
      </c>
      <c r="K9" s="151">
        <v>763500</v>
      </c>
      <c r="L9" s="152">
        <v>315909</v>
      </c>
      <c r="M9" s="150">
        <f t="shared" si="0"/>
        <v>113</v>
      </c>
      <c r="N9" s="151">
        <f t="shared" si="0"/>
        <v>7801</v>
      </c>
      <c r="O9" s="151">
        <f t="shared" si="0"/>
        <v>6898</v>
      </c>
      <c r="P9" s="151">
        <f t="shared" si="0"/>
        <v>779900</v>
      </c>
      <c r="Q9" s="152">
        <f t="shared" si="0"/>
        <v>325973</v>
      </c>
    </row>
    <row r="10" spans="1:18" ht="16.7" customHeight="1" thickBot="1">
      <c r="A10" s="153" t="s">
        <v>85</v>
      </c>
      <c r="B10" s="218" t="str">
        <f>'９８～９９'!$B$8</f>
        <v>５  年</v>
      </c>
      <c r="C10" s="154">
        <v>0</v>
      </c>
      <c r="D10" s="155">
        <v>0</v>
      </c>
      <c r="E10" s="155">
        <v>0</v>
      </c>
      <c r="F10" s="155">
        <v>0</v>
      </c>
      <c r="G10" s="156">
        <v>0</v>
      </c>
      <c r="H10" s="154">
        <v>1</v>
      </c>
      <c r="I10" s="155">
        <v>3350</v>
      </c>
      <c r="J10" s="155">
        <v>3350</v>
      </c>
      <c r="K10" s="155">
        <v>382417</v>
      </c>
      <c r="L10" s="156">
        <v>127472</v>
      </c>
      <c r="M10" s="154">
        <f t="shared" si="0"/>
        <v>1</v>
      </c>
      <c r="N10" s="155">
        <f t="shared" si="0"/>
        <v>3350</v>
      </c>
      <c r="O10" s="155">
        <f t="shared" si="0"/>
        <v>3350</v>
      </c>
      <c r="P10" s="155">
        <f t="shared" si="0"/>
        <v>382417</v>
      </c>
      <c r="Q10" s="156">
        <f t="shared" si="0"/>
        <v>127472</v>
      </c>
    </row>
    <row r="11" spans="1:18" ht="16.7" customHeight="1">
      <c r="A11" s="158"/>
      <c r="B11" s="217" t="str">
        <f>'９８～９９'!$B$7</f>
        <v>４年以前</v>
      </c>
      <c r="C11" s="199">
        <v>4</v>
      </c>
      <c r="D11" s="288">
        <v>240</v>
      </c>
      <c r="E11" s="288">
        <v>240</v>
      </c>
      <c r="F11" s="288">
        <v>3555</v>
      </c>
      <c r="G11" s="289">
        <v>1962</v>
      </c>
      <c r="H11" s="150">
        <v>50</v>
      </c>
      <c r="I11" s="151">
        <v>3145</v>
      </c>
      <c r="J11" s="151">
        <v>3145</v>
      </c>
      <c r="K11" s="151">
        <v>247014</v>
      </c>
      <c r="L11" s="152">
        <v>123901</v>
      </c>
      <c r="M11" s="150">
        <f t="shared" si="0"/>
        <v>54</v>
      </c>
      <c r="N11" s="151">
        <f t="shared" si="0"/>
        <v>3385</v>
      </c>
      <c r="O11" s="151">
        <f t="shared" si="0"/>
        <v>3385</v>
      </c>
      <c r="P11" s="151">
        <f t="shared" si="0"/>
        <v>250569</v>
      </c>
      <c r="Q11" s="152">
        <f t="shared" si="0"/>
        <v>125863</v>
      </c>
    </row>
    <row r="12" spans="1:18" ht="16.7" customHeight="1" thickBot="1">
      <c r="A12" s="153" t="s">
        <v>122</v>
      </c>
      <c r="B12" s="218" t="str">
        <f>'９８～９９'!$B$8</f>
        <v>５  年</v>
      </c>
      <c r="C12" s="285">
        <v>0</v>
      </c>
      <c r="D12" s="286">
        <v>0</v>
      </c>
      <c r="E12" s="286">
        <v>0</v>
      </c>
      <c r="F12" s="286">
        <v>0</v>
      </c>
      <c r="G12" s="287">
        <v>0</v>
      </c>
      <c r="H12" s="285">
        <v>0</v>
      </c>
      <c r="I12" s="286">
        <v>0</v>
      </c>
      <c r="J12" s="286">
        <v>0</v>
      </c>
      <c r="K12" s="286">
        <v>0</v>
      </c>
      <c r="L12" s="287">
        <v>0</v>
      </c>
      <c r="M12" s="154">
        <f t="shared" si="0"/>
        <v>0</v>
      </c>
      <c r="N12" s="155">
        <f t="shared" si="0"/>
        <v>0</v>
      </c>
      <c r="O12" s="155">
        <f t="shared" si="0"/>
        <v>0</v>
      </c>
      <c r="P12" s="155">
        <f t="shared" si="0"/>
        <v>0</v>
      </c>
      <c r="Q12" s="156">
        <f t="shared" si="0"/>
        <v>0</v>
      </c>
    </row>
    <row r="13" spans="1:18" ht="16.7" customHeight="1">
      <c r="A13" s="158"/>
      <c r="B13" s="217" t="str">
        <f>'９８～９９'!$B$7</f>
        <v>４年以前</v>
      </c>
      <c r="C13" s="150">
        <v>2</v>
      </c>
      <c r="D13" s="151">
        <v>404</v>
      </c>
      <c r="E13" s="151">
        <v>369</v>
      </c>
      <c r="F13" s="151">
        <v>29184</v>
      </c>
      <c r="G13" s="281">
        <v>17321</v>
      </c>
      <c r="H13" s="150">
        <v>27</v>
      </c>
      <c r="I13" s="151">
        <v>8285</v>
      </c>
      <c r="J13" s="151">
        <v>8218</v>
      </c>
      <c r="K13" s="151">
        <v>466622</v>
      </c>
      <c r="L13" s="152">
        <v>238476</v>
      </c>
      <c r="M13" s="150">
        <f t="shared" si="0"/>
        <v>29</v>
      </c>
      <c r="N13" s="151">
        <f t="shared" si="0"/>
        <v>8689</v>
      </c>
      <c r="O13" s="151">
        <f t="shared" si="0"/>
        <v>8587</v>
      </c>
      <c r="P13" s="151">
        <f t="shared" si="0"/>
        <v>495806</v>
      </c>
      <c r="Q13" s="152">
        <f t="shared" si="0"/>
        <v>255797</v>
      </c>
    </row>
    <row r="14" spans="1:18" ht="16.7" customHeight="1" thickBot="1">
      <c r="A14" s="153" t="s">
        <v>123</v>
      </c>
      <c r="B14" s="218" t="str">
        <f>'９８～９９'!$B$8</f>
        <v>５  年</v>
      </c>
      <c r="C14" s="154">
        <v>0</v>
      </c>
      <c r="D14" s="155">
        <v>0</v>
      </c>
      <c r="E14" s="155">
        <v>0</v>
      </c>
      <c r="F14" s="155">
        <v>0</v>
      </c>
      <c r="G14" s="282">
        <v>0</v>
      </c>
      <c r="H14" s="154">
        <v>0</v>
      </c>
      <c r="I14" s="155">
        <v>0</v>
      </c>
      <c r="J14" s="155">
        <v>0</v>
      </c>
      <c r="K14" s="155">
        <v>0</v>
      </c>
      <c r="L14" s="156">
        <v>0</v>
      </c>
      <c r="M14" s="154">
        <f t="shared" si="0"/>
        <v>0</v>
      </c>
      <c r="N14" s="155">
        <f t="shared" si="0"/>
        <v>0</v>
      </c>
      <c r="O14" s="155">
        <f t="shared" si="0"/>
        <v>0</v>
      </c>
      <c r="P14" s="155">
        <f t="shared" si="0"/>
        <v>0</v>
      </c>
      <c r="Q14" s="156">
        <f t="shared" si="0"/>
        <v>0</v>
      </c>
    </row>
    <row r="15" spans="1:18" ht="16.7" customHeight="1">
      <c r="A15" s="158"/>
      <c r="B15" s="217" t="str">
        <f>'９８～９９'!$B$7</f>
        <v>４年以前</v>
      </c>
      <c r="C15" s="199">
        <v>10</v>
      </c>
      <c r="D15" s="288">
        <v>498</v>
      </c>
      <c r="E15" s="288">
        <v>498</v>
      </c>
      <c r="F15" s="288">
        <v>7881</v>
      </c>
      <c r="G15" s="289">
        <v>4787</v>
      </c>
      <c r="H15" s="150">
        <v>6</v>
      </c>
      <c r="I15" s="151">
        <v>389</v>
      </c>
      <c r="J15" s="151">
        <v>280</v>
      </c>
      <c r="K15" s="151">
        <v>24993</v>
      </c>
      <c r="L15" s="152">
        <v>18968</v>
      </c>
      <c r="M15" s="150">
        <f t="shared" si="0"/>
        <v>16</v>
      </c>
      <c r="N15" s="151">
        <f t="shared" si="0"/>
        <v>887</v>
      </c>
      <c r="O15" s="151">
        <f t="shared" si="0"/>
        <v>778</v>
      </c>
      <c r="P15" s="151">
        <f t="shared" si="0"/>
        <v>32874</v>
      </c>
      <c r="Q15" s="152">
        <f t="shared" si="0"/>
        <v>23755</v>
      </c>
    </row>
    <row r="16" spans="1:18" ht="16.7" customHeight="1" thickBot="1">
      <c r="A16" s="153" t="s">
        <v>124</v>
      </c>
      <c r="B16" s="218" t="str">
        <f>'９８～９９'!$B$8</f>
        <v>５  年</v>
      </c>
      <c r="C16" s="285">
        <v>0</v>
      </c>
      <c r="D16" s="286">
        <v>0</v>
      </c>
      <c r="E16" s="286">
        <v>0</v>
      </c>
      <c r="F16" s="286">
        <v>0</v>
      </c>
      <c r="G16" s="287">
        <v>0</v>
      </c>
      <c r="H16" s="285">
        <v>0</v>
      </c>
      <c r="I16" s="286">
        <v>0</v>
      </c>
      <c r="J16" s="286">
        <v>0</v>
      </c>
      <c r="K16" s="286">
        <v>0</v>
      </c>
      <c r="L16" s="287">
        <v>0</v>
      </c>
      <c r="M16" s="154">
        <f t="shared" si="0"/>
        <v>0</v>
      </c>
      <c r="N16" s="155">
        <f t="shared" si="0"/>
        <v>0</v>
      </c>
      <c r="O16" s="155">
        <f t="shared" si="0"/>
        <v>0</v>
      </c>
      <c r="P16" s="155">
        <f t="shared" si="0"/>
        <v>0</v>
      </c>
      <c r="Q16" s="156">
        <f t="shared" si="0"/>
        <v>0</v>
      </c>
    </row>
    <row r="17" spans="1:17" ht="16.7" customHeight="1">
      <c r="A17" s="158"/>
      <c r="B17" s="217" t="str">
        <f>'９８～９９'!$B$7</f>
        <v>４年以前</v>
      </c>
      <c r="C17" s="150">
        <v>9</v>
      </c>
      <c r="D17" s="151">
        <v>1096</v>
      </c>
      <c r="E17" s="151">
        <v>1028</v>
      </c>
      <c r="F17" s="151">
        <v>40053</v>
      </c>
      <c r="G17" s="152">
        <v>20830</v>
      </c>
      <c r="H17" s="150">
        <v>60</v>
      </c>
      <c r="I17" s="151">
        <v>2684</v>
      </c>
      <c r="J17" s="151">
        <v>2684</v>
      </c>
      <c r="K17" s="151">
        <v>339252</v>
      </c>
      <c r="L17" s="152">
        <v>127288</v>
      </c>
      <c r="M17" s="150">
        <f t="shared" si="0"/>
        <v>69</v>
      </c>
      <c r="N17" s="151">
        <f t="shared" si="0"/>
        <v>3780</v>
      </c>
      <c r="O17" s="151">
        <f t="shared" si="0"/>
        <v>3712</v>
      </c>
      <c r="P17" s="151">
        <f t="shared" si="0"/>
        <v>379305</v>
      </c>
      <c r="Q17" s="152">
        <f t="shared" si="0"/>
        <v>148118</v>
      </c>
    </row>
    <row r="18" spans="1:17" ht="16.7" customHeight="1" thickBot="1">
      <c r="A18" s="153" t="s">
        <v>125</v>
      </c>
      <c r="B18" s="218" t="str">
        <f>'９８～９９'!$B$8</f>
        <v>５  年</v>
      </c>
      <c r="C18" s="154">
        <v>0</v>
      </c>
      <c r="D18" s="155">
        <v>0</v>
      </c>
      <c r="E18" s="155">
        <v>0</v>
      </c>
      <c r="F18" s="155">
        <v>0</v>
      </c>
      <c r="G18" s="156">
        <v>0</v>
      </c>
      <c r="H18" s="154">
        <v>0</v>
      </c>
      <c r="I18" s="155">
        <v>0</v>
      </c>
      <c r="J18" s="155">
        <v>0</v>
      </c>
      <c r="K18" s="155">
        <v>0</v>
      </c>
      <c r="L18" s="156">
        <v>0</v>
      </c>
      <c r="M18" s="154">
        <f t="shared" si="0"/>
        <v>0</v>
      </c>
      <c r="N18" s="155">
        <f t="shared" si="0"/>
        <v>0</v>
      </c>
      <c r="O18" s="155">
        <f t="shared" si="0"/>
        <v>0</v>
      </c>
      <c r="P18" s="155">
        <f t="shared" si="0"/>
        <v>0</v>
      </c>
      <c r="Q18" s="156">
        <f t="shared" si="0"/>
        <v>0</v>
      </c>
    </row>
    <row r="19" spans="1:17" ht="16.7" customHeight="1">
      <c r="A19" s="158"/>
      <c r="B19" s="217" t="str">
        <f>'９８～９９'!$B$7</f>
        <v>４年以前</v>
      </c>
      <c r="C19" s="199">
        <v>3</v>
      </c>
      <c r="D19" s="288">
        <v>327</v>
      </c>
      <c r="E19" s="288">
        <v>240</v>
      </c>
      <c r="F19" s="288">
        <v>5625</v>
      </c>
      <c r="G19" s="289">
        <v>3964</v>
      </c>
      <c r="H19" s="199">
        <v>9</v>
      </c>
      <c r="I19" s="288">
        <v>1601</v>
      </c>
      <c r="J19" s="288">
        <v>1601</v>
      </c>
      <c r="K19" s="288">
        <v>183916</v>
      </c>
      <c r="L19" s="289">
        <v>65250</v>
      </c>
      <c r="M19" s="150">
        <f t="shared" si="0"/>
        <v>12</v>
      </c>
      <c r="N19" s="151">
        <f t="shared" si="0"/>
        <v>1928</v>
      </c>
      <c r="O19" s="151">
        <f t="shared" si="0"/>
        <v>1841</v>
      </c>
      <c r="P19" s="151">
        <f t="shared" si="0"/>
        <v>189541</v>
      </c>
      <c r="Q19" s="152">
        <f t="shared" si="0"/>
        <v>69214</v>
      </c>
    </row>
    <row r="20" spans="1:17" ht="16.7" customHeight="1" thickBot="1">
      <c r="A20" s="153" t="s">
        <v>90</v>
      </c>
      <c r="B20" s="218" t="str">
        <f>'９８～９９'!$B$8</f>
        <v>５  年</v>
      </c>
      <c r="C20" s="285">
        <v>0</v>
      </c>
      <c r="D20" s="286">
        <v>0</v>
      </c>
      <c r="E20" s="286">
        <v>0</v>
      </c>
      <c r="F20" s="286">
        <v>0</v>
      </c>
      <c r="G20" s="287">
        <v>0</v>
      </c>
      <c r="H20" s="285">
        <v>0</v>
      </c>
      <c r="I20" s="286">
        <v>0</v>
      </c>
      <c r="J20" s="286">
        <v>0</v>
      </c>
      <c r="K20" s="286">
        <v>0</v>
      </c>
      <c r="L20" s="287">
        <v>0</v>
      </c>
      <c r="M20" s="154">
        <f t="shared" si="0"/>
        <v>0</v>
      </c>
      <c r="N20" s="155">
        <f t="shared" si="0"/>
        <v>0</v>
      </c>
      <c r="O20" s="155">
        <f t="shared" si="0"/>
        <v>0</v>
      </c>
      <c r="P20" s="155">
        <f t="shared" si="0"/>
        <v>0</v>
      </c>
      <c r="Q20" s="156">
        <f t="shared" si="0"/>
        <v>0</v>
      </c>
    </row>
    <row r="21" spans="1:17" ht="16.7" customHeight="1">
      <c r="A21" s="158"/>
      <c r="B21" s="217" t="str">
        <f>'９８～９９'!$B$7</f>
        <v>４年以前</v>
      </c>
      <c r="C21" s="150">
        <v>5</v>
      </c>
      <c r="D21" s="151">
        <v>525</v>
      </c>
      <c r="E21" s="151">
        <v>480</v>
      </c>
      <c r="F21" s="151">
        <v>15194</v>
      </c>
      <c r="G21" s="152">
        <v>8925</v>
      </c>
      <c r="H21" s="150">
        <v>2</v>
      </c>
      <c r="I21" s="151">
        <v>229</v>
      </c>
      <c r="J21" s="151">
        <v>206</v>
      </c>
      <c r="K21" s="151">
        <v>7690</v>
      </c>
      <c r="L21" s="152">
        <v>5273</v>
      </c>
      <c r="M21" s="150">
        <f t="shared" si="0"/>
        <v>7</v>
      </c>
      <c r="N21" s="151">
        <f t="shared" si="0"/>
        <v>754</v>
      </c>
      <c r="O21" s="151">
        <f t="shared" si="0"/>
        <v>686</v>
      </c>
      <c r="P21" s="151">
        <f t="shared" si="0"/>
        <v>22884</v>
      </c>
      <c r="Q21" s="152">
        <f t="shared" si="0"/>
        <v>14198</v>
      </c>
    </row>
    <row r="22" spans="1:17" ht="16.7" customHeight="1" thickBot="1">
      <c r="A22" s="153" t="s">
        <v>126</v>
      </c>
      <c r="B22" s="218" t="str">
        <f>'９８～９９'!$B$8</f>
        <v>５  年</v>
      </c>
      <c r="C22" s="154">
        <v>0</v>
      </c>
      <c r="D22" s="155">
        <v>0</v>
      </c>
      <c r="E22" s="155">
        <v>0</v>
      </c>
      <c r="F22" s="155">
        <v>0</v>
      </c>
      <c r="G22" s="156">
        <v>0</v>
      </c>
      <c r="H22" s="154">
        <v>1</v>
      </c>
      <c r="I22" s="155">
        <v>1916</v>
      </c>
      <c r="J22" s="155">
        <v>1856</v>
      </c>
      <c r="K22" s="155">
        <v>197459</v>
      </c>
      <c r="L22" s="156">
        <v>69885</v>
      </c>
      <c r="M22" s="154">
        <f t="shared" si="0"/>
        <v>1</v>
      </c>
      <c r="N22" s="155">
        <f t="shared" si="0"/>
        <v>1916</v>
      </c>
      <c r="O22" s="155">
        <f t="shared" si="0"/>
        <v>1856</v>
      </c>
      <c r="P22" s="155">
        <f t="shared" si="0"/>
        <v>197459</v>
      </c>
      <c r="Q22" s="156">
        <f t="shared" si="0"/>
        <v>69885</v>
      </c>
    </row>
    <row r="23" spans="1:17" ht="16.7" customHeight="1">
      <c r="A23" s="158"/>
      <c r="B23" s="217" t="str">
        <f>'９８～９９'!$B$7</f>
        <v>４年以前</v>
      </c>
      <c r="C23" s="362">
        <v>5</v>
      </c>
      <c r="D23" s="363">
        <v>301</v>
      </c>
      <c r="E23" s="363">
        <v>297</v>
      </c>
      <c r="F23" s="363">
        <v>5124</v>
      </c>
      <c r="G23" s="364">
        <v>3189</v>
      </c>
      <c r="H23" s="199">
        <v>18</v>
      </c>
      <c r="I23" s="288">
        <v>421</v>
      </c>
      <c r="J23" s="288">
        <v>421</v>
      </c>
      <c r="K23" s="288">
        <v>22892</v>
      </c>
      <c r="L23" s="289">
        <v>12697</v>
      </c>
      <c r="M23" s="150">
        <f t="shared" si="0"/>
        <v>23</v>
      </c>
      <c r="N23" s="151">
        <f t="shared" si="0"/>
        <v>722</v>
      </c>
      <c r="O23" s="151">
        <f t="shared" si="0"/>
        <v>718</v>
      </c>
      <c r="P23" s="151">
        <f t="shared" si="0"/>
        <v>28016</v>
      </c>
      <c r="Q23" s="152">
        <f t="shared" si="0"/>
        <v>15886</v>
      </c>
    </row>
    <row r="24" spans="1:17" ht="16.7" customHeight="1" thickBot="1">
      <c r="A24" s="153" t="s">
        <v>127</v>
      </c>
      <c r="B24" s="218" t="str">
        <f>'９８～９９'!$B$8</f>
        <v>５  年</v>
      </c>
      <c r="C24" s="365">
        <v>1</v>
      </c>
      <c r="D24" s="366">
        <v>1411</v>
      </c>
      <c r="E24" s="366">
        <v>1411</v>
      </c>
      <c r="F24" s="366">
        <v>154138</v>
      </c>
      <c r="G24" s="367">
        <v>51379</v>
      </c>
      <c r="H24" s="285">
        <v>0</v>
      </c>
      <c r="I24" s="286">
        <v>0</v>
      </c>
      <c r="J24" s="286">
        <v>0</v>
      </c>
      <c r="K24" s="286">
        <v>0</v>
      </c>
      <c r="L24" s="287">
        <v>0</v>
      </c>
      <c r="M24" s="154">
        <f t="shared" si="0"/>
        <v>1</v>
      </c>
      <c r="N24" s="155">
        <f t="shared" si="0"/>
        <v>1411</v>
      </c>
      <c r="O24" s="155">
        <f t="shared" si="0"/>
        <v>1411</v>
      </c>
      <c r="P24" s="155">
        <f t="shared" si="0"/>
        <v>154138</v>
      </c>
      <c r="Q24" s="156">
        <f t="shared" si="0"/>
        <v>51379</v>
      </c>
    </row>
    <row r="25" spans="1:17" ht="16.7" customHeight="1">
      <c r="A25" s="158"/>
      <c r="B25" s="217" t="str">
        <f>'９８～９９'!$B$7</f>
        <v>４年以前</v>
      </c>
      <c r="C25" s="150">
        <v>4</v>
      </c>
      <c r="D25" s="151">
        <v>311</v>
      </c>
      <c r="E25" s="151">
        <v>286</v>
      </c>
      <c r="F25" s="151">
        <v>4933</v>
      </c>
      <c r="G25" s="152">
        <v>2651</v>
      </c>
      <c r="H25" s="150">
        <v>49</v>
      </c>
      <c r="I25" s="151">
        <v>2525</v>
      </c>
      <c r="J25" s="151">
        <v>2473</v>
      </c>
      <c r="K25" s="151">
        <v>191069</v>
      </c>
      <c r="L25" s="152">
        <v>98713</v>
      </c>
      <c r="M25" s="150">
        <f t="shared" si="0"/>
        <v>53</v>
      </c>
      <c r="N25" s="151">
        <f t="shared" si="0"/>
        <v>2836</v>
      </c>
      <c r="O25" s="151">
        <f t="shared" si="0"/>
        <v>2759</v>
      </c>
      <c r="P25" s="151">
        <f t="shared" si="0"/>
        <v>196002</v>
      </c>
      <c r="Q25" s="152">
        <f t="shared" si="0"/>
        <v>101364</v>
      </c>
    </row>
    <row r="26" spans="1:17" ht="16.7" customHeight="1" thickBot="1">
      <c r="A26" s="153" t="s">
        <v>128</v>
      </c>
      <c r="B26" s="218" t="str">
        <f>'９８～９９'!$B$8</f>
        <v>５  年</v>
      </c>
      <c r="C26" s="154">
        <v>0</v>
      </c>
      <c r="D26" s="155">
        <v>0</v>
      </c>
      <c r="E26" s="155">
        <v>0</v>
      </c>
      <c r="F26" s="155">
        <v>0</v>
      </c>
      <c r="G26" s="156">
        <v>0</v>
      </c>
      <c r="H26" s="154">
        <v>0</v>
      </c>
      <c r="I26" s="155">
        <v>0</v>
      </c>
      <c r="J26" s="155">
        <v>0</v>
      </c>
      <c r="K26" s="155">
        <v>0</v>
      </c>
      <c r="L26" s="156">
        <v>0</v>
      </c>
      <c r="M26" s="154">
        <f t="shared" si="0"/>
        <v>0</v>
      </c>
      <c r="N26" s="155">
        <f t="shared" si="0"/>
        <v>0</v>
      </c>
      <c r="O26" s="155">
        <f t="shared" si="0"/>
        <v>0</v>
      </c>
      <c r="P26" s="155">
        <f t="shared" si="0"/>
        <v>0</v>
      </c>
      <c r="Q26" s="156">
        <f t="shared" si="0"/>
        <v>0</v>
      </c>
    </row>
    <row r="27" spans="1:17" ht="16.7" customHeight="1">
      <c r="A27" s="158"/>
      <c r="B27" s="217" t="str">
        <f>'９８～９９'!$B$7</f>
        <v>４年以前</v>
      </c>
      <c r="C27" s="199">
        <v>5</v>
      </c>
      <c r="D27" s="288">
        <v>501</v>
      </c>
      <c r="E27" s="288">
        <v>468</v>
      </c>
      <c r="F27" s="288">
        <v>8520</v>
      </c>
      <c r="G27" s="289">
        <v>5605</v>
      </c>
      <c r="H27" s="199">
        <v>37</v>
      </c>
      <c r="I27" s="288">
        <v>7596</v>
      </c>
      <c r="J27" s="288">
        <v>7577</v>
      </c>
      <c r="K27" s="288">
        <v>819060</v>
      </c>
      <c r="L27" s="289">
        <v>287950</v>
      </c>
      <c r="M27" s="150">
        <f t="shared" si="0"/>
        <v>42</v>
      </c>
      <c r="N27" s="151">
        <f t="shared" si="0"/>
        <v>8097</v>
      </c>
      <c r="O27" s="151">
        <f t="shared" si="0"/>
        <v>8045</v>
      </c>
      <c r="P27" s="151">
        <f t="shared" si="0"/>
        <v>827580</v>
      </c>
      <c r="Q27" s="152">
        <f t="shared" si="0"/>
        <v>293555</v>
      </c>
    </row>
    <row r="28" spans="1:17" ht="16.7" customHeight="1" thickBot="1">
      <c r="A28" s="153" t="s">
        <v>129</v>
      </c>
      <c r="B28" s="218" t="str">
        <f>'９８～９９'!$B$8</f>
        <v>５  年</v>
      </c>
      <c r="C28" s="285">
        <v>0</v>
      </c>
      <c r="D28" s="286">
        <v>0</v>
      </c>
      <c r="E28" s="286">
        <v>0</v>
      </c>
      <c r="F28" s="286">
        <v>0</v>
      </c>
      <c r="G28" s="287">
        <v>0</v>
      </c>
      <c r="H28" s="285">
        <v>0</v>
      </c>
      <c r="I28" s="286">
        <v>0</v>
      </c>
      <c r="J28" s="286">
        <v>0</v>
      </c>
      <c r="K28" s="286">
        <v>0</v>
      </c>
      <c r="L28" s="287">
        <v>0</v>
      </c>
      <c r="M28" s="154">
        <f t="shared" si="0"/>
        <v>0</v>
      </c>
      <c r="N28" s="155">
        <f t="shared" si="0"/>
        <v>0</v>
      </c>
      <c r="O28" s="155">
        <f t="shared" si="0"/>
        <v>0</v>
      </c>
      <c r="P28" s="155">
        <f t="shared" si="0"/>
        <v>0</v>
      </c>
      <c r="Q28" s="156">
        <f t="shared" si="0"/>
        <v>0</v>
      </c>
    </row>
    <row r="29" spans="1:17" ht="16.7" customHeight="1">
      <c r="A29" s="158"/>
      <c r="B29" s="217" t="str">
        <f>'９８～９９'!$B$7</f>
        <v>４年以前</v>
      </c>
      <c r="C29" s="150">
        <v>6</v>
      </c>
      <c r="D29" s="151">
        <v>613</v>
      </c>
      <c r="E29" s="151">
        <v>415</v>
      </c>
      <c r="F29" s="151">
        <v>13072</v>
      </c>
      <c r="G29" s="152">
        <v>10074</v>
      </c>
      <c r="H29" s="150">
        <v>28</v>
      </c>
      <c r="I29" s="151">
        <v>9677</v>
      </c>
      <c r="J29" s="151">
        <v>7634</v>
      </c>
      <c r="K29" s="151">
        <v>1156172</v>
      </c>
      <c r="L29" s="152">
        <v>563311</v>
      </c>
      <c r="M29" s="150">
        <f t="shared" si="0"/>
        <v>34</v>
      </c>
      <c r="N29" s="151">
        <f t="shared" si="0"/>
        <v>10290</v>
      </c>
      <c r="O29" s="151">
        <f t="shared" si="0"/>
        <v>8049</v>
      </c>
      <c r="P29" s="151">
        <f t="shared" si="0"/>
        <v>1169244</v>
      </c>
      <c r="Q29" s="152">
        <f t="shared" si="0"/>
        <v>573385</v>
      </c>
    </row>
    <row r="30" spans="1:17" ht="16.7" customHeight="1" thickBot="1">
      <c r="A30" s="153" t="s">
        <v>130</v>
      </c>
      <c r="B30" s="218" t="str">
        <f>'９８～９９'!$B$8</f>
        <v>５  年</v>
      </c>
      <c r="C30" s="154">
        <v>1</v>
      </c>
      <c r="D30" s="155">
        <v>7</v>
      </c>
      <c r="E30" s="155">
        <v>5</v>
      </c>
      <c r="F30" s="155">
        <v>760</v>
      </c>
      <c r="G30" s="156">
        <v>476</v>
      </c>
      <c r="H30" s="154">
        <v>0</v>
      </c>
      <c r="I30" s="155">
        <v>0</v>
      </c>
      <c r="J30" s="155">
        <v>0</v>
      </c>
      <c r="K30" s="155">
        <v>0</v>
      </c>
      <c r="L30" s="156">
        <v>0</v>
      </c>
      <c r="M30" s="154">
        <f t="shared" si="0"/>
        <v>1</v>
      </c>
      <c r="N30" s="155">
        <f t="shared" si="0"/>
        <v>7</v>
      </c>
      <c r="O30" s="155">
        <f t="shared" si="0"/>
        <v>5</v>
      </c>
      <c r="P30" s="155">
        <f t="shared" si="0"/>
        <v>760</v>
      </c>
      <c r="Q30" s="156">
        <f t="shared" si="0"/>
        <v>476</v>
      </c>
    </row>
    <row r="31" spans="1:17" ht="16.7" customHeight="1">
      <c r="A31" s="158"/>
      <c r="B31" s="217" t="str">
        <f>'９８～９９'!$B$7</f>
        <v>４年以前</v>
      </c>
      <c r="C31" s="199">
        <v>14</v>
      </c>
      <c r="D31" s="288">
        <v>2878</v>
      </c>
      <c r="E31" s="288">
        <v>2503</v>
      </c>
      <c r="F31" s="288">
        <v>135495</v>
      </c>
      <c r="G31" s="289">
        <v>58350</v>
      </c>
      <c r="H31" s="199">
        <v>79</v>
      </c>
      <c r="I31" s="288">
        <v>7240</v>
      </c>
      <c r="J31" s="288">
        <v>7158</v>
      </c>
      <c r="K31" s="288">
        <v>247335</v>
      </c>
      <c r="L31" s="289">
        <v>124679</v>
      </c>
      <c r="M31" s="150">
        <f t="shared" si="0"/>
        <v>93</v>
      </c>
      <c r="N31" s="151">
        <f t="shared" si="0"/>
        <v>10118</v>
      </c>
      <c r="O31" s="151">
        <f t="shared" si="0"/>
        <v>9661</v>
      </c>
      <c r="P31" s="151">
        <f t="shared" si="0"/>
        <v>382830</v>
      </c>
      <c r="Q31" s="152">
        <f t="shared" si="0"/>
        <v>183029</v>
      </c>
    </row>
    <row r="32" spans="1:17" ht="16.7" customHeight="1" thickBot="1">
      <c r="A32" s="153" t="s">
        <v>131</v>
      </c>
      <c r="B32" s="218" t="str">
        <f>'９８～９９'!$B$8</f>
        <v>５  年</v>
      </c>
      <c r="C32" s="285">
        <v>0</v>
      </c>
      <c r="D32" s="286">
        <v>0</v>
      </c>
      <c r="E32" s="286">
        <v>0</v>
      </c>
      <c r="F32" s="286">
        <v>0</v>
      </c>
      <c r="G32" s="287">
        <v>0</v>
      </c>
      <c r="H32" s="285">
        <v>0</v>
      </c>
      <c r="I32" s="286">
        <v>0</v>
      </c>
      <c r="J32" s="286">
        <v>0</v>
      </c>
      <c r="K32" s="286">
        <v>0</v>
      </c>
      <c r="L32" s="287">
        <v>0</v>
      </c>
      <c r="M32" s="154">
        <f t="shared" si="0"/>
        <v>0</v>
      </c>
      <c r="N32" s="155">
        <f t="shared" si="0"/>
        <v>0</v>
      </c>
      <c r="O32" s="155">
        <f t="shared" si="0"/>
        <v>0</v>
      </c>
      <c r="P32" s="155">
        <f t="shared" si="0"/>
        <v>0</v>
      </c>
      <c r="Q32" s="156">
        <f t="shared" si="0"/>
        <v>0</v>
      </c>
    </row>
    <row r="33" spans="1:17" ht="16.7" customHeight="1">
      <c r="A33" s="158"/>
      <c r="B33" s="217" t="str">
        <f>'９８～９９'!$B$7</f>
        <v>４年以前</v>
      </c>
      <c r="C33" s="150">
        <v>2</v>
      </c>
      <c r="D33" s="151">
        <v>210</v>
      </c>
      <c r="E33" s="151">
        <v>210</v>
      </c>
      <c r="F33" s="151">
        <v>11308</v>
      </c>
      <c r="G33" s="152">
        <v>4984</v>
      </c>
      <c r="H33" s="150">
        <v>118</v>
      </c>
      <c r="I33" s="151">
        <v>5247</v>
      </c>
      <c r="J33" s="151">
        <v>5209</v>
      </c>
      <c r="K33" s="151">
        <v>464211</v>
      </c>
      <c r="L33" s="152">
        <v>200405</v>
      </c>
      <c r="M33" s="150">
        <f t="shared" ref="M33:Q35" si="1">C33+H33</f>
        <v>120</v>
      </c>
      <c r="N33" s="151">
        <f t="shared" si="1"/>
        <v>5457</v>
      </c>
      <c r="O33" s="151">
        <f t="shared" si="1"/>
        <v>5419</v>
      </c>
      <c r="P33" s="151">
        <f t="shared" si="1"/>
        <v>475519</v>
      </c>
      <c r="Q33" s="152">
        <f t="shared" si="1"/>
        <v>205389</v>
      </c>
    </row>
    <row r="34" spans="1:17" ht="16.7" customHeight="1" thickBot="1">
      <c r="A34" s="153" t="s">
        <v>132</v>
      </c>
      <c r="B34" s="218" t="str">
        <f>'９８～９９'!$B$8</f>
        <v>５  年</v>
      </c>
      <c r="C34" s="154">
        <v>0</v>
      </c>
      <c r="D34" s="155">
        <v>0</v>
      </c>
      <c r="E34" s="155">
        <v>0</v>
      </c>
      <c r="F34" s="155">
        <v>0</v>
      </c>
      <c r="G34" s="156">
        <v>0</v>
      </c>
      <c r="H34" s="154">
        <v>0</v>
      </c>
      <c r="I34" s="155">
        <v>0</v>
      </c>
      <c r="J34" s="155">
        <v>0</v>
      </c>
      <c r="K34" s="155">
        <v>0</v>
      </c>
      <c r="L34" s="156">
        <v>0</v>
      </c>
      <c r="M34" s="154">
        <f t="shared" si="1"/>
        <v>0</v>
      </c>
      <c r="N34" s="155">
        <f t="shared" si="1"/>
        <v>0</v>
      </c>
      <c r="O34" s="155">
        <f t="shared" si="1"/>
        <v>0</v>
      </c>
      <c r="P34" s="155">
        <f t="shared" si="1"/>
        <v>0</v>
      </c>
      <c r="Q34" s="156">
        <f t="shared" si="1"/>
        <v>0</v>
      </c>
    </row>
    <row r="35" spans="1:17" ht="16.7" customHeight="1">
      <c r="A35" s="158"/>
      <c r="B35" s="217" t="str">
        <f>'９８～９９'!$B$7</f>
        <v>４年以前</v>
      </c>
      <c r="C35" s="199">
        <v>9</v>
      </c>
      <c r="D35" s="288">
        <v>879</v>
      </c>
      <c r="E35" s="288">
        <v>738</v>
      </c>
      <c r="F35" s="288">
        <v>25461</v>
      </c>
      <c r="G35" s="289">
        <v>15910</v>
      </c>
      <c r="H35" s="150">
        <v>24</v>
      </c>
      <c r="I35" s="151">
        <v>746</v>
      </c>
      <c r="J35" s="151">
        <v>734</v>
      </c>
      <c r="K35" s="151">
        <v>34188</v>
      </c>
      <c r="L35" s="152">
        <v>20118</v>
      </c>
      <c r="M35" s="150">
        <f t="shared" si="1"/>
        <v>33</v>
      </c>
      <c r="N35" s="151">
        <f t="shared" si="1"/>
        <v>1625</v>
      </c>
      <c r="O35" s="151">
        <f t="shared" si="1"/>
        <v>1472</v>
      </c>
      <c r="P35" s="151">
        <f t="shared" si="1"/>
        <v>59649</v>
      </c>
      <c r="Q35" s="152">
        <f t="shared" si="1"/>
        <v>36028</v>
      </c>
    </row>
    <row r="36" spans="1:17" ht="16.7" customHeight="1" thickBot="1">
      <c r="A36" s="153" t="s">
        <v>133</v>
      </c>
      <c r="B36" s="218" t="str">
        <f>'９８～９９'!$B$8</f>
        <v>５  年</v>
      </c>
      <c r="C36" s="285">
        <v>0</v>
      </c>
      <c r="D36" s="286">
        <v>0</v>
      </c>
      <c r="E36" s="286">
        <v>0</v>
      </c>
      <c r="F36" s="286">
        <v>0</v>
      </c>
      <c r="G36" s="287">
        <v>0</v>
      </c>
      <c r="H36" s="154">
        <v>0</v>
      </c>
      <c r="I36" s="155">
        <v>0</v>
      </c>
      <c r="J36" s="155">
        <v>0</v>
      </c>
      <c r="K36" s="155">
        <v>0</v>
      </c>
      <c r="L36" s="156">
        <v>0</v>
      </c>
      <c r="M36" s="154">
        <f t="shared" si="0"/>
        <v>0</v>
      </c>
      <c r="N36" s="155">
        <f t="shared" si="0"/>
        <v>0</v>
      </c>
      <c r="O36" s="155">
        <f t="shared" si="0"/>
        <v>0</v>
      </c>
      <c r="P36" s="155">
        <f t="shared" si="0"/>
        <v>0</v>
      </c>
      <c r="Q36" s="156">
        <f t="shared" si="0"/>
        <v>0</v>
      </c>
    </row>
    <row r="37" spans="1:17" ht="16.7" customHeight="1">
      <c r="A37" s="158"/>
      <c r="B37" s="217" t="str">
        <f>'９８～９９'!$B$7</f>
        <v>４年以前</v>
      </c>
      <c r="C37" s="150">
        <v>3</v>
      </c>
      <c r="D37" s="151">
        <v>361</v>
      </c>
      <c r="E37" s="151">
        <v>346</v>
      </c>
      <c r="F37" s="151">
        <v>7133</v>
      </c>
      <c r="G37" s="152">
        <v>4475</v>
      </c>
      <c r="H37" s="199">
        <v>499</v>
      </c>
      <c r="I37" s="288">
        <v>39885</v>
      </c>
      <c r="J37" s="288">
        <v>39552</v>
      </c>
      <c r="K37" s="288">
        <v>6208314</v>
      </c>
      <c r="L37" s="289">
        <v>4382730</v>
      </c>
      <c r="M37" s="150">
        <f t="shared" si="0"/>
        <v>502</v>
      </c>
      <c r="N37" s="151">
        <f t="shared" si="0"/>
        <v>40246</v>
      </c>
      <c r="O37" s="151">
        <f t="shared" si="0"/>
        <v>39898</v>
      </c>
      <c r="P37" s="151">
        <f t="shared" si="0"/>
        <v>6215447</v>
      </c>
      <c r="Q37" s="152">
        <f t="shared" si="0"/>
        <v>4387205</v>
      </c>
    </row>
    <row r="38" spans="1:17" ht="16.7" customHeight="1" thickBot="1">
      <c r="A38" s="153" t="s">
        <v>134</v>
      </c>
      <c r="B38" s="218" t="str">
        <f>'９８～９９'!$B$8</f>
        <v>５  年</v>
      </c>
      <c r="C38" s="154">
        <v>0</v>
      </c>
      <c r="D38" s="155">
        <v>0</v>
      </c>
      <c r="E38" s="155">
        <v>0</v>
      </c>
      <c r="F38" s="155">
        <v>0</v>
      </c>
      <c r="G38" s="156">
        <v>0</v>
      </c>
      <c r="H38" s="285">
        <v>0</v>
      </c>
      <c r="I38" s="286">
        <v>0</v>
      </c>
      <c r="J38" s="286">
        <v>0</v>
      </c>
      <c r="K38" s="286">
        <v>0</v>
      </c>
      <c r="L38" s="287">
        <v>0</v>
      </c>
      <c r="M38" s="154">
        <f t="shared" si="0"/>
        <v>0</v>
      </c>
      <c r="N38" s="155">
        <f t="shared" si="0"/>
        <v>0</v>
      </c>
      <c r="O38" s="155">
        <f t="shared" si="0"/>
        <v>0</v>
      </c>
      <c r="P38" s="155">
        <f t="shared" si="0"/>
        <v>0</v>
      </c>
      <c r="Q38" s="156">
        <f t="shared" si="0"/>
        <v>0</v>
      </c>
    </row>
    <row r="39" spans="1:17" ht="16.7" customHeight="1">
      <c r="A39" s="158"/>
      <c r="B39" s="217" t="str">
        <f>'９８～９９'!$B$7</f>
        <v>４年以前</v>
      </c>
      <c r="C39" s="199">
        <v>8</v>
      </c>
      <c r="D39" s="288">
        <v>1226</v>
      </c>
      <c r="E39" s="288">
        <v>1183</v>
      </c>
      <c r="F39" s="288">
        <v>72879</v>
      </c>
      <c r="G39" s="289">
        <v>27364</v>
      </c>
      <c r="H39" s="150">
        <v>9</v>
      </c>
      <c r="I39" s="151">
        <v>2195</v>
      </c>
      <c r="J39" s="151">
        <v>2146</v>
      </c>
      <c r="K39" s="151">
        <v>184694</v>
      </c>
      <c r="L39" s="152">
        <v>65946</v>
      </c>
      <c r="M39" s="150">
        <f t="shared" si="0"/>
        <v>17</v>
      </c>
      <c r="N39" s="151">
        <f t="shared" si="0"/>
        <v>3421</v>
      </c>
      <c r="O39" s="151">
        <f t="shared" si="0"/>
        <v>3329</v>
      </c>
      <c r="P39" s="151">
        <f t="shared" si="0"/>
        <v>257573</v>
      </c>
      <c r="Q39" s="152">
        <f t="shared" si="0"/>
        <v>93310</v>
      </c>
    </row>
    <row r="40" spans="1:17" ht="16.7" customHeight="1" thickBot="1">
      <c r="A40" s="153" t="s">
        <v>135</v>
      </c>
      <c r="B40" s="218" t="str">
        <f>'９８～９９'!$B$8</f>
        <v>５  年</v>
      </c>
      <c r="C40" s="285">
        <v>1</v>
      </c>
      <c r="D40" s="286">
        <v>999</v>
      </c>
      <c r="E40" s="286">
        <v>999</v>
      </c>
      <c r="F40" s="286">
        <v>98294</v>
      </c>
      <c r="G40" s="287">
        <v>32765</v>
      </c>
      <c r="H40" s="285">
        <v>0</v>
      </c>
      <c r="I40" s="286">
        <v>0</v>
      </c>
      <c r="J40" s="286">
        <v>0</v>
      </c>
      <c r="K40" s="286">
        <v>0</v>
      </c>
      <c r="L40" s="287">
        <v>0</v>
      </c>
      <c r="M40" s="154">
        <f t="shared" si="0"/>
        <v>1</v>
      </c>
      <c r="N40" s="155">
        <f t="shared" si="0"/>
        <v>999</v>
      </c>
      <c r="O40" s="155">
        <f t="shared" si="0"/>
        <v>999</v>
      </c>
      <c r="P40" s="155">
        <f t="shared" si="0"/>
        <v>98294</v>
      </c>
      <c r="Q40" s="156">
        <f t="shared" si="0"/>
        <v>32765</v>
      </c>
    </row>
    <row r="41" spans="1:17" ht="16.7" customHeight="1">
      <c r="A41" s="158"/>
      <c r="B41" s="217" t="str">
        <f>'９８～９９'!$B$7</f>
        <v>４年以前</v>
      </c>
      <c r="C41" s="150">
        <v>3</v>
      </c>
      <c r="D41" s="151">
        <v>328</v>
      </c>
      <c r="E41" s="151">
        <v>261</v>
      </c>
      <c r="F41" s="151">
        <v>12051</v>
      </c>
      <c r="G41" s="152">
        <v>8125</v>
      </c>
      <c r="H41" s="150">
        <v>64</v>
      </c>
      <c r="I41" s="151">
        <v>3438</v>
      </c>
      <c r="J41" s="151">
        <v>3377</v>
      </c>
      <c r="K41" s="151">
        <v>499786</v>
      </c>
      <c r="L41" s="152">
        <v>311784</v>
      </c>
      <c r="M41" s="150">
        <f t="shared" si="0"/>
        <v>67</v>
      </c>
      <c r="N41" s="151">
        <f t="shared" si="0"/>
        <v>3766</v>
      </c>
      <c r="O41" s="151">
        <f>E41+J41</f>
        <v>3638</v>
      </c>
      <c r="P41" s="151">
        <f t="shared" si="0"/>
        <v>511837</v>
      </c>
      <c r="Q41" s="152">
        <f t="shared" si="0"/>
        <v>319909</v>
      </c>
    </row>
    <row r="42" spans="1:17" ht="16.7" customHeight="1" thickBot="1">
      <c r="A42" s="153" t="s">
        <v>136</v>
      </c>
      <c r="B42" s="218" t="str">
        <f>'９８～９９'!$B$8</f>
        <v>５  年</v>
      </c>
      <c r="C42" s="154">
        <v>0</v>
      </c>
      <c r="D42" s="155">
        <v>0</v>
      </c>
      <c r="E42" s="155">
        <v>0</v>
      </c>
      <c r="F42" s="155">
        <v>0</v>
      </c>
      <c r="G42" s="156">
        <v>0</v>
      </c>
      <c r="H42" s="154">
        <v>0</v>
      </c>
      <c r="I42" s="155">
        <v>0</v>
      </c>
      <c r="J42" s="155">
        <v>0</v>
      </c>
      <c r="K42" s="155">
        <v>0</v>
      </c>
      <c r="L42" s="156">
        <v>0</v>
      </c>
      <c r="M42" s="154">
        <f t="shared" si="0"/>
        <v>0</v>
      </c>
      <c r="N42" s="155">
        <f t="shared" si="0"/>
        <v>0</v>
      </c>
      <c r="O42" s="155">
        <f t="shared" si="0"/>
        <v>0</v>
      </c>
      <c r="P42" s="155">
        <f t="shared" si="0"/>
        <v>0</v>
      </c>
      <c r="Q42" s="156">
        <f t="shared" si="0"/>
        <v>0</v>
      </c>
    </row>
    <row r="43" spans="1:17" ht="16.7" customHeight="1">
      <c r="A43" s="159" t="str">
        <f>B41</f>
        <v>４年以前</v>
      </c>
      <c r="B43" s="160"/>
      <c r="C43" s="150">
        <f t="shared" ref="C43:I43" si="2">C7+C9+C11+C13+C15+C17+C19+C21+C23+C25+C27+C29+C31+C33+C35+C37+C39+C41</f>
        <v>102</v>
      </c>
      <c r="D43" s="151">
        <f t="shared" si="2"/>
        <v>11401</v>
      </c>
      <c r="E43" s="151">
        <f t="shared" si="2"/>
        <v>10251</v>
      </c>
      <c r="F43" s="151">
        <f t="shared" si="2"/>
        <v>413868</v>
      </c>
      <c r="G43" s="152">
        <f t="shared" si="2"/>
        <v>208580</v>
      </c>
      <c r="H43" s="150">
        <f t="shared" si="2"/>
        <v>1190</v>
      </c>
      <c r="I43" s="196">
        <f t="shared" si="2"/>
        <v>105278</v>
      </c>
      <c r="J43" s="151">
        <f t="shared" ref="H43:L44" si="3">J7+J9+J11+J13+J15+J17+J19+J21+J23+J25+J27+J29+J31+J33+J35+J37+J39+J41</f>
        <v>101501</v>
      </c>
      <c r="K43" s="151">
        <f t="shared" si="3"/>
        <v>12190835</v>
      </c>
      <c r="L43" s="152">
        <f t="shared" si="3"/>
        <v>7075593</v>
      </c>
      <c r="M43" s="150">
        <f>C43+H43</f>
        <v>1292</v>
      </c>
      <c r="N43" s="151">
        <f t="shared" si="0"/>
        <v>116679</v>
      </c>
      <c r="O43" s="151">
        <f t="shared" si="0"/>
        <v>111752</v>
      </c>
      <c r="P43" s="151">
        <f t="shared" si="0"/>
        <v>12604703</v>
      </c>
      <c r="Q43" s="152">
        <f t="shared" si="0"/>
        <v>7284173</v>
      </c>
    </row>
    <row r="44" spans="1:17" ht="16.7" customHeight="1">
      <c r="A44" s="291" t="str">
        <f>B42</f>
        <v>５  年</v>
      </c>
      <c r="B44" s="161"/>
      <c r="C44" s="164">
        <f>C8+C10+C12+C14+C16+C18+C20+C22+C24+C26+C28+C30+C32+C34+C36+C38+C40+C42</f>
        <v>3</v>
      </c>
      <c r="D44" s="162">
        <f>D8+D10+D12+D14+D16+D18+D20+D22+D24+D26+D28+D30+D32+D34+D36+D38+D40+D42</f>
        <v>2417</v>
      </c>
      <c r="E44" s="162">
        <f>E8+E10+E12+E14+E16+E18+E20+E22+E24+E26+E28+E30+E32+E34+E36+E38+E40+E42</f>
        <v>2415</v>
      </c>
      <c r="F44" s="162">
        <f>F8+F10+F12+F14+F16+F18+F20+F22+F24+F26+F28+F30+F32+F34+F36+F38+F40+F42</f>
        <v>253192</v>
      </c>
      <c r="G44" s="163">
        <f>G8+G10+G12+G14+G16+G18+G20+G22+G24+G26+G28+G30+G32+G34+G36+G38+G40+G42</f>
        <v>84620</v>
      </c>
      <c r="H44" s="164">
        <f t="shared" si="3"/>
        <v>2</v>
      </c>
      <c r="I44" s="197">
        <f t="shared" si="3"/>
        <v>5266</v>
      </c>
      <c r="J44" s="162">
        <f t="shared" si="3"/>
        <v>5206</v>
      </c>
      <c r="K44" s="162">
        <f t="shared" si="3"/>
        <v>579876</v>
      </c>
      <c r="L44" s="163">
        <f t="shared" si="3"/>
        <v>197357</v>
      </c>
      <c r="M44" s="164">
        <f t="shared" si="0"/>
        <v>5</v>
      </c>
      <c r="N44" s="162">
        <f t="shared" si="0"/>
        <v>7683</v>
      </c>
      <c r="O44" s="162">
        <f t="shared" si="0"/>
        <v>7621</v>
      </c>
      <c r="P44" s="162">
        <f t="shared" si="0"/>
        <v>833068</v>
      </c>
      <c r="Q44" s="163">
        <f t="shared" si="0"/>
        <v>281977</v>
      </c>
    </row>
    <row r="45" spans="1:17" ht="16.7" customHeight="1" thickBot="1">
      <c r="A45" s="165" t="s">
        <v>33</v>
      </c>
      <c r="B45" s="166"/>
      <c r="C45" s="154">
        <f>C43+C44</f>
        <v>105</v>
      </c>
      <c r="D45" s="155">
        <f t="shared" ref="D45:L45" si="4">D43+D44</f>
        <v>13818</v>
      </c>
      <c r="E45" s="155">
        <f t="shared" si="4"/>
        <v>12666</v>
      </c>
      <c r="F45" s="155">
        <f t="shared" si="4"/>
        <v>667060</v>
      </c>
      <c r="G45" s="156">
        <f t="shared" si="4"/>
        <v>293200</v>
      </c>
      <c r="H45" s="154">
        <f>H43+H44</f>
        <v>1192</v>
      </c>
      <c r="I45" s="198">
        <f t="shared" si="4"/>
        <v>110544</v>
      </c>
      <c r="J45" s="155">
        <f t="shared" si="4"/>
        <v>106707</v>
      </c>
      <c r="K45" s="155">
        <f t="shared" si="4"/>
        <v>12770711</v>
      </c>
      <c r="L45" s="156">
        <f t="shared" si="4"/>
        <v>7272950</v>
      </c>
      <c r="M45" s="154">
        <f>C45+H45</f>
        <v>1297</v>
      </c>
      <c r="N45" s="155">
        <f t="shared" si="0"/>
        <v>124362</v>
      </c>
      <c r="O45" s="155">
        <f t="shared" si="0"/>
        <v>119373</v>
      </c>
      <c r="P45" s="155">
        <f t="shared" si="0"/>
        <v>13437771</v>
      </c>
      <c r="Q45" s="156">
        <f t="shared" si="0"/>
        <v>7566150</v>
      </c>
    </row>
    <row r="46" spans="1:17" ht="12.95" customHeight="1"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54" spans="1:17">
      <c r="A54" s="402" t="s">
        <v>181</v>
      </c>
      <c r="B54" s="402"/>
      <c r="C54" s="402"/>
      <c r="D54" s="402"/>
      <c r="E54" s="402"/>
      <c r="F54" s="402"/>
      <c r="G54" s="402"/>
      <c r="H54" s="402"/>
      <c r="I54" s="402"/>
      <c r="J54" s="402" t="s">
        <v>182</v>
      </c>
      <c r="K54" s="402"/>
      <c r="L54" s="402"/>
      <c r="M54" s="402"/>
      <c r="N54" s="402"/>
      <c r="O54" s="402"/>
      <c r="P54" s="402"/>
      <c r="Q54" s="402"/>
    </row>
    <row r="58" spans="1:17" ht="14.25">
      <c r="A58" s="179"/>
    </row>
  </sheetData>
  <mergeCells count="3">
    <mergeCell ref="A54:I54"/>
    <mergeCell ref="J54:Q54"/>
    <mergeCell ref="A2:Q2"/>
  </mergeCells>
  <phoneticPr fontId="3"/>
  <pageMargins left="0.47244094488188981" right="0.47244094488188981" top="0.78740157480314965" bottom="0" header="0.31496062992125984" footer="0"/>
  <pageSetup paperSize="9" scale="9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64"/>
  <sheetViews>
    <sheetView view="pageBreakPreview" zoomScale="115" zoomScaleNormal="100" zoomScaleSheetLayoutView="115" workbookViewId="0">
      <pane xSplit="3" ySplit="6" topLeftCell="D46" activePane="bottomRight" state="frozen"/>
      <selection activeCell="H24" sqref="H24"/>
      <selection pane="topRight" activeCell="H24" sqref="H24"/>
      <selection pane="bottomLeft" activeCell="H24" sqref="H24"/>
      <selection pane="bottomRight" activeCell="E73" sqref="E73"/>
    </sheetView>
  </sheetViews>
  <sheetFormatPr defaultColWidth="11.375" defaultRowHeight="13.5"/>
  <cols>
    <col min="1" max="1" width="3.375" style="9" customWidth="1"/>
    <col min="2" max="3" width="5.375" style="9" customWidth="1"/>
    <col min="4" max="5" width="19.375" style="9" customWidth="1"/>
    <col min="6" max="6" width="13.375" style="9" customWidth="1"/>
    <col min="7" max="8" width="19.375" style="9" customWidth="1"/>
    <col min="9" max="9" width="13.375" style="9" customWidth="1"/>
    <col min="10" max="10" width="19.375" style="9" customWidth="1"/>
    <col min="11" max="11" width="11.375" style="9" customWidth="1"/>
    <col min="12" max="12" width="15.375" style="9" customWidth="1"/>
    <col min="13" max="13" width="16.375" style="9" customWidth="1"/>
    <col min="14" max="16384" width="11.375" style="9"/>
  </cols>
  <sheetData>
    <row r="1" spans="1:14" s="51" customFormat="1">
      <c r="C1" s="51" t="s">
        <v>1</v>
      </c>
    </row>
    <row r="2" spans="1:14" s="51" customFormat="1">
      <c r="C2" s="53" t="s">
        <v>2</v>
      </c>
      <c r="D2" s="53"/>
      <c r="E2" s="53"/>
      <c r="F2" s="9"/>
      <c r="H2" s="359"/>
    </row>
    <row r="3" spans="1:14" s="51" customFormat="1" ht="14.25" thickBo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>
      <c r="A4" s="11"/>
      <c r="B4" s="240"/>
      <c r="C4" s="241"/>
      <c r="D4" s="385" t="s">
        <v>158</v>
      </c>
      <c r="E4" s="386"/>
      <c r="F4" s="387"/>
      <c r="G4" s="385" t="s">
        <v>155</v>
      </c>
      <c r="H4" s="386"/>
      <c r="I4" s="387"/>
      <c r="J4" s="385" t="s">
        <v>3</v>
      </c>
      <c r="K4" s="387"/>
      <c r="L4" s="391" t="s">
        <v>4</v>
      </c>
      <c r="M4" s="392"/>
      <c r="N4" s="10"/>
    </row>
    <row r="5" spans="1:14">
      <c r="A5" s="14"/>
      <c r="B5" s="242" t="s">
        <v>5</v>
      </c>
      <c r="C5" s="243"/>
      <c r="D5" s="388"/>
      <c r="E5" s="389"/>
      <c r="F5" s="390"/>
      <c r="G5" s="388"/>
      <c r="H5" s="389"/>
      <c r="I5" s="390"/>
      <c r="J5" s="388"/>
      <c r="K5" s="390"/>
      <c r="L5" s="393"/>
      <c r="M5" s="394"/>
      <c r="N5" s="10"/>
    </row>
    <row r="6" spans="1:14" ht="14.25" thickBot="1">
      <c r="A6" s="16"/>
      <c r="B6" s="244"/>
      <c r="C6" s="245"/>
      <c r="D6" s="335" t="s">
        <v>6</v>
      </c>
      <c r="E6" s="336" t="s">
        <v>7</v>
      </c>
      <c r="F6" s="337" t="s">
        <v>8</v>
      </c>
      <c r="G6" s="88" t="s">
        <v>6</v>
      </c>
      <c r="H6" s="89" t="s">
        <v>9</v>
      </c>
      <c r="I6" s="90" t="s">
        <v>10</v>
      </c>
      <c r="J6" s="88" t="s">
        <v>11</v>
      </c>
      <c r="K6" s="90" t="s">
        <v>12</v>
      </c>
      <c r="L6" s="22" t="s">
        <v>13</v>
      </c>
      <c r="M6" s="23" t="s">
        <v>14</v>
      </c>
      <c r="N6" s="10"/>
    </row>
    <row r="7" spans="1:14">
      <c r="A7" s="24"/>
      <c r="B7" s="246"/>
      <c r="C7" s="247"/>
      <c r="D7" s="338" t="s">
        <v>15</v>
      </c>
      <c r="E7" s="339" t="s">
        <v>16</v>
      </c>
      <c r="F7" s="200" t="s">
        <v>17</v>
      </c>
      <c r="G7" s="338" t="s">
        <v>15</v>
      </c>
      <c r="H7" s="339" t="s">
        <v>16</v>
      </c>
      <c r="I7" s="200" t="s">
        <v>17</v>
      </c>
      <c r="J7" s="201" t="s">
        <v>16</v>
      </c>
      <c r="K7" s="200" t="s">
        <v>17</v>
      </c>
      <c r="L7" s="27" t="s">
        <v>18</v>
      </c>
      <c r="M7" s="26" t="s">
        <v>18</v>
      </c>
      <c r="N7" s="10"/>
    </row>
    <row r="8" spans="1:14">
      <c r="A8" s="28" t="s">
        <v>19</v>
      </c>
      <c r="B8" s="248" t="s">
        <v>20</v>
      </c>
      <c r="C8" s="249"/>
      <c r="D8" s="340"/>
      <c r="E8" s="341"/>
      <c r="F8" s="146"/>
      <c r="G8" s="340"/>
      <c r="H8" s="341"/>
      <c r="I8" s="146"/>
      <c r="J8" s="125"/>
      <c r="K8" s="146"/>
      <c r="L8" s="31"/>
      <c r="M8" s="29"/>
      <c r="N8" s="10"/>
    </row>
    <row r="9" spans="1:14">
      <c r="A9" s="28"/>
      <c r="B9" s="248" t="s">
        <v>21</v>
      </c>
      <c r="C9" s="250" t="s">
        <v>22</v>
      </c>
      <c r="D9" s="342">
        <v>8890911492362</v>
      </c>
      <c r="E9" s="343">
        <v>124409317600</v>
      </c>
      <c r="F9" s="146"/>
      <c r="G9" s="342">
        <v>8514463637009</v>
      </c>
      <c r="H9" s="344">
        <v>119139825400</v>
      </c>
      <c r="I9" s="146"/>
      <c r="J9" s="202">
        <f>E9-H9</f>
        <v>5269492200</v>
      </c>
      <c r="K9" s="146"/>
      <c r="L9" s="192">
        <f>ROUND(E9/H9*100,1)</f>
        <v>104.4</v>
      </c>
      <c r="M9" s="29"/>
      <c r="N9" s="10"/>
    </row>
    <row r="10" spans="1:14">
      <c r="A10" s="28"/>
      <c r="B10" s="248" t="s">
        <v>139</v>
      </c>
      <c r="C10" s="251"/>
      <c r="D10" s="340"/>
      <c r="E10" s="35"/>
      <c r="F10" s="146"/>
      <c r="G10" s="340"/>
      <c r="H10" s="341"/>
      <c r="I10" s="146"/>
      <c r="J10" s="125"/>
      <c r="K10" s="146"/>
      <c r="L10" s="31"/>
      <c r="M10" s="29"/>
      <c r="N10" s="10"/>
    </row>
    <row r="11" spans="1:14">
      <c r="A11" s="28" t="s">
        <v>23</v>
      </c>
      <c r="B11" s="248" t="s">
        <v>24</v>
      </c>
      <c r="C11" s="249"/>
      <c r="D11" s="340"/>
      <c r="E11" s="35"/>
      <c r="F11" s="146"/>
      <c r="G11" s="340"/>
      <c r="H11" s="341"/>
      <c r="I11" s="146"/>
      <c r="J11" s="125"/>
      <c r="K11" s="146"/>
      <c r="L11" s="31"/>
      <c r="M11" s="29"/>
      <c r="N11" s="10"/>
    </row>
    <row r="12" spans="1:14">
      <c r="A12" s="28"/>
      <c r="B12" s="248" t="s">
        <v>25</v>
      </c>
      <c r="C12" s="250" t="s">
        <v>26</v>
      </c>
      <c r="D12" s="342">
        <v>9435679572953</v>
      </c>
      <c r="E12" s="345">
        <v>132091812900</v>
      </c>
      <c r="F12" s="146"/>
      <c r="G12" s="342">
        <v>9391164497329</v>
      </c>
      <c r="H12" s="344">
        <v>131468205300</v>
      </c>
      <c r="I12" s="146"/>
      <c r="J12" s="202">
        <f>E12-H12</f>
        <v>623607600</v>
      </c>
      <c r="K12" s="146"/>
      <c r="L12" s="33">
        <f>ROUND(E12/H12*100,1)</f>
        <v>100.5</v>
      </c>
      <c r="M12" s="29"/>
      <c r="N12" s="10"/>
    </row>
    <row r="13" spans="1:14">
      <c r="A13" s="28"/>
      <c r="B13" s="248" t="s">
        <v>27</v>
      </c>
      <c r="C13" s="251"/>
      <c r="D13" s="340"/>
      <c r="E13" s="35"/>
      <c r="F13" s="146"/>
      <c r="G13" s="340"/>
      <c r="H13" s="341"/>
      <c r="I13" s="146"/>
      <c r="J13" s="125"/>
      <c r="K13" s="146"/>
      <c r="L13" s="31"/>
      <c r="M13" s="29"/>
      <c r="N13" s="10"/>
    </row>
    <row r="14" spans="1:14">
      <c r="A14" s="28" t="s">
        <v>28</v>
      </c>
      <c r="B14" s="252"/>
      <c r="C14" s="249"/>
      <c r="D14" s="340"/>
      <c r="E14" s="35"/>
      <c r="F14" s="146"/>
      <c r="G14" s="340"/>
      <c r="H14" s="341"/>
      <c r="I14" s="146"/>
      <c r="J14" s="125"/>
      <c r="K14" s="146"/>
      <c r="L14" s="31"/>
      <c r="M14" s="29"/>
      <c r="N14" s="10"/>
    </row>
    <row r="15" spans="1:14">
      <c r="A15" s="28"/>
      <c r="B15" s="253"/>
      <c r="C15" s="250" t="s">
        <v>29</v>
      </c>
      <c r="D15" s="342">
        <f>D9+D12</f>
        <v>18326591065315</v>
      </c>
      <c r="E15" s="346">
        <f>E9+E12</f>
        <v>256501130500</v>
      </c>
      <c r="F15" s="203">
        <v>1269484</v>
      </c>
      <c r="G15" s="342">
        <f>G9+G12</f>
        <v>17905628134338</v>
      </c>
      <c r="H15" s="288">
        <f>H9+H12</f>
        <v>250608030700</v>
      </c>
      <c r="I15" s="203">
        <v>1263287</v>
      </c>
      <c r="J15" s="204">
        <f>E15-H15</f>
        <v>5893099800</v>
      </c>
      <c r="K15" s="205">
        <f>F15-I15</f>
        <v>6197</v>
      </c>
      <c r="L15" s="37">
        <f>ROUND(E15/H15*100,1)</f>
        <v>102.4</v>
      </c>
      <c r="M15" s="38">
        <f>ROUND(F15/I15*100,1)</f>
        <v>100.5</v>
      </c>
      <c r="N15" s="10"/>
    </row>
    <row r="16" spans="1:14">
      <c r="A16" s="28"/>
      <c r="B16" s="255"/>
      <c r="C16" s="256"/>
      <c r="D16" s="340"/>
      <c r="E16" s="35"/>
      <c r="F16" s="347"/>
      <c r="G16" s="340"/>
      <c r="H16" s="341"/>
      <c r="I16" s="347"/>
      <c r="J16" s="206"/>
      <c r="K16" s="207"/>
      <c r="L16" s="39"/>
      <c r="M16" s="34"/>
      <c r="N16" s="10"/>
    </row>
    <row r="17" spans="1:14">
      <c r="A17" s="28" t="s">
        <v>30</v>
      </c>
      <c r="B17" s="257"/>
      <c r="C17" s="258"/>
      <c r="D17" s="348">
        <v>855348683</v>
      </c>
      <c r="E17" s="343">
        <v>11974881200</v>
      </c>
      <c r="F17" s="349">
        <v>225</v>
      </c>
      <c r="G17" s="348">
        <v>828764859</v>
      </c>
      <c r="H17" s="344">
        <v>11602706200</v>
      </c>
      <c r="I17" s="349">
        <v>215</v>
      </c>
      <c r="J17" s="208"/>
      <c r="K17" s="209"/>
      <c r="L17" s="33"/>
      <c r="M17" s="29"/>
      <c r="N17" s="10"/>
    </row>
    <row r="18" spans="1:14">
      <c r="A18" s="28"/>
      <c r="B18" s="395" t="s">
        <v>31</v>
      </c>
      <c r="C18" s="396"/>
      <c r="D18" s="199">
        <f>D17+'９５'!G62</f>
        <v>2852867987</v>
      </c>
      <c r="E18" s="369">
        <f>E17+'９４'!C62</f>
        <v>39938351900</v>
      </c>
      <c r="F18" s="203">
        <f>F17+'９４'!D62</f>
        <v>36924</v>
      </c>
      <c r="G18" s="358">
        <v>2792062972</v>
      </c>
      <c r="H18" s="288">
        <v>39087092500</v>
      </c>
      <c r="I18" s="203">
        <v>36783</v>
      </c>
      <c r="J18" s="204">
        <f>E18-H18</f>
        <v>851259400</v>
      </c>
      <c r="K18" s="205">
        <f>F18-I18</f>
        <v>141</v>
      </c>
      <c r="L18" s="37">
        <f>ROUND(E18/H18*100,1)</f>
        <v>102.2</v>
      </c>
      <c r="M18" s="38">
        <f>ROUND(F18/I18*100,1)</f>
        <v>100.4</v>
      </c>
      <c r="N18" s="10"/>
    </row>
    <row r="19" spans="1:14">
      <c r="A19" s="28"/>
      <c r="B19" s="259"/>
      <c r="C19" s="260"/>
      <c r="D19" s="340"/>
      <c r="E19" s="35"/>
      <c r="F19" s="347"/>
      <c r="G19" s="340"/>
      <c r="H19" s="341"/>
      <c r="I19" s="347"/>
      <c r="J19" s="206"/>
      <c r="K19" s="207"/>
      <c r="L19" s="10"/>
      <c r="M19" s="34"/>
      <c r="N19" s="10"/>
    </row>
    <row r="20" spans="1:14">
      <c r="A20" s="28" t="s">
        <v>32</v>
      </c>
      <c r="B20" s="261"/>
      <c r="C20" s="243"/>
      <c r="D20" s="348">
        <f t="shared" ref="D20:I20" si="0">D17</f>
        <v>855348683</v>
      </c>
      <c r="E20" s="343">
        <f t="shared" si="0"/>
        <v>11974881200</v>
      </c>
      <c r="F20" s="349">
        <f>F17</f>
        <v>225</v>
      </c>
      <c r="G20" s="348">
        <f t="shared" si="0"/>
        <v>828764859</v>
      </c>
      <c r="H20" s="344">
        <f t="shared" si="0"/>
        <v>11602706200</v>
      </c>
      <c r="I20" s="349">
        <f t="shared" si="0"/>
        <v>215</v>
      </c>
      <c r="J20" s="208"/>
      <c r="K20" s="209"/>
      <c r="L20" s="33"/>
      <c r="M20" s="29"/>
      <c r="N20" s="10"/>
    </row>
    <row r="21" spans="1:14" ht="14.25" thickBot="1">
      <c r="A21" s="40"/>
      <c r="B21" s="382" t="s">
        <v>33</v>
      </c>
      <c r="C21" s="383"/>
      <c r="D21" s="360">
        <f t="shared" ref="D21:I21" si="1">D15+D18</f>
        <v>18329443933302</v>
      </c>
      <c r="E21" s="350">
        <f t="shared" si="1"/>
        <v>296439482400</v>
      </c>
      <c r="F21" s="351">
        <f t="shared" si="1"/>
        <v>1306408</v>
      </c>
      <c r="G21" s="360">
        <f t="shared" si="1"/>
        <v>17908420197310</v>
      </c>
      <c r="H21" s="352">
        <f t="shared" si="1"/>
        <v>289695123200</v>
      </c>
      <c r="I21" s="351">
        <f t="shared" si="1"/>
        <v>1300070</v>
      </c>
      <c r="J21" s="210">
        <f>E21-H21</f>
        <v>6744359200</v>
      </c>
      <c r="K21" s="211">
        <f>F21-I21</f>
        <v>6338</v>
      </c>
      <c r="L21" s="41">
        <f>ROUND(E21/H21*100,1)</f>
        <v>102.3</v>
      </c>
      <c r="M21" s="42">
        <f>ROUND(F21/I21*100,1)</f>
        <v>100.5</v>
      </c>
      <c r="N21" s="10"/>
    </row>
    <row r="22" spans="1:14">
      <c r="A22" s="28"/>
      <c r="B22" s="261"/>
      <c r="C22" s="243"/>
      <c r="D22" s="340"/>
      <c r="E22" s="35"/>
      <c r="F22" s="353"/>
      <c r="G22" s="340"/>
      <c r="H22" s="341"/>
      <c r="I22" s="353"/>
      <c r="J22" s="208"/>
      <c r="K22" s="209"/>
      <c r="L22" s="43" t="s">
        <v>34</v>
      </c>
      <c r="M22" s="29"/>
      <c r="N22" s="10"/>
    </row>
    <row r="23" spans="1:14">
      <c r="A23" s="28" t="s">
        <v>35</v>
      </c>
      <c r="B23" s="261"/>
      <c r="C23" s="243"/>
      <c r="D23" s="340"/>
      <c r="E23" s="35"/>
      <c r="F23" s="353"/>
      <c r="G23" s="340"/>
      <c r="H23" s="341"/>
      <c r="I23" s="353"/>
      <c r="J23" s="208"/>
      <c r="K23" s="209"/>
      <c r="L23" s="43" t="s">
        <v>36</v>
      </c>
      <c r="M23" s="29"/>
      <c r="N23" s="10"/>
    </row>
    <row r="24" spans="1:14">
      <c r="A24" s="28" t="s">
        <v>37</v>
      </c>
      <c r="B24" s="262" t="s">
        <v>20</v>
      </c>
      <c r="C24" s="263" t="s">
        <v>21</v>
      </c>
      <c r="D24" s="342">
        <v>12073634097220</v>
      </c>
      <c r="E24" s="343">
        <v>36164985700</v>
      </c>
      <c r="F24" s="353"/>
      <c r="G24" s="342">
        <v>11595908372567</v>
      </c>
      <c r="H24" s="344">
        <v>34732358100</v>
      </c>
      <c r="I24" s="353"/>
      <c r="J24" s="202">
        <f>E24-H24</f>
        <v>1432627600</v>
      </c>
      <c r="K24" s="209"/>
      <c r="L24" s="33">
        <f>ROUND(E24/H24*100,1)</f>
        <v>104.1</v>
      </c>
      <c r="M24" s="15"/>
      <c r="N24" s="10"/>
    </row>
    <row r="25" spans="1:14">
      <c r="A25" s="28" t="s">
        <v>38</v>
      </c>
      <c r="B25" s="259"/>
      <c r="C25" s="260"/>
      <c r="D25" s="340"/>
      <c r="E25" s="343"/>
      <c r="F25" s="353"/>
      <c r="G25" s="340"/>
      <c r="H25" s="344"/>
      <c r="I25" s="353"/>
      <c r="J25" s="208"/>
      <c r="K25" s="209"/>
      <c r="L25" s="43" t="s">
        <v>36</v>
      </c>
      <c r="M25" s="29"/>
      <c r="N25" s="10"/>
    </row>
    <row r="26" spans="1:14">
      <c r="A26" s="28" t="s">
        <v>39</v>
      </c>
      <c r="B26" s="264"/>
      <c r="C26" s="243"/>
      <c r="D26" s="340"/>
      <c r="E26" s="343"/>
      <c r="F26" s="353"/>
      <c r="G26" s="340"/>
      <c r="H26" s="344"/>
      <c r="I26" s="353"/>
      <c r="J26" s="208"/>
      <c r="K26" s="209"/>
      <c r="L26" s="43" t="s">
        <v>36</v>
      </c>
      <c r="M26" s="29"/>
      <c r="N26" s="10"/>
    </row>
    <row r="27" spans="1:14">
      <c r="A27" s="28" t="s">
        <v>40</v>
      </c>
      <c r="B27" s="262" t="s">
        <v>24</v>
      </c>
      <c r="C27" s="263" t="s">
        <v>25</v>
      </c>
      <c r="D27" s="342">
        <v>9392070565887</v>
      </c>
      <c r="E27" s="343">
        <v>28169511300</v>
      </c>
      <c r="F27" s="353"/>
      <c r="G27" s="342">
        <v>9331796562500</v>
      </c>
      <c r="H27" s="344">
        <v>27988342000</v>
      </c>
      <c r="I27" s="353"/>
      <c r="J27" s="202">
        <f>E27-H27</f>
        <v>181169300</v>
      </c>
      <c r="K27" s="209"/>
      <c r="L27" s="33">
        <f>ROUND(E27/H27*100,1)</f>
        <v>100.6</v>
      </c>
      <c r="M27" s="15"/>
      <c r="N27" s="10"/>
    </row>
    <row r="28" spans="1:14">
      <c r="A28" s="28"/>
      <c r="B28" s="259"/>
      <c r="C28" s="260"/>
      <c r="D28" s="340"/>
      <c r="E28" s="35"/>
      <c r="F28" s="146"/>
      <c r="G28" s="340"/>
      <c r="H28" s="341"/>
      <c r="I28" s="146"/>
      <c r="J28" s="208"/>
      <c r="K28" s="209"/>
      <c r="L28" s="10"/>
      <c r="M28" s="29"/>
      <c r="N28" s="10"/>
    </row>
    <row r="29" spans="1:14">
      <c r="A29" s="28"/>
      <c r="B29" s="261"/>
      <c r="C29" s="243"/>
      <c r="D29" s="340"/>
      <c r="E29" s="35"/>
      <c r="F29" s="146"/>
      <c r="G29" s="340"/>
      <c r="H29" s="341"/>
      <c r="I29" s="146"/>
      <c r="J29" s="208"/>
      <c r="K29" s="209"/>
      <c r="L29" s="43" t="s">
        <v>36</v>
      </c>
      <c r="M29" s="29"/>
      <c r="N29" s="10"/>
    </row>
    <row r="30" spans="1:14" ht="14.25" thickBot="1">
      <c r="A30" s="28"/>
      <c r="B30" s="382" t="s">
        <v>33</v>
      </c>
      <c r="C30" s="383"/>
      <c r="D30" s="360">
        <f>D24+D27</f>
        <v>21465704663107</v>
      </c>
      <c r="E30" s="35">
        <f>E24+E27</f>
        <v>64334497000</v>
      </c>
      <c r="F30" s="203">
        <v>1233428</v>
      </c>
      <c r="G30" s="342">
        <f>G24+G27</f>
        <v>20927704935067</v>
      </c>
      <c r="H30" s="341">
        <f>H24+H27</f>
        <v>62720700100</v>
      </c>
      <c r="I30" s="203">
        <v>1227238</v>
      </c>
      <c r="J30" s="208">
        <f>E30-H30</f>
        <v>1613796900</v>
      </c>
      <c r="K30" s="209">
        <f>F30-I30</f>
        <v>6190</v>
      </c>
      <c r="L30" s="44">
        <f>ROUND(E30/H30*100,1)</f>
        <v>102.6</v>
      </c>
      <c r="M30" s="45">
        <f>ROUND(F30/I30*100,1)</f>
        <v>100.5</v>
      </c>
      <c r="N30" s="10"/>
    </row>
    <row r="31" spans="1:14">
      <c r="A31" s="11"/>
      <c r="B31" s="12"/>
      <c r="C31" s="13"/>
      <c r="D31" s="354"/>
      <c r="E31" s="355"/>
      <c r="F31" s="212"/>
      <c r="G31" s="354"/>
      <c r="H31" s="356"/>
      <c r="I31" s="212"/>
      <c r="J31" s="213" t="s">
        <v>41</v>
      </c>
      <c r="K31" s="212"/>
      <c r="L31" s="46" t="s">
        <v>36</v>
      </c>
      <c r="M31" s="25"/>
      <c r="N31" s="10"/>
    </row>
    <row r="32" spans="1:14">
      <c r="A32" s="14" t="s">
        <v>42</v>
      </c>
      <c r="B32" s="47" t="s">
        <v>33</v>
      </c>
      <c r="C32" s="15"/>
      <c r="D32" s="35"/>
      <c r="E32" s="341">
        <f>E30+E21</f>
        <v>360773979400</v>
      </c>
      <c r="F32" s="357"/>
      <c r="G32" s="340"/>
      <c r="H32" s="341">
        <f>H30+H21</f>
        <v>352415823300</v>
      </c>
      <c r="I32" s="357"/>
      <c r="J32" s="208">
        <f>E32-H32</f>
        <v>8358156100</v>
      </c>
      <c r="K32" s="146"/>
      <c r="L32" s="43">
        <f>ROUND(E32/H32*100,1)</f>
        <v>102.4</v>
      </c>
      <c r="M32" s="29"/>
      <c r="N32" s="10"/>
    </row>
    <row r="33" spans="1:14" ht="14.25" thickBot="1">
      <c r="A33" s="16"/>
      <c r="B33" s="17"/>
      <c r="C33" s="18"/>
      <c r="D33" s="169"/>
      <c r="E33" s="350"/>
      <c r="F33" s="214"/>
      <c r="G33" s="169"/>
      <c r="H33" s="352"/>
      <c r="I33" s="214"/>
      <c r="J33" s="122"/>
      <c r="K33" s="214"/>
      <c r="L33" s="50"/>
      <c r="M33" s="48"/>
      <c r="N33" s="10"/>
    </row>
    <row r="35" spans="1:14">
      <c r="B35" s="9" t="s">
        <v>156</v>
      </c>
    </row>
    <row r="36" spans="1:14">
      <c r="B36" s="9" t="s">
        <v>157</v>
      </c>
    </row>
    <row r="37" spans="1:14">
      <c r="B37" s="9" t="s">
        <v>140</v>
      </c>
    </row>
    <row r="38" spans="1:14">
      <c r="B38" s="9" t="s">
        <v>141</v>
      </c>
    </row>
    <row r="39" spans="1:14">
      <c r="B39" s="9" t="s">
        <v>43</v>
      </c>
    </row>
    <row r="64" spans="1:13">
      <c r="A64" s="384" t="s">
        <v>161</v>
      </c>
      <c r="B64" s="384"/>
      <c r="C64" s="384"/>
      <c r="D64" s="384"/>
      <c r="E64" s="384"/>
      <c r="F64" s="384"/>
      <c r="G64" s="384"/>
      <c r="H64" s="384" t="s">
        <v>162</v>
      </c>
      <c r="I64" s="384"/>
      <c r="J64" s="384"/>
      <c r="K64" s="384"/>
      <c r="L64" s="384"/>
      <c r="M64" s="384"/>
    </row>
  </sheetData>
  <sheetProtection selectLockedCells="1" selectUnlockedCells="1"/>
  <mergeCells count="9">
    <mergeCell ref="B30:C30"/>
    <mergeCell ref="A64:G64"/>
    <mergeCell ref="H64:M64"/>
    <mergeCell ref="D4:F5"/>
    <mergeCell ref="G4:I5"/>
    <mergeCell ref="J4:K5"/>
    <mergeCell ref="L4:M5"/>
    <mergeCell ref="B18:C18"/>
    <mergeCell ref="B21:C21"/>
  </mergeCells>
  <phoneticPr fontId="6"/>
  <pageMargins left="0.70866141732283472" right="0.70866141732283472" top="0.78740157480314965" bottom="0" header="0.31496062992125984" footer="0"/>
  <pageSetup paperSize="9" scale="93" fitToWidth="0" fitToHeight="0" orientation="portrait" r:id="rId1"/>
  <colBreaks count="1" manualBreakCount="1">
    <brk id="7" max="6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8"/>
  <sheetViews>
    <sheetView view="pageBreakPreview" topLeftCell="A29" zoomScale="110" zoomScaleNormal="55" zoomScaleSheetLayoutView="110" workbookViewId="0">
      <selection activeCell="C66" sqref="C66"/>
    </sheetView>
  </sheetViews>
  <sheetFormatPr defaultColWidth="11.375" defaultRowHeight="13.5"/>
  <cols>
    <col min="1" max="1" width="11.375" customWidth="1"/>
    <col min="2" max="2" width="5.375" customWidth="1"/>
    <col min="3" max="5" width="19.375" customWidth="1"/>
    <col min="6" max="6" width="18.375" customWidth="1"/>
    <col min="7" max="7" width="20.375" customWidth="1"/>
    <col min="8" max="9" width="11.375" customWidth="1"/>
    <col min="10" max="11" width="17.375" customWidth="1"/>
    <col min="13" max="13" width="8" customWidth="1"/>
  </cols>
  <sheetData>
    <row r="1" spans="1:12" s="51" customFormat="1"/>
    <row r="2" spans="1:12" s="51" customFormat="1">
      <c r="A2" s="51" t="s">
        <v>50</v>
      </c>
      <c r="B2" s="51" t="s">
        <v>51</v>
      </c>
    </row>
    <row r="3" spans="1:12" s="51" customFormat="1" ht="14.25" thickBot="1">
      <c r="A3" s="53"/>
      <c r="B3" s="53"/>
      <c r="C3" s="53"/>
      <c r="D3" s="187"/>
      <c r="E3" s="53"/>
      <c r="F3" s="190"/>
      <c r="G3" s="187"/>
      <c r="H3" s="53"/>
      <c r="I3" s="187"/>
      <c r="J3" s="53"/>
      <c r="K3" s="187"/>
    </row>
    <row r="4" spans="1:12" s="9" customFormat="1">
      <c r="A4" s="11" t="s">
        <v>56</v>
      </c>
      <c r="B4" s="13"/>
      <c r="C4" s="397" t="s">
        <v>73</v>
      </c>
      <c r="D4" s="398"/>
      <c r="E4" s="399" t="s">
        <v>103</v>
      </c>
      <c r="F4" s="400"/>
      <c r="G4" s="54" t="s">
        <v>69</v>
      </c>
      <c r="H4" s="397" t="s">
        <v>70</v>
      </c>
      <c r="I4" s="398"/>
      <c r="J4" s="397" t="s">
        <v>71</v>
      </c>
      <c r="K4" s="398"/>
      <c r="L4" s="10"/>
    </row>
    <row r="5" spans="1:12" s="9" customFormat="1" ht="14.25" thickBot="1">
      <c r="A5" s="16"/>
      <c r="B5" s="18"/>
      <c r="C5" s="19" t="s">
        <v>75</v>
      </c>
      <c r="D5" s="21" t="s">
        <v>76</v>
      </c>
      <c r="E5" s="19" t="s">
        <v>75</v>
      </c>
      <c r="F5" s="20" t="s">
        <v>76</v>
      </c>
      <c r="G5" s="21" t="s">
        <v>77</v>
      </c>
      <c r="H5" s="19" t="s">
        <v>75</v>
      </c>
      <c r="I5" s="21" t="s">
        <v>76</v>
      </c>
      <c r="J5" s="22" t="s">
        <v>78</v>
      </c>
      <c r="K5" s="23" t="s">
        <v>79</v>
      </c>
      <c r="L5" s="10"/>
    </row>
    <row r="6" spans="1:12" s="9" customFormat="1">
      <c r="A6" s="24"/>
      <c r="B6" s="55" t="s">
        <v>82</v>
      </c>
      <c r="C6" s="316">
        <f>'９５'!H6</f>
        <v>921381207232</v>
      </c>
      <c r="D6" s="317">
        <f>'９５'!I6</f>
        <v>951944427562</v>
      </c>
      <c r="E6" s="56">
        <f>'９２～９３'!C6+'９４'!C6</f>
        <v>17191574700</v>
      </c>
      <c r="F6" s="58">
        <f>'９２～９３'!D6</f>
        <v>2855619800</v>
      </c>
      <c r="G6" s="57">
        <f>E6+F6</f>
        <v>20047194500</v>
      </c>
      <c r="H6" s="56">
        <f>'９６～９７'!H6</f>
        <v>6289</v>
      </c>
      <c r="I6" s="57">
        <f>'９６～９７'!N6</f>
        <v>4175</v>
      </c>
      <c r="J6" s="59">
        <f>'９２～９３'!H6+'９４'!E6</f>
        <v>5020986500</v>
      </c>
      <c r="K6" s="57">
        <f>'９２～９３'!I6+'９４'!F6</f>
        <v>5008736000</v>
      </c>
      <c r="L6" s="10"/>
    </row>
    <row r="7" spans="1:12" s="9" customFormat="1">
      <c r="A7" s="60" t="s">
        <v>83</v>
      </c>
      <c r="B7" s="61" t="s">
        <v>84</v>
      </c>
      <c r="C7" s="318">
        <f>'９５'!H7</f>
        <v>774742925263</v>
      </c>
      <c r="D7" s="319">
        <f>'９５'!I7</f>
        <v>1000311337892</v>
      </c>
      <c r="E7" s="62">
        <f>'９２～９３'!C7+'９４'!C7</f>
        <v>10866600600</v>
      </c>
      <c r="F7" s="64">
        <f>'９２～９３'!D7</f>
        <v>2996118700</v>
      </c>
      <c r="G7" s="63">
        <f t="shared" ref="G7:G62" si="0">E7+F7</f>
        <v>13862719300</v>
      </c>
      <c r="H7" s="62">
        <f>'９６～９７'!H7</f>
        <v>95736</v>
      </c>
      <c r="I7" s="63">
        <f>'９６～９７'!N7</f>
        <v>95198</v>
      </c>
      <c r="J7" s="65">
        <f>'９２～９３'!H7+'９４'!E7</f>
        <v>3601885300</v>
      </c>
      <c r="K7" s="63">
        <f>'９２～９３'!I7+'９４'!F7</f>
        <v>3420278000</v>
      </c>
      <c r="L7" s="10"/>
    </row>
    <row r="8" spans="1:12" s="71" customFormat="1" ht="14.25" customHeight="1" thickBot="1">
      <c r="A8" s="49"/>
      <c r="B8" s="21" t="s">
        <v>33</v>
      </c>
      <c r="C8" s="320">
        <f>'９５'!H8</f>
        <v>1696124132495</v>
      </c>
      <c r="D8" s="321">
        <f>'９５'!I8</f>
        <v>1952255765454</v>
      </c>
      <c r="E8" s="66">
        <f>'９２～９３'!C8+'９４'!C8</f>
        <v>28058175300</v>
      </c>
      <c r="F8" s="68">
        <f>'９２～９３'!D8</f>
        <v>5851738500</v>
      </c>
      <c r="G8" s="67">
        <f t="shared" si="0"/>
        <v>33909913800</v>
      </c>
      <c r="H8" s="66">
        <f>'９６～９７'!H8</f>
        <v>102025</v>
      </c>
      <c r="I8" s="67">
        <f>'９６～９７'!N8</f>
        <v>99373</v>
      </c>
      <c r="J8" s="69">
        <f>'９２～９３'!H8+'９４'!E8</f>
        <v>8622871800</v>
      </c>
      <c r="K8" s="67">
        <f>'９２～９３'!I8+'９４'!F8</f>
        <v>8429014000</v>
      </c>
      <c r="L8" s="70"/>
    </row>
    <row r="9" spans="1:12" s="74" customFormat="1">
      <c r="A9" s="72"/>
      <c r="B9" s="55" t="s">
        <v>82</v>
      </c>
      <c r="C9" s="316">
        <f>'９５'!H9</f>
        <v>563603608832</v>
      </c>
      <c r="D9" s="317">
        <f>'９５'!I9</f>
        <v>579320538838</v>
      </c>
      <c r="E9" s="56">
        <f>'９２～９３'!C9+'９４'!C9</f>
        <v>9712565600</v>
      </c>
      <c r="F9" s="58">
        <f>'９２～９３'!D9</f>
        <v>1737773200</v>
      </c>
      <c r="G9" s="57">
        <f t="shared" si="0"/>
        <v>11450338800</v>
      </c>
      <c r="H9" s="56">
        <f>'９６～９７'!H9</f>
        <v>6049</v>
      </c>
      <c r="I9" s="57">
        <f>'９６～９７'!N9</f>
        <v>3696</v>
      </c>
      <c r="J9" s="59">
        <f>'９２～９３'!H9+'９４'!E9</f>
        <v>2871412800</v>
      </c>
      <c r="K9" s="57">
        <f>'９２～９３'!I9+'９４'!F9</f>
        <v>2859642000</v>
      </c>
      <c r="L9" s="73"/>
    </row>
    <row r="10" spans="1:12" s="9" customFormat="1">
      <c r="A10" s="60" t="s">
        <v>85</v>
      </c>
      <c r="B10" s="61" t="s">
        <v>84</v>
      </c>
      <c r="C10" s="318">
        <f>'９５'!H10</f>
        <v>658049318167</v>
      </c>
      <c r="D10" s="319">
        <f>'９５'!I10</f>
        <v>838408139079</v>
      </c>
      <c r="E10" s="62">
        <f>'９２～９３'!C10+'９４'!C10</f>
        <v>9260515500</v>
      </c>
      <c r="F10" s="64">
        <f>'９２～９３'!D10</f>
        <v>2511289300</v>
      </c>
      <c r="G10" s="63">
        <f t="shared" si="0"/>
        <v>11771804800</v>
      </c>
      <c r="H10" s="62">
        <f>'９６～９７'!H10</f>
        <v>79944</v>
      </c>
      <c r="I10" s="63">
        <f>'９６～９７'!N10</f>
        <v>77871</v>
      </c>
      <c r="J10" s="65">
        <f>'９２～９３'!H10+'９４'!E10</f>
        <v>3060983800</v>
      </c>
      <c r="K10" s="63">
        <f>'９２～９３'!I10+'９４'!F10</f>
        <v>2903607000</v>
      </c>
      <c r="L10" s="10"/>
    </row>
    <row r="11" spans="1:12" s="71" customFormat="1" ht="14.25" thickBot="1">
      <c r="A11" s="49"/>
      <c r="B11" s="21" t="s">
        <v>33</v>
      </c>
      <c r="C11" s="320">
        <f>'９５'!H11</f>
        <v>1221652926999</v>
      </c>
      <c r="D11" s="321">
        <f>'９５'!I11</f>
        <v>1417728677917</v>
      </c>
      <c r="E11" s="66">
        <f>'９２～９３'!C11+'９４'!C11</f>
        <v>18973081100</v>
      </c>
      <c r="F11" s="68">
        <f>'９２～９３'!D11</f>
        <v>4249062500</v>
      </c>
      <c r="G11" s="67">
        <f t="shared" si="0"/>
        <v>23222143600</v>
      </c>
      <c r="H11" s="66">
        <f>'９６～９７'!H11</f>
        <v>85993</v>
      </c>
      <c r="I11" s="67">
        <f>'９６～９７'!N11</f>
        <v>81567</v>
      </c>
      <c r="J11" s="69">
        <f>'９２～９３'!H11+'９４'!E11</f>
        <v>5932396600</v>
      </c>
      <c r="K11" s="67">
        <f>'９２～９３'!I11+'９４'!F11</f>
        <v>5763249000</v>
      </c>
      <c r="L11" s="70"/>
    </row>
    <row r="12" spans="1:12" s="9" customFormat="1">
      <c r="A12" s="24"/>
      <c r="B12" s="55" t="s">
        <v>82</v>
      </c>
      <c r="C12" s="316">
        <f>'９５'!H12</f>
        <v>1380468445300</v>
      </c>
      <c r="D12" s="317">
        <f>'９５'!I12</f>
        <v>1394067091883</v>
      </c>
      <c r="E12" s="56">
        <f>'９２～９３'!C12+'９４'!C12</f>
        <v>22677048600</v>
      </c>
      <c r="F12" s="58">
        <f>'９２～９３'!D12</f>
        <v>4182061400</v>
      </c>
      <c r="G12" s="57">
        <f t="shared" si="0"/>
        <v>26859110000</v>
      </c>
      <c r="H12" s="56">
        <f>'９６～９７'!H12</f>
        <v>5833</v>
      </c>
      <c r="I12" s="57">
        <f>'９６～９７'!N12</f>
        <v>2733</v>
      </c>
      <c r="J12" s="59">
        <f>'９２～９３'!H12+'９４'!E12</f>
        <v>6723368000</v>
      </c>
      <c r="K12" s="57">
        <f>'９２～９３'!I12+'９４'!F12</f>
        <v>6711914000</v>
      </c>
      <c r="L12" s="10"/>
    </row>
    <row r="13" spans="1:12" s="9" customFormat="1">
      <c r="A13" s="60" t="s">
        <v>86</v>
      </c>
      <c r="B13" s="61" t="s">
        <v>84</v>
      </c>
      <c r="C13" s="318">
        <f>'９５'!H13</f>
        <v>343755380411</v>
      </c>
      <c r="D13" s="319">
        <f>'９５'!I13</f>
        <v>409361016157</v>
      </c>
      <c r="E13" s="62">
        <f>'９２～９３'!C13+'９４'!C13</f>
        <v>4830902100</v>
      </c>
      <c r="F13" s="64">
        <f>'９２～９３'!D13</f>
        <v>1225936900</v>
      </c>
      <c r="G13" s="63">
        <f t="shared" si="0"/>
        <v>6056839000</v>
      </c>
      <c r="H13" s="62">
        <f>'９６～９７'!H13</f>
        <v>42360</v>
      </c>
      <c r="I13" s="63">
        <f>'９６～９７'!N13</f>
        <v>42179</v>
      </c>
      <c r="J13" s="65">
        <f>'９２～９３'!H13+'９４'!E13</f>
        <v>1576351000</v>
      </c>
      <c r="K13" s="63">
        <f>'９２～９３'!I13+'９４'!F13</f>
        <v>1493496000</v>
      </c>
      <c r="L13" s="10"/>
    </row>
    <row r="14" spans="1:12" s="71" customFormat="1" ht="14.25" thickBot="1">
      <c r="A14" s="49"/>
      <c r="B14" s="21" t="s">
        <v>33</v>
      </c>
      <c r="C14" s="320">
        <f>'９５'!H14</f>
        <v>1724223825711</v>
      </c>
      <c r="D14" s="321">
        <f>'９５'!I14</f>
        <v>1803428108040</v>
      </c>
      <c r="E14" s="66">
        <f>'９２～９３'!C14+'９４'!C14</f>
        <v>27507950700</v>
      </c>
      <c r="F14" s="68">
        <f>'９２～９３'!D14</f>
        <v>5407998300</v>
      </c>
      <c r="G14" s="67">
        <f t="shared" si="0"/>
        <v>32915949000</v>
      </c>
      <c r="H14" s="66">
        <f>'９６～９７'!H14</f>
        <v>48193</v>
      </c>
      <c r="I14" s="67">
        <f>'９６～９７'!N14</f>
        <v>44912</v>
      </c>
      <c r="J14" s="69">
        <f>'９２～９３'!H14+'９４'!E14</f>
        <v>8299719000</v>
      </c>
      <c r="K14" s="67">
        <f>'９２～９３'!I14+'９４'!F14</f>
        <v>8205410000</v>
      </c>
      <c r="L14" s="70"/>
    </row>
    <row r="15" spans="1:12" s="9" customFormat="1">
      <c r="A15" s="24"/>
      <c r="B15" s="55" t="s">
        <v>82</v>
      </c>
      <c r="C15" s="316">
        <f>'９５'!H15</f>
        <v>976280811513</v>
      </c>
      <c r="D15" s="317">
        <f>'９５'!I15</f>
        <v>1007883300873</v>
      </c>
      <c r="E15" s="56">
        <f>'９２～９３'!C15+'９４'!C15</f>
        <v>16136654900</v>
      </c>
      <c r="F15" s="58">
        <f>'９２～９３'!D15</f>
        <v>3023396600</v>
      </c>
      <c r="G15" s="57">
        <f t="shared" si="0"/>
        <v>19160051500</v>
      </c>
      <c r="H15" s="56">
        <f>'９６～９７'!H15</f>
        <v>8283</v>
      </c>
      <c r="I15" s="57">
        <f>'９６～９７'!N15</f>
        <v>4983</v>
      </c>
      <c r="J15" s="59">
        <f>'９２～９３'!H15+'９４'!E15</f>
        <v>4802165500</v>
      </c>
      <c r="K15" s="57">
        <f>'９２～９３'!I15+'９４'!F15</f>
        <v>4785962000</v>
      </c>
      <c r="L15" s="10"/>
    </row>
    <row r="16" spans="1:12" s="9" customFormat="1">
      <c r="A16" s="60" t="s">
        <v>87</v>
      </c>
      <c r="B16" s="61" t="s">
        <v>84</v>
      </c>
      <c r="C16" s="318">
        <f>'９５'!H16</f>
        <v>493399060579</v>
      </c>
      <c r="D16" s="319">
        <f>'９５'!I16</f>
        <v>619936673645</v>
      </c>
      <c r="E16" s="62">
        <f>'９２～９３'!C16+'９４'!C16</f>
        <v>6936574900</v>
      </c>
      <c r="F16" s="64">
        <f>'９２～９３'!D16</f>
        <v>1856952100</v>
      </c>
      <c r="G16" s="63">
        <f t="shared" si="0"/>
        <v>8793527000</v>
      </c>
      <c r="H16" s="62">
        <f>'９６～９７'!H16</f>
        <v>56208</v>
      </c>
      <c r="I16" s="63">
        <f>'９６～９７'!N16</f>
        <v>55851</v>
      </c>
      <c r="J16" s="65">
        <f>'９２～９３'!H16+'９４'!E16</f>
        <v>2279768000</v>
      </c>
      <c r="K16" s="63">
        <f>'９２～９３'!I16+'９４'!F16</f>
        <v>2171253000</v>
      </c>
      <c r="L16" s="10"/>
    </row>
    <row r="17" spans="1:12" s="71" customFormat="1" ht="14.25" thickBot="1">
      <c r="A17" s="49"/>
      <c r="B17" s="21" t="s">
        <v>33</v>
      </c>
      <c r="C17" s="320">
        <f>'９５'!H17</f>
        <v>1469679872092</v>
      </c>
      <c r="D17" s="321">
        <f>'９５'!I17</f>
        <v>1627819974518</v>
      </c>
      <c r="E17" s="66">
        <f>'９２～９３'!C17+'９４'!C17</f>
        <v>23073229800</v>
      </c>
      <c r="F17" s="68">
        <f>'９２～９３'!D17</f>
        <v>4880348700</v>
      </c>
      <c r="G17" s="67">
        <f t="shared" si="0"/>
        <v>27953578500</v>
      </c>
      <c r="H17" s="66">
        <f>'９６～９７'!H17</f>
        <v>64491</v>
      </c>
      <c r="I17" s="67">
        <f>'９６～９７'!N17</f>
        <v>60834</v>
      </c>
      <c r="J17" s="69">
        <f>'９２～９３'!H17+'９４'!E17</f>
        <v>7081933500</v>
      </c>
      <c r="K17" s="67">
        <f>'９２～９３'!I17+'９４'!F17</f>
        <v>6957215000</v>
      </c>
      <c r="L17" s="70"/>
    </row>
    <row r="18" spans="1:12" s="9" customFormat="1">
      <c r="A18" s="24"/>
      <c r="B18" s="55" t="s">
        <v>82</v>
      </c>
      <c r="C18" s="316">
        <f>'９５'!H18</f>
        <v>141188730381</v>
      </c>
      <c r="D18" s="317">
        <f>'９５'!I18</f>
        <v>158348743996</v>
      </c>
      <c r="E18" s="56">
        <f>'９２～９３'!C18+'９４'!C18</f>
        <v>2286439500</v>
      </c>
      <c r="F18" s="58">
        <f>'９２～９３'!D18</f>
        <v>474875100</v>
      </c>
      <c r="G18" s="57">
        <f t="shared" si="0"/>
        <v>2761314600</v>
      </c>
      <c r="H18" s="56">
        <f>'９６～９７'!H18</f>
        <v>4126</v>
      </c>
      <c r="I18" s="57">
        <f>'９６～９７'!N18</f>
        <v>3269</v>
      </c>
      <c r="J18" s="59">
        <f>'９２～９３'!H18+'９４'!E18</f>
        <v>696393600</v>
      </c>
      <c r="K18" s="57">
        <f>'９２～９３'!I18+'９４'!F18</f>
        <v>688307000</v>
      </c>
      <c r="L18" s="10"/>
    </row>
    <row r="19" spans="1:12" s="9" customFormat="1">
      <c r="A19" s="60" t="s">
        <v>88</v>
      </c>
      <c r="B19" s="61" t="s">
        <v>84</v>
      </c>
      <c r="C19" s="318">
        <f>'９５'!H19</f>
        <v>472412855270</v>
      </c>
      <c r="D19" s="319">
        <f>'９５'!I19</f>
        <v>607496025300</v>
      </c>
      <c r="E19" s="62">
        <f>'９２～９３'!C19+'９４'!C19</f>
        <v>6629035200</v>
      </c>
      <c r="F19" s="64">
        <f>'９２～９３'!D19</f>
        <v>1818734900</v>
      </c>
      <c r="G19" s="63">
        <f t="shared" si="0"/>
        <v>8447770100</v>
      </c>
      <c r="H19" s="62">
        <f>'９６～９７'!H19</f>
        <v>74824</v>
      </c>
      <c r="I19" s="63">
        <f>'９６～９７'!N19</f>
        <v>74605</v>
      </c>
      <c r="J19" s="65">
        <f>'９２～９３'!H19+'９４'!E19</f>
        <v>2220571100</v>
      </c>
      <c r="K19" s="63">
        <f>'９２～９３'!I19+'９４'!F19</f>
        <v>2075733000</v>
      </c>
      <c r="L19" s="10"/>
    </row>
    <row r="20" spans="1:12" s="71" customFormat="1" ht="14.25" thickBot="1">
      <c r="A20" s="49"/>
      <c r="B20" s="21" t="s">
        <v>33</v>
      </c>
      <c r="C20" s="320">
        <f>'９５'!H20</f>
        <v>613601585651</v>
      </c>
      <c r="D20" s="321">
        <f>'９５'!I20</f>
        <v>765844769296</v>
      </c>
      <c r="E20" s="66">
        <f>'９２～９３'!C20+'９４'!C20</f>
        <v>8915474700</v>
      </c>
      <c r="F20" s="68">
        <f>'９２～９３'!D20</f>
        <v>2293610000</v>
      </c>
      <c r="G20" s="67">
        <f t="shared" si="0"/>
        <v>11209084700</v>
      </c>
      <c r="H20" s="66">
        <f>'９６～９７'!H20</f>
        <v>78950</v>
      </c>
      <c r="I20" s="67">
        <f>'９６～９７'!N20</f>
        <v>77874</v>
      </c>
      <c r="J20" s="69">
        <f>'９２～９３'!H20+'９４'!E20</f>
        <v>2916964700</v>
      </c>
      <c r="K20" s="67">
        <f>'９２～９３'!I20+'９４'!F20</f>
        <v>2764040000</v>
      </c>
      <c r="L20" s="70"/>
    </row>
    <row r="21" spans="1:12" s="9" customFormat="1">
      <c r="A21" s="24"/>
      <c r="B21" s="55" t="s">
        <v>82</v>
      </c>
      <c r="C21" s="316">
        <f>'９５'!H21</f>
        <v>169877482364</v>
      </c>
      <c r="D21" s="317">
        <f>'９５'!I21</f>
        <v>181811251460</v>
      </c>
      <c r="E21" s="56">
        <f>'９２～９３'!C21+'９４'!C21</f>
        <v>2917865100</v>
      </c>
      <c r="F21" s="58">
        <f>'９２～９３'!D21</f>
        <v>545336200</v>
      </c>
      <c r="G21" s="57">
        <f t="shared" si="0"/>
        <v>3463201300</v>
      </c>
      <c r="H21" s="56">
        <f>'９６～９７'!H21</f>
        <v>3196</v>
      </c>
      <c r="I21" s="57">
        <f>'９６～９７'!N21</f>
        <v>1927</v>
      </c>
      <c r="J21" s="59">
        <f>'９２～９３'!H21+'９４'!E21</f>
        <v>870496300</v>
      </c>
      <c r="K21" s="57">
        <f>'９２～９３'!I21+'９４'!F21</f>
        <v>864235000</v>
      </c>
      <c r="L21" s="10"/>
    </row>
    <row r="22" spans="1:12" s="9" customFormat="1">
      <c r="A22" s="60" t="s">
        <v>89</v>
      </c>
      <c r="B22" s="61" t="s">
        <v>84</v>
      </c>
      <c r="C22" s="318">
        <f>'９５'!H22</f>
        <v>566687494161</v>
      </c>
      <c r="D22" s="319">
        <f>'９５'!I22</f>
        <v>751968873704</v>
      </c>
      <c r="E22" s="62">
        <f>'９２～９３'!C22+'９４'!C22</f>
        <v>7964290900</v>
      </c>
      <c r="F22" s="64">
        <f>'９２～９３'!D22</f>
        <v>2252223200</v>
      </c>
      <c r="G22" s="63">
        <f t="shared" si="0"/>
        <v>10216514100</v>
      </c>
      <c r="H22" s="62">
        <f>'９６～９７'!H22</f>
        <v>73387</v>
      </c>
      <c r="I22" s="63">
        <f>'９６～９７'!N22</f>
        <v>72858</v>
      </c>
      <c r="J22" s="65">
        <f>'９２～９３'!H22+'９４'!E22</f>
        <v>2663369100</v>
      </c>
      <c r="K22" s="63">
        <f>'９２～９３'!I22+'９４'!F22</f>
        <v>2517715000</v>
      </c>
      <c r="L22" s="10"/>
    </row>
    <row r="23" spans="1:12" s="71" customFormat="1" ht="14.25" thickBot="1">
      <c r="A23" s="49"/>
      <c r="B23" s="21" t="s">
        <v>33</v>
      </c>
      <c r="C23" s="320">
        <f>'９５'!H23</f>
        <v>736564976525</v>
      </c>
      <c r="D23" s="321">
        <f>'９５'!I23</f>
        <v>933780125164</v>
      </c>
      <c r="E23" s="66">
        <f>'９２～９３'!C23+'９４'!C23</f>
        <v>10882156000</v>
      </c>
      <c r="F23" s="68">
        <f>'９２～９３'!D23</f>
        <v>2797559400</v>
      </c>
      <c r="G23" s="67">
        <f t="shared" si="0"/>
        <v>13679715400</v>
      </c>
      <c r="H23" s="66">
        <f>'９６～９７'!H23</f>
        <v>76583</v>
      </c>
      <c r="I23" s="67">
        <f>'９６～９７'!N23</f>
        <v>74785</v>
      </c>
      <c r="J23" s="69">
        <f>'９２～９３'!H23+'９４'!E23</f>
        <v>3533865400</v>
      </c>
      <c r="K23" s="67">
        <f>'９２～９３'!I23+'９４'!F23</f>
        <v>3381950000</v>
      </c>
      <c r="L23" s="70"/>
    </row>
    <row r="24" spans="1:12" s="9" customFormat="1">
      <c r="A24" s="24"/>
      <c r="B24" s="55" t="s">
        <v>82</v>
      </c>
      <c r="C24" s="316">
        <f>'９５'!H24</f>
        <v>197598536566</v>
      </c>
      <c r="D24" s="317">
        <f>'９５'!I24</f>
        <v>192938756693</v>
      </c>
      <c r="E24" s="56">
        <f>'９２～９３'!C24+'９４'!C24</f>
        <v>3256833100</v>
      </c>
      <c r="F24" s="58">
        <f>'９２～９３'!D24</f>
        <v>578698300</v>
      </c>
      <c r="G24" s="57">
        <f t="shared" si="0"/>
        <v>3835531400</v>
      </c>
      <c r="H24" s="56">
        <f>'９６～９７'!H24</f>
        <v>3547</v>
      </c>
      <c r="I24" s="57">
        <f>'９６～９７'!N24</f>
        <v>2297</v>
      </c>
      <c r="J24" s="59">
        <f>'９２～９３'!H24+'９４'!E24</f>
        <v>964075400</v>
      </c>
      <c r="K24" s="57">
        <f>'９２～９３'!I24+'９４'!F24</f>
        <v>957152000</v>
      </c>
      <c r="L24" s="10"/>
    </row>
    <row r="25" spans="1:12" s="9" customFormat="1">
      <c r="A25" s="60" t="s">
        <v>90</v>
      </c>
      <c r="B25" s="61" t="s">
        <v>84</v>
      </c>
      <c r="C25" s="318">
        <f>'９５'!H25</f>
        <v>476043757357</v>
      </c>
      <c r="D25" s="319">
        <f>'９５'!I25</f>
        <v>600443907140</v>
      </c>
      <c r="E25" s="62">
        <f>'９２～９３'!C25+'９４'!C25</f>
        <v>6696822400</v>
      </c>
      <c r="F25" s="64">
        <f>'９２～９３'!D25</f>
        <v>1797979800</v>
      </c>
      <c r="G25" s="63">
        <f t="shared" si="0"/>
        <v>8494802200</v>
      </c>
      <c r="H25" s="62">
        <f>'９６～９７'!H25</f>
        <v>67398</v>
      </c>
      <c r="I25" s="63">
        <f>'９６～９７'!N25</f>
        <v>64809</v>
      </c>
      <c r="J25" s="65">
        <f>'９２～９３'!H25+'９４'!E25</f>
        <v>2221124200</v>
      </c>
      <c r="K25" s="63">
        <f>'９２～９３'!I25+'９４'!F25</f>
        <v>2091226000</v>
      </c>
      <c r="L25" s="10"/>
    </row>
    <row r="26" spans="1:12" s="71" customFormat="1" ht="14.25" thickBot="1">
      <c r="A26" s="49"/>
      <c r="B26" s="21" t="s">
        <v>33</v>
      </c>
      <c r="C26" s="320">
        <f>'９５'!H26</f>
        <v>673642293923</v>
      </c>
      <c r="D26" s="321">
        <f>'９５'!I26</f>
        <v>793382663833</v>
      </c>
      <c r="E26" s="66">
        <f>'９２～９３'!C26+'９４'!C26</f>
        <v>9953655500</v>
      </c>
      <c r="F26" s="68">
        <f>'９２～９３'!D26</f>
        <v>2376678100</v>
      </c>
      <c r="G26" s="67">
        <f t="shared" si="0"/>
        <v>12330333600</v>
      </c>
      <c r="H26" s="66">
        <f>'９６～９７'!H26</f>
        <v>70945</v>
      </c>
      <c r="I26" s="67">
        <f>'９６～９７'!N26</f>
        <v>67106</v>
      </c>
      <c r="J26" s="69">
        <f>'９２～９３'!H26+'９４'!E26</f>
        <v>3185199600</v>
      </c>
      <c r="K26" s="67">
        <f>'９２～９３'!I26+'９４'!F26</f>
        <v>3048378000</v>
      </c>
      <c r="L26" s="70"/>
    </row>
    <row r="27" spans="1:12" s="9" customFormat="1">
      <c r="A27" s="24"/>
      <c r="B27" s="55" t="s">
        <v>82</v>
      </c>
      <c r="C27" s="316">
        <f>'９５'!H27</f>
        <v>187177274867</v>
      </c>
      <c r="D27" s="317">
        <f>'９５'!I27</f>
        <v>173712982302</v>
      </c>
      <c r="E27" s="56">
        <f>'９２～９３'!C27+'９４'!C27</f>
        <v>3192096800</v>
      </c>
      <c r="F27" s="58">
        <f>'９２～９３'!D27</f>
        <v>521048100</v>
      </c>
      <c r="G27" s="57">
        <f t="shared" si="0"/>
        <v>3713144900</v>
      </c>
      <c r="H27" s="56">
        <f>'９６～９７'!H27</f>
        <v>3460</v>
      </c>
      <c r="I27" s="57">
        <f>'９６～９７'!N27</f>
        <v>1812</v>
      </c>
      <c r="J27" s="59">
        <f>'９２～９３'!H27+'９４'!E27</f>
        <v>933371900</v>
      </c>
      <c r="K27" s="57">
        <f>'９２～９３'!I27+'９４'!F27</f>
        <v>926591000</v>
      </c>
      <c r="L27" s="10"/>
    </row>
    <row r="28" spans="1:12" s="9" customFormat="1">
      <c r="A28" s="60" t="s">
        <v>91</v>
      </c>
      <c r="B28" s="61" t="s">
        <v>84</v>
      </c>
      <c r="C28" s="318">
        <f>'９５'!H28</f>
        <v>613795958071</v>
      </c>
      <c r="D28" s="319">
        <f>'９５'!I28</f>
        <v>775269780747</v>
      </c>
      <c r="E28" s="62">
        <f>'９２～９３'!C28+'９４'!C28</f>
        <v>8623657700</v>
      </c>
      <c r="F28" s="64">
        <f>'９２～９３'!D28</f>
        <v>2321890700</v>
      </c>
      <c r="G28" s="63">
        <f t="shared" si="0"/>
        <v>10945548400</v>
      </c>
      <c r="H28" s="62">
        <f>'９６～９７'!H28</f>
        <v>82054</v>
      </c>
      <c r="I28" s="63">
        <f>'９６～９７'!N28</f>
        <v>77290</v>
      </c>
      <c r="J28" s="65">
        <f>'９２～９３'!H28+'９４'!E28</f>
        <v>2855736400</v>
      </c>
      <c r="K28" s="63">
        <f>'９２～９３'!I28+'９４'!F28</f>
        <v>2696604000</v>
      </c>
      <c r="L28" s="10"/>
    </row>
    <row r="29" spans="1:12" s="71" customFormat="1" ht="14.25" thickBot="1">
      <c r="A29" s="49"/>
      <c r="B29" s="21" t="s">
        <v>33</v>
      </c>
      <c r="C29" s="320">
        <f>'９５'!H29</f>
        <v>800973232938</v>
      </c>
      <c r="D29" s="321">
        <f>'９５'!I29</f>
        <v>948982763049</v>
      </c>
      <c r="E29" s="66">
        <f>'９２～９３'!C29+'９４'!C29</f>
        <v>11815754500</v>
      </c>
      <c r="F29" s="68">
        <f>'９２～９３'!D29</f>
        <v>2842938800</v>
      </c>
      <c r="G29" s="67">
        <f t="shared" si="0"/>
        <v>14658693300</v>
      </c>
      <c r="H29" s="66">
        <f>'９６～９７'!H29</f>
        <v>85514</v>
      </c>
      <c r="I29" s="67">
        <f>'９６～９７'!N29</f>
        <v>79102</v>
      </c>
      <c r="J29" s="69">
        <f>'９２～９３'!H29+'９４'!E29</f>
        <v>3789108300</v>
      </c>
      <c r="K29" s="67">
        <f>'９２～９３'!I29+'９４'!F29</f>
        <v>3623195000</v>
      </c>
      <c r="L29" s="70"/>
    </row>
    <row r="30" spans="1:12" s="9" customFormat="1">
      <c r="A30" s="24"/>
      <c r="B30" s="55" t="s">
        <v>82</v>
      </c>
      <c r="C30" s="316">
        <f>'９５'!H30</f>
        <v>286518935007</v>
      </c>
      <c r="D30" s="317">
        <f>'９５'!I30</f>
        <v>297675116905</v>
      </c>
      <c r="E30" s="56">
        <f>'９２～９３'!C30+'９４'!C30</f>
        <v>6485558100</v>
      </c>
      <c r="F30" s="58">
        <f>'９２～９３'!D30</f>
        <v>892923700</v>
      </c>
      <c r="G30" s="57">
        <f t="shared" si="0"/>
        <v>7378481800</v>
      </c>
      <c r="H30" s="56">
        <f>'９６～９７'!H30</f>
        <v>3027</v>
      </c>
      <c r="I30" s="57">
        <f>'９６～９７'!N30</f>
        <v>2027</v>
      </c>
      <c r="J30" s="59">
        <f>'９２～９３'!H30+'９４'!E30</f>
        <v>1849001800</v>
      </c>
      <c r="K30" s="57">
        <f>'９２～９３'!I30+'９４'!F30</f>
        <v>1843160000</v>
      </c>
      <c r="L30" s="10"/>
    </row>
    <row r="31" spans="1:12" s="9" customFormat="1">
      <c r="A31" s="60" t="s">
        <v>92</v>
      </c>
      <c r="B31" s="61" t="s">
        <v>84</v>
      </c>
      <c r="C31" s="318">
        <f>'９５'!H31</f>
        <v>407236360386</v>
      </c>
      <c r="D31" s="319">
        <f>'９５'!I31</f>
        <v>530967115473</v>
      </c>
      <c r="E31" s="62">
        <f>'９２～９３'!C31+'９４'!C31</f>
        <v>5716323400</v>
      </c>
      <c r="F31" s="64">
        <f>'９２～９３'!D31</f>
        <v>1590036100</v>
      </c>
      <c r="G31" s="63">
        <f t="shared" si="0"/>
        <v>7306359500</v>
      </c>
      <c r="H31" s="62">
        <f>'９６～９７'!H31</f>
        <v>57715</v>
      </c>
      <c r="I31" s="63">
        <f>'９６～９７'!N31</f>
        <v>57177</v>
      </c>
      <c r="J31" s="65">
        <f>'９２～９３'!H31+'９４'!E31</f>
        <v>1910370500</v>
      </c>
      <c r="K31" s="63">
        <f>'９２～９３'!I31+'９４'!F31</f>
        <v>1798663000</v>
      </c>
      <c r="L31" s="10"/>
    </row>
    <row r="32" spans="1:12" s="71" customFormat="1" ht="14.25" thickBot="1">
      <c r="A32" s="49"/>
      <c r="B32" s="21" t="s">
        <v>33</v>
      </c>
      <c r="C32" s="320">
        <f>'９５'!H32</f>
        <v>693755295393</v>
      </c>
      <c r="D32" s="321">
        <f>'９５'!I32</f>
        <v>828642232378</v>
      </c>
      <c r="E32" s="66">
        <f>'９２～９３'!C32+'９４'!C32</f>
        <v>12201881500</v>
      </c>
      <c r="F32" s="68">
        <f>'９２～９３'!D32</f>
        <v>2482959800</v>
      </c>
      <c r="G32" s="67">
        <f t="shared" si="0"/>
        <v>14684841300</v>
      </c>
      <c r="H32" s="66">
        <f>'９６～９７'!H32</f>
        <v>60742</v>
      </c>
      <c r="I32" s="67">
        <f>'９６～９７'!N32</f>
        <v>59204</v>
      </c>
      <c r="J32" s="69">
        <f>'９２～９３'!H32+'９４'!E32</f>
        <v>3759372300</v>
      </c>
      <c r="K32" s="67">
        <f>'９２～９３'!I32+'９４'!F32</f>
        <v>3641823000</v>
      </c>
      <c r="L32" s="70"/>
    </row>
    <row r="33" spans="1:12" s="9" customFormat="1">
      <c r="A33" s="24"/>
      <c r="B33" s="55" t="s">
        <v>82</v>
      </c>
      <c r="C33" s="316">
        <f>'９５'!H33</f>
        <v>411832553124</v>
      </c>
      <c r="D33" s="317">
        <f>'９５'!I33</f>
        <v>418739942514</v>
      </c>
      <c r="E33" s="56">
        <f>'９２～９３'!C33+'９４'!C33</f>
        <v>7484192200</v>
      </c>
      <c r="F33" s="58">
        <f>'９２～９３'!D33</f>
        <v>1256109100</v>
      </c>
      <c r="G33" s="57">
        <f t="shared" si="0"/>
        <v>8740301300</v>
      </c>
      <c r="H33" s="56">
        <f>'９６～９７'!H33</f>
        <v>3860</v>
      </c>
      <c r="I33" s="57">
        <f>'９６～９７'!N33</f>
        <v>2164</v>
      </c>
      <c r="J33" s="59">
        <f>'９２～９３'!H33+'９４'!E33</f>
        <v>2190746300</v>
      </c>
      <c r="K33" s="57">
        <f>'９２～９３'!I33+'９４'!F33</f>
        <v>2183185000</v>
      </c>
      <c r="L33" s="10"/>
    </row>
    <row r="34" spans="1:12" s="9" customFormat="1">
      <c r="A34" s="60" t="s">
        <v>93</v>
      </c>
      <c r="B34" s="61" t="s">
        <v>84</v>
      </c>
      <c r="C34" s="318">
        <f>'９５'!H34</f>
        <v>488821645400</v>
      </c>
      <c r="D34" s="319">
        <f>'９５'!I34</f>
        <v>643859401651</v>
      </c>
      <c r="E34" s="62">
        <f>'９２～９３'!C34+'９４'!C34</f>
        <v>6865320200</v>
      </c>
      <c r="F34" s="64">
        <f>'９２～９３'!D34</f>
        <v>1928150600</v>
      </c>
      <c r="G34" s="63">
        <f t="shared" si="0"/>
        <v>8793470800</v>
      </c>
      <c r="H34" s="62">
        <f>'９６～９７'!H34</f>
        <v>67975</v>
      </c>
      <c r="I34" s="63">
        <f>'９６～９７'!N34</f>
        <v>67480</v>
      </c>
      <c r="J34" s="65">
        <f>'９２～９３'!H34+'９４'!E34</f>
        <v>2298281800</v>
      </c>
      <c r="K34" s="63">
        <f>'９２～９３'!I34+'９４'!F34</f>
        <v>2165063000</v>
      </c>
      <c r="L34" s="10"/>
    </row>
    <row r="35" spans="1:12" s="71" customFormat="1" ht="14.25" thickBot="1">
      <c r="A35" s="49"/>
      <c r="B35" s="21" t="s">
        <v>33</v>
      </c>
      <c r="C35" s="320">
        <f>'９５'!H35</f>
        <v>900654198524</v>
      </c>
      <c r="D35" s="321">
        <f>'９５'!I35</f>
        <v>1062599344165</v>
      </c>
      <c r="E35" s="66">
        <f>'９２～９３'!C35+'９４'!C35</f>
        <v>14349512400</v>
      </c>
      <c r="F35" s="68">
        <f>'９２～９３'!D35</f>
        <v>3184259700</v>
      </c>
      <c r="G35" s="67">
        <f t="shared" si="0"/>
        <v>17533772100</v>
      </c>
      <c r="H35" s="66">
        <f>'９６～９７'!H35</f>
        <v>71835</v>
      </c>
      <c r="I35" s="67">
        <f>'９６～９７'!N35</f>
        <v>69644</v>
      </c>
      <c r="J35" s="69">
        <f>'９２～９３'!H35+'９４'!E35</f>
        <v>4489028100</v>
      </c>
      <c r="K35" s="67">
        <f>'９２～９３'!I35+'９４'!F35</f>
        <v>4348248000</v>
      </c>
      <c r="L35" s="70"/>
    </row>
    <row r="36" spans="1:12" s="9" customFormat="1">
      <c r="A36" s="24"/>
      <c r="B36" s="55" t="s">
        <v>82</v>
      </c>
      <c r="C36" s="316">
        <f>'９５'!H36</f>
        <v>635663670127</v>
      </c>
      <c r="D36" s="317">
        <f>'９５'!I36</f>
        <v>654276590264</v>
      </c>
      <c r="E36" s="56">
        <f>'９２～９３'!C36+'９４'!C36</f>
        <v>10595339300</v>
      </c>
      <c r="F36" s="58">
        <f>'９２～９３'!D36</f>
        <v>1962625300</v>
      </c>
      <c r="G36" s="57">
        <f t="shared" si="0"/>
        <v>12557964600</v>
      </c>
      <c r="H36" s="56">
        <f>'９６～９７'!H36</f>
        <v>7263</v>
      </c>
      <c r="I36" s="57">
        <f>'９６～９７'!N36</f>
        <v>3940</v>
      </c>
      <c r="J36" s="59">
        <f>'９２～９３'!H36+'９４'!E36</f>
        <v>3150216600</v>
      </c>
      <c r="K36" s="57">
        <f>'９２～９３'!I36+'９４'!F36</f>
        <v>3135916000</v>
      </c>
      <c r="L36" s="10"/>
    </row>
    <row r="37" spans="1:12" s="9" customFormat="1">
      <c r="A37" s="60" t="s">
        <v>94</v>
      </c>
      <c r="B37" s="61" t="s">
        <v>84</v>
      </c>
      <c r="C37" s="318">
        <f>'９５'!H37</f>
        <v>1173981718101</v>
      </c>
      <c r="D37" s="319">
        <f>'９５'!I37</f>
        <v>1522244031882</v>
      </c>
      <c r="E37" s="62">
        <f>'９２～９３'!C37+'９４'!C37</f>
        <v>16514132900</v>
      </c>
      <c r="F37" s="64">
        <f>'９２～９３'!D37</f>
        <v>4561304300</v>
      </c>
      <c r="G37" s="63">
        <f t="shared" si="0"/>
        <v>21075437200</v>
      </c>
      <c r="H37" s="62">
        <f>'９６～９７'!H37</f>
        <v>109226</v>
      </c>
      <c r="I37" s="63">
        <f>'９６～９７'!N37</f>
        <v>106670</v>
      </c>
      <c r="J37" s="65">
        <f>'９２～９３'!H37+'９４'!E37</f>
        <v>5428232200</v>
      </c>
      <c r="K37" s="63">
        <f>'９２～９３'!I37+'９４'!F37</f>
        <v>5215735000</v>
      </c>
      <c r="L37" s="10"/>
    </row>
    <row r="38" spans="1:12" s="71" customFormat="1" ht="14.25" thickBot="1">
      <c r="A38" s="49"/>
      <c r="B38" s="21" t="s">
        <v>33</v>
      </c>
      <c r="C38" s="320">
        <f>'９５'!H38</f>
        <v>1809645388228</v>
      </c>
      <c r="D38" s="321">
        <f>'９５'!I38</f>
        <v>2176520622146</v>
      </c>
      <c r="E38" s="66">
        <f>'９２～９３'!C38+'９４'!C38</f>
        <v>27109472200</v>
      </c>
      <c r="F38" s="68">
        <f>'９２～９３'!D38</f>
        <v>6523929600</v>
      </c>
      <c r="G38" s="67">
        <f t="shared" si="0"/>
        <v>33633401800</v>
      </c>
      <c r="H38" s="66">
        <f>'９６～９７'!H38</f>
        <v>116489</v>
      </c>
      <c r="I38" s="67">
        <f>'９６～９７'!N38</f>
        <v>110610</v>
      </c>
      <c r="J38" s="69">
        <f>'９２～９３'!H38+'９４'!E38</f>
        <v>8578448800</v>
      </c>
      <c r="K38" s="67">
        <f>'９２～９３'!I38+'９４'!F38</f>
        <v>8351651000</v>
      </c>
      <c r="L38" s="70"/>
    </row>
    <row r="39" spans="1:12" s="9" customFormat="1">
      <c r="A39" s="24"/>
      <c r="B39" s="55" t="s">
        <v>82</v>
      </c>
      <c r="C39" s="316">
        <f>'９５'!H39</f>
        <v>160928653613</v>
      </c>
      <c r="D39" s="317">
        <f>'９５'!I39</f>
        <v>156821256189</v>
      </c>
      <c r="E39" s="56">
        <f>'９２～９３'!C39+'９４'!C39</f>
        <v>2847385000</v>
      </c>
      <c r="F39" s="58">
        <f>'９２～９３'!D39</f>
        <v>470395800</v>
      </c>
      <c r="G39" s="57">
        <f t="shared" si="0"/>
        <v>3317780800</v>
      </c>
      <c r="H39" s="56">
        <f>'９６～９７'!H39</f>
        <v>2496</v>
      </c>
      <c r="I39" s="57">
        <f>'９６～９７'!N39</f>
        <v>1314</v>
      </c>
      <c r="J39" s="59">
        <f>'９２～９３'!H39+'９４'!E39</f>
        <v>833048800</v>
      </c>
      <c r="K39" s="57">
        <f>'９２～９３'!I39+'９４'!F39</f>
        <v>828244000</v>
      </c>
      <c r="L39" s="10"/>
    </row>
    <row r="40" spans="1:12" s="9" customFormat="1">
      <c r="A40" s="60" t="s">
        <v>95</v>
      </c>
      <c r="B40" s="61" t="s">
        <v>84</v>
      </c>
      <c r="C40" s="318">
        <f>'９５'!H40</f>
        <v>491650819119</v>
      </c>
      <c r="D40" s="319">
        <f>'９５'!I40</f>
        <v>624448654944</v>
      </c>
      <c r="E40" s="62">
        <f>'９２～９３'!C40+'９４'!C40</f>
        <v>6921398600</v>
      </c>
      <c r="F40" s="64">
        <f>'９２～９３'!D40</f>
        <v>1870767500</v>
      </c>
      <c r="G40" s="63">
        <f t="shared" si="0"/>
        <v>8792166100</v>
      </c>
      <c r="H40" s="62">
        <f>'９６～９７'!H40</f>
        <v>53516</v>
      </c>
      <c r="I40" s="63">
        <f>'９６～９７'!N40</f>
        <v>51076</v>
      </c>
      <c r="J40" s="65">
        <f>'９２～９３'!H40+'９４'!E40</f>
        <v>2276526100</v>
      </c>
      <c r="K40" s="63">
        <f>'９２～９３'!I40+'９４'!F40</f>
        <v>2171880000</v>
      </c>
      <c r="L40" s="10"/>
    </row>
    <row r="41" spans="1:12" s="71" customFormat="1" ht="14.25" thickBot="1">
      <c r="A41" s="49"/>
      <c r="B41" s="21" t="s">
        <v>33</v>
      </c>
      <c r="C41" s="320">
        <f>'９５'!H41</f>
        <v>652579472732</v>
      </c>
      <c r="D41" s="321">
        <f>'９５'!I41</f>
        <v>781269911133</v>
      </c>
      <c r="E41" s="66">
        <f>'９２～９３'!C41+'９４'!C41</f>
        <v>9768783600</v>
      </c>
      <c r="F41" s="68">
        <f>'９２～９３'!D41</f>
        <v>2341163300</v>
      </c>
      <c r="G41" s="67">
        <f t="shared" si="0"/>
        <v>12109946900</v>
      </c>
      <c r="H41" s="66">
        <f>'９６～９７'!H41</f>
        <v>56012</v>
      </c>
      <c r="I41" s="67">
        <f>'９６～９７'!N41</f>
        <v>52390</v>
      </c>
      <c r="J41" s="69">
        <f>'９２～９３'!H41+'９４'!E41</f>
        <v>3109574900</v>
      </c>
      <c r="K41" s="67">
        <f>'９２～９３'!I41+'９４'!F41</f>
        <v>3000124000</v>
      </c>
      <c r="L41" s="70"/>
    </row>
    <row r="42" spans="1:12" s="9" customFormat="1">
      <c r="A42" s="24"/>
      <c r="B42" s="55" t="s">
        <v>82</v>
      </c>
      <c r="C42" s="316">
        <f>'９５'!H42</f>
        <v>346418801817</v>
      </c>
      <c r="D42" s="317">
        <f>'９５'!I42</f>
        <v>350359040469</v>
      </c>
      <c r="E42" s="56">
        <f>'９２～９３'!C42+'９４'!C42</f>
        <v>5855884100</v>
      </c>
      <c r="F42" s="58">
        <f>'９２～９３'!D42</f>
        <v>1050972900</v>
      </c>
      <c r="G42" s="57">
        <f t="shared" si="0"/>
        <v>6906857000</v>
      </c>
      <c r="H42" s="56">
        <f>'９６～９７'!H42</f>
        <v>3925</v>
      </c>
      <c r="I42" s="57">
        <f>'９６～９７'!N42</f>
        <v>2020</v>
      </c>
      <c r="J42" s="59">
        <f>'９２～９３'!H42+'９４'!E42</f>
        <v>1732550000</v>
      </c>
      <c r="K42" s="57">
        <f>'９２～９３'!I42+'９４'!F42</f>
        <v>1724769000</v>
      </c>
      <c r="L42" s="10"/>
    </row>
    <row r="43" spans="1:12" s="9" customFormat="1">
      <c r="A43" s="60" t="s">
        <v>96</v>
      </c>
      <c r="B43" s="61" t="s">
        <v>84</v>
      </c>
      <c r="C43" s="318">
        <f>'９５'!H43</f>
        <v>1116890191350</v>
      </c>
      <c r="D43" s="319">
        <f>'９５'!I43</f>
        <v>1537914299525</v>
      </c>
      <c r="E43" s="62">
        <f>'９２～９３'!C43+'９４'!C43</f>
        <v>15711680900</v>
      </c>
      <c r="F43" s="64">
        <f>'９２～９３'!D43</f>
        <v>4609164600</v>
      </c>
      <c r="G43" s="63">
        <f t="shared" si="0"/>
        <v>20320845500</v>
      </c>
      <c r="H43" s="62">
        <f>'９６～９７'!H43</f>
        <v>93194</v>
      </c>
      <c r="I43" s="63">
        <f>'９６～９７'!N43</f>
        <v>89810</v>
      </c>
      <c r="J43" s="65">
        <f>'９２～９３'!H43+'９４'!E43</f>
        <v>5218722500</v>
      </c>
      <c r="K43" s="63">
        <f>'９２～９３'!I43+'９４'!F43</f>
        <v>5034041000</v>
      </c>
      <c r="L43" s="10"/>
    </row>
    <row r="44" spans="1:12" s="71" customFormat="1" ht="14.25" thickBot="1">
      <c r="A44" s="49"/>
      <c r="B44" s="21" t="s">
        <v>33</v>
      </c>
      <c r="C44" s="320">
        <f>'９５'!H44</f>
        <v>1463308993167</v>
      </c>
      <c r="D44" s="321">
        <f>'９５'!I44</f>
        <v>1888273339994</v>
      </c>
      <c r="E44" s="66">
        <f>'９２～９３'!C44+'９４'!C44</f>
        <v>21567565000</v>
      </c>
      <c r="F44" s="68">
        <f>'９２～９３'!D44</f>
        <v>5660137500</v>
      </c>
      <c r="G44" s="67">
        <f t="shared" si="0"/>
        <v>27227702500</v>
      </c>
      <c r="H44" s="66">
        <f>'９６～９７'!H44</f>
        <v>97119</v>
      </c>
      <c r="I44" s="67">
        <f>'９６～９７'!N44</f>
        <v>91830</v>
      </c>
      <c r="J44" s="69">
        <f>'９２～９３'!H44+'９４'!E44</f>
        <v>6951272500</v>
      </c>
      <c r="K44" s="67">
        <f>'９２～９３'!I44+'９４'!F44</f>
        <v>6758810000</v>
      </c>
      <c r="L44" s="70"/>
    </row>
    <row r="45" spans="1:12" s="9" customFormat="1">
      <c r="A45" s="28"/>
      <c r="B45" s="32" t="s">
        <v>82</v>
      </c>
      <c r="C45" s="322">
        <f>'９５'!H45</f>
        <v>510802517503</v>
      </c>
      <c r="D45" s="323">
        <f>'９５'!I45</f>
        <v>515940438056</v>
      </c>
      <c r="E45" s="75">
        <f>'９２～９３'!C45+'９４'!C45</f>
        <v>9734943600</v>
      </c>
      <c r="F45" s="76">
        <f>'９２～９３'!D45</f>
        <v>1547720700</v>
      </c>
      <c r="G45" s="36">
        <f t="shared" si="0"/>
        <v>11282664300</v>
      </c>
      <c r="H45" s="75">
        <f>'９６～９７'!H45</f>
        <v>5077</v>
      </c>
      <c r="I45" s="36">
        <f>'９６～９７'!N45</f>
        <v>1970</v>
      </c>
      <c r="J45" s="56">
        <f>'９２～９３'!H45+'９４'!E45</f>
        <v>2828250300</v>
      </c>
      <c r="K45" s="57">
        <f>'９２～９３'!I45+'９４'!F45</f>
        <v>2818138000</v>
      </c>
      <c r="L45" s="10"/>
    </row>
    <row r="46" spans="1:12" s="9" customFormat="1">
      <c r="A46" s="60" t="s">
        <v>97</v>
      </c>
      <c r="B46" s="61" t="s">
        <v>84</v>
      </c>
      <c r="C46" s="318">
        <f>'９５'!H46</f>
        <v>820413950723</v>
      </c>
      <c r="D46" s="319">
        <f>'９５'!I46</f>
        <v>977574537389</v>
      </c>
      <c r="E46" s="62">
        <f>'９２～９３'!C46+'９４'!C46</f>
        <v>11554985200</v>
      </c>
      <c r="F46" s="64">
        <f>'９２～９３'!D46</f>
        <v>2930089100</v>
      </c>
      <c r="G46" s="63">
        <f t="shared" si="0"/>
        <v>14485074300</v>
      </c>
      <c r="H46" s="62">
        <f>'９６～９７'!H46</f>
        <v>56990</v>
      </c>
      <c r="I46" s="63">
        <f>'９６～９７'!N46</f>
        <v>51271</v>
      </c>
      <c r="J46" s="62">
        <f>'９２～９３'!H46+'９４'!E46</f>
        <v>3704892300</v>
      </c>
      <c r="K46" s="63">
        <f>'９２～９３'!I46+'９４'!F46</f>
        <v>3593394000</v>
      </c>
      <c r="L46" s="10"/>
    </row>
    <row r="47" spans="1:12" s="71" customFormat="1" ht="14.25" thickBot="1">
      <c r="A47" s="30"/>
      <c r="B47" s="77" t="s">
        <v>33</v>
      </c>
      <c r="C47" s="324">
        <f>'９５'!H47</f>
        <v>1331216468226</v>
      </c>
      <c r="D47" s="325">
        <f>'９５'!I47</f>
        <v>1493514975445</v>
      </c>
      <c r="E47" s="78">
        <f>'９２～９３'!C47+'９４'!C47</f>
        <v>21289928800</v>
      </c>
      <c r="F47" s="80">
        <f>'９２～９３'!D47</f>
        <v>4477809800</v>
      </c>
      <c r="G47" s="79">
        <f t="shared" si="0"/>
        <v>25767738600</v>
      </c>
      <c r="H47" s="78">
        <f>'９６～９７'!H47</f>
        <v>62067</v>
      </c>
      <c r="I47" s="79">
        <f>'９６～９７'!N47</f>
        <v>53241</v>
      </c>
      <c r="J47" s="66">
        <f>'９２～９３'!H47+'９４'!E47</f>
        <v>6533142600</v>
      </c>
      <c r="K47" s="67">
        <f>'９２～９３'!I47+'９４'!F47</f>
        <v>6411532000</v>
      </c>
      <c r="L47" s="70"/>
    </row>
    <row r="48" spans="1:12" s="9" customFormat="1">
      <c r="A48" s="24"/>
      <c r="B48" s="55" t="s">
        <v>82</v>
      </c>
      <c r="C48" s="316">
        <f>'９５'!H48</f>
        <v>410278975909</v>
      </c>
      <c r="D48" s="317">
        <f>'９５'!I48</f>
        <v>407579212109</v>
      </c>
      <c r="E48" s="56">
        <f>'９２～９３'!C48+'９４'!C48</f>
        <v>7700226900</v>
      </c>
      <c r="F48" s="58">
        <f>'９２～９３'!D48</f>
        <v>1222629300</v>
      </c>
      <c r="G48" s="57">
        <f t="shared" si="0"/>
        <v>8922856200</v>
      </c>
      <c r="H48" s="56">
        <f>'９６～９７'!H48</f>
        <v>4015</v>
      </c>
      <c r="I48" s="57">
        <f>'９６～９７'!N48</f>
        <v>2094</v>
      </c>
      <c r="J48" s="59">
        <f>'９２～９３'!H48+'９４'!E48</f>
        <v>2236696200</v>
      </c>
      <c r="K48" s="57">
        <f>'９２～９３'!I48+'９４'!F48</f>
        <v>2228720000</v>
      </c>
      <c r="L48" s="10"/>
    </row>
    <row r="49" spans="1:12" s="9" customFormat="1">
      <c r="A49" s="60" t="s">
        <v>98</v>
      </c>
      <c r="B49" s="61" t="s">
        <v>84</v>
      </c>
      <c r="C49" s="318">
        <f>'９５'!H49</f>
        <v>755611796230</v>
      </c>
      <c r="D49" s="319">
        <f>'９５'!I49</f>
        <v>925831960944</v>
      </c>
      <c r="E49" s="62">
        <f>'９２～９３'!C49+'９４'!C49</f>
        <v>10628032300</v>
      </c>
      <c r="F49" s="64">
        <f>'９２～９３'!D49</f>
        <v>2773077000</v>
      </c>
      <c r="G49" s="63">
        <f t="shared" si="0"/>
        <v>13401109300</v>
      </c>
      <c r="H49" s="62">
        <f>'９６～９７'!H49</f>
        <v>93452</v>
      </c>
      <c r="I49" s="63">
        <f>'９６～９７'!N49</f>
        <v>87524</v>
      </c>
      <c r="J49" s="65">
        <f>'９２～９３'!H49+'９４'!E49</f>
        <v>3488599300</v>
      </c>
      <c r="K49" s="63">
        <f>'９２～９３'!I49+'９４'!F49</f>
        <v>3304170000</v>
      </c>
      <c r="L49" s="10"/>
    </row>
    <row r="50" spans="1:12" s="71" customFormat="1" ht="14.25" thickBot="1">
      <c r="A50" s="49"/>
      <c r="B50" s="21" t="s">
        <v>33</v>
      </c>
      <c r="C50" s="320">
        <f>'９５'!H50</f>
        <v>1165890772139</v>
      </c>
      <c r="D50" s="321">
        <f>'９５'!I50</f>
        <v>1333411173053</v>
      </c>
      <c r="E50" s="66">
        <f>'９２～９３'!C50+'９４'!C50</f>
        <v>18328259200</v>
      </c>
      <c r="F50" s="68">
        <f>'９２～９３'!D50</f>
        <v>3995706300</v>
      </c>
      <c r="G50" s="67">
        <f t="shared" si="0"/>
        <v>22323965500</v>
      </c>
      <c r="H50" s="66">
        <f>'９６～９７'!H50</f>
        <v>97467</v>
      </c>
      <c r="I50" s="67">
        <f>'９６～９７'!N50</f>
        <v>89618</v>
      </c>
      <c r="J50" s="69">
        <f>'９２～９３'!H50+'９４'!E50</f>
        <v>5725295500</v>
      </c>
      <c r="K50" s="67">
        <f>'９２～９３'!I50+'９４'!F50</f>
        <v>5532890000</v>
      </c>
      <c r="L50" s="70"/>
    </row>
    <row r="51" spans="1:12" s="9" customFormat="1">
      <c r="A51" s="24"/>
      <c r="B51" s="55" t="s">
        <v>82</v>
      </c>
      <c r="C51" s="316">
        <f>'９５'!H51</f>
        <v>100346774377</v>
      </c>
      <c r="D51" s="317">
        <f>'９５'!I51</f>
        <v>101949399351</v>
      </c>
      <c r="E51" s="56">
        <f>'９２～９３'!C51+'９４'!C51</f>
        <v>2079360200</v>
      </c>
      <c r="F51" s="58">
        <f>'９２～９３'!D51</f>
        <v>305807700</v>
      </c>
      <c r="G51" s="57">
        <f t="shared" si="0"/>
        <v>2385167900</v>
      </c>
      <c r="H51" s="56">
        <f>'９６～９７'!H51</f>
        <v>1397</v>
      </c>
      <c r="I51" s="57">
        <f>'９６～９７'!N51</f>
        <v>807</v>
      </c>
      <c r="J51" s="59">
        <f>'９２～９３'!H51+'９４'!E51</f>
        <v>598316900</v>
      </c>
      <c r="K51" s="57">
        <f>'９２～９３'!I51+'９４'!F51</f>
        <v>595617000</v>
      </c>
      <c r="L51" s="10"/>
    </row>
    <row r="52" spans="1:12" s="9" customFormat="1">
      <c r="A52" s="60" t="s">
        <v>99</v>
      </c>
      <c r="B52" s="61" t="s">
        <v>84</v>
      </c>
      <c r="C52" s="318">
        <f>'９５'!H52</f>
        <v>313265866644</v>
      </c>
      <c r="D52" s="319">
        <f>'９５'!I52</f>
        <v>410450877402</v>
      </c>
      <c r="E52" s="62">
        <f>'９２～９３'!C52+'９４'!C52</f>
        <v>4406268300</v>
      </c>
      <c r="F52" s="64">
        <f>'９２～９３'!D52</f>
        <v>1229369000</v>
      </c>
      <c r="G52" s="63">
        <f t="shared" si="0"/>
        <v>5635637300</v>
      </c>
      <c r="H52" s="62">
        <f>'９６～９７'!H52</f>
        <v>40760</v>
      </c>
      <c r="I52" s="63">
        <f>'９６～９７'!N52</f>
        <v>39682</v>
      </c>
      <c r="J52" s="65">
        <f>'９２～９３'!H52+'９４'!E52</f>
        <v>1467842300</v>
      </c>
      <c r="K52" s="63">
        <f>'９２～９３'!I52+'９４'!F52</f>
        <v>1389265000</v>
      </c>
      <c r="L52" s="10"/>
    </row>
    <row r="53" spans="1:12" s="71" customFormat="1" ht="14.25" thickBot="1">
      <c r="A53" s="49"/>
      <c r="B53" s="21" t="s">
        <v>33</v>
      </c>
      <c r="C53" s="320">
        <f>'９５'!H53</f>
        <v>413612641021</v>
      </c>
      <c r="D53" s="321">
        <f>'９５'!I53</f>
        <v>512400276753</v>
      </c>
      <c r="E53" s="66">
        <f>'９２～９３'!C53+'９４'!C53</f>
        <v>6485628500</v>
      </c>
      <c r="F53" s="68">
        <f>'９２～９３'!D53</f>
        <v>1535176700</v>
      </c>
      <c r="G53" s="67">
        <f t="shared" si="0"/>
        <v>8020805200</v>
      </c>
      <c r="H53" s="66">
        <f>'９６～９７'!H53</f>
        <v>42157</v>
      </c>
      <c r="I53" s="67">
        <f>'９６～９７'!N53</f>
        <v>40489</v>
      </c>
      <c r="J53" s="69">
        <f>'９２～９３'!H53+'９４'!E53</f>
        <v>2066159200</v>
      </c>
      <c r="K53" s="67">
        <f>'９２～９３'!I53+'９４'!F53</f>
        <v>1984882000</v>
      </c>
      <c r="L53" s="70"/>
    </row>
    <row r="54" spans="1:12" s="9" customFormat="1">
      <c r="A54" s="24"/>
      <c r="B54" s="55" t="s">
        <v>82</v>
      </c>
      <c r="C54" s="316">
        <f>'９５'!H54</f>
        <v>100404934338</v>
      </c>
      <c r="D54" s="317">
        <f>'９５'!I54</f>
        <v>89106975399</v>
      </c>
      <c r="E54" s="56">
        <f>'９２～９３'!C54+'９４'!C54</f>
        <v>1705645400</v>
      </c>
      <c r="F54" s="58">
        <f>'９２～９３'!D54</f>
        <v>267280300</v>
      </c>
      <c r="G54" s="57">
        <f t="shared" si="0"/>
        <v>1972925700</v>
      </c>
      <c r="H54" s="56">
        <f>'９６～９７'!H54</f>
        <v>1846</v>
      </c>
      <c r="I54" s="57">
        <f>'９６～９７'!N54</f>
        <v>772</v>
      </c>
      <c r="J54" s="59">
        <f>'９２～９３'!H54+'９４'!E54</f>
        <v>495920700</v>
      </c>
      <c r="K54" s="57">
        <f>'９２～９３'!I54+'９４'!F54</f>
        <v>492335000</v>
      </c>
      <c r="L54" s="10"/>
    </row>
    <row r="55" spans="1:12" s="9" customFormat="1">
      <c r="A55" s="60" t="s">
        <v>100</v>
      </c>
      <c r="B55" s="61" t="s">
        <v>84</v>
      </c>
      <c r="C55" s="318">
        <f>'９５'!H55</f>
        <v>434076454689</v>
      </c>
      <c r="D55" s="319">
        <f>'９５'!I55</f>
        <v>538967267176</v>
      </c>
      <c r="E55" s="62">
        <f>'９２～９３'!C55+'９４'!C55</f>
        <v>6113995900</v>
      </c>
      <c r="F55" s="64">
        <f>'９２～９３'!D55</f>
        <v>1614624300</v>
      </c>
      <c r="G55" s="63">
        <f t="shared" si="0"/>
        <v>7728620200</v>
      </c>
      <c r="H55" s="62">
        <f>'９６～９７'!H55</f>
        <v>49576</v>
      </c>
      <c r="I55" s="63">
        <f>'９６～９７'!N55</f>
        <v>44453</v>
      </c>
      <c r="J55" s="65">
        <f>'９２～９３'!H55+'９４'!E55</f>
        <v>2004380200</v>
      </c>
      <c r="K55" s="63">
        <f>'９２～９３'!I55+'９４'!F55</f>
        <v>1908080000</v>
      </c>
      <c r="L55" s="10"/>
    </row>
    <row r="56" spans="1:12" s="71" customFormat="1" ht="14.25" thickBot="1">
      <c r="A56" s="49"/>
      <c r="B56" s="21" t="s">
        <v>33</v>
      </c>
      <c r="C56" s="320">
        <f>'９５'!H56</f>
        <v>534481389027</v>
      </c>
      <c r="D56" s="321">
        <f>'９５'!I56</f>
        <v>628074242575</v>
      </c>
      <c r="E56" s="66">
        <f>'９２～９３'!C56+'９４'!C56</f>
        <v>7819641300</v>
      </c>
      <c r="F56" s="68">
        <f>'９２～９３'!D56</f>
        <v>1881904600</v>
      </c>
      <c r="G56" s="67">
        <f t="shared" si="0"/>
        <v>9701545900</v>
      </c>
      <c r="H56" s="66">
        <f>'９６～９７'!H56</f>
        <v>51422</v>
      </c>
      <c r="I56" s="67">
        <f>'９６～９７'!N56</f>
        <v>45225</v>
      </c>
      <c r="J56" s="69">
        <f>'９２～９３'!H56+'９４'!E56</f>
        <v>2500300900</v>
      </c>
      <c r="K56" s="67">
        <f>'９２～９３'!I56+'９４'!F56</f>
        <v>2400415000</v>
      </c>
      <c r="L56" s="70"/>
    </row>
    <row r="57" spans="1:12" s="9" customFormat="1">
      <c r="A57" s="24"/>
      <c r="B57" s="55" t="s">
        <v>82</v>
      </c>
      <c r="C57" s="316">
        <f>'９５'!H57</f>
        <v>113742551883</v>
      </c>
      <c r="D57" s="317">
        <f>'９５'!I57</f>
        <v>111672072483</v>
      </c>
      <c r="E57" s="56">
        <f>'９２～９３'!C57+'９４'!C57</f>
        <v>1954278500</v>
      </c>
      <c r="F57" s="58">
        <f>'９２～９３'!D57</f>
        <v>334969800</v>
      </c>
      <c r="G57" s="57">
        <f t="shared" si="0"/>
        <v>2289248300</v>
      </c>
      <c r="H57" s="56">
        <f>'９６～９７'!H57</f>
        <v>1799</v>
      </c>
      <c r="I57" s="57">
        <f>'９６～９７'!N57</f>
        <v>934</v>
      </c>
      <c r="J57" s="59">
        <f>'９２～９３'!H57+'９４'!E57</f>
        <v>574955300</v>
      </c>
      <c r="K57" s="57">
        <f>'９２～９３'!I57+'９４'!F57</f>
        <v>571431000</v>
      </c>
      <c r="L57" s="10"/>
    </row>
    <row r="58" spans="1:12" s="9" customFormat="1">
      <c r="A58" s="60" t="s">
        <v>101</v>
      </c>
      <c r="B58" s="61" t="s">
        <v>84</v>
      </c>
      <c r="C58" s="318">
        <f>'９５'!H58</f>
        <v>313238567945</v>
      </c>
      <c r="D58" s="319">
        <f>'９５'!I58</f>
        <v>406103625711</v>
      </c>
      <c r="E58" s="62">
        <f>'９２～９３'!C58+'９４'!C58</f>
        <v>4410172600</v>
      </c>
      <c r="F58" s="64">
        <f>'９２～９３'!D58</f>
        <v>1216545600</v>
      </c>
      <c r="G58" s="63">
        <f t="shared" si="0"/>
        <v>5626718200</v>
      </c>
      <c r="H58" s="62">
        <f>'９６～９７'!H58</f>
        <v>36380</v>
      </c>
      <c r="I58" s="63">
        <f>'９６～９７'!N58</f>
        <v>34690</v>
      </c>
      <c r="J58" s="65">
        <f>'９２～９３'!H58+'９４'!E58</f>
        <v>1460078200</v>
      </c>
      <c r="K58" s="63">
        <f>'９２～９３'!I58+'９４'!F58</f>
        <v>1388880000</v>
      </c>
      <c r="L58" s="10"/>
    </row>
    <row r="59" spans="1:12" s="71" customFormat="1" ht="14.25" thickBot="1">
      <c r="A59" s="49"/>
      <c r="B59" s="21" t="s">
        <v>33</v>
      </c>
      <c r="C59" s="320">
        <f>'９５'!H59</f>
        <v>426981119828</v>
      </c>
      <c r="D59" s="321">
        <f>'９５'!I59</f>
        <v>517775698194</v>
      </c>
      <c r="E59" s="66">
        <f>'９２～９３'!C59+'９４'!C59</f>
        <v>6364451100</v>
      </c>
      <c r="F59" s="68">
        <f>'９２～９３'!D59</f>
        <v>1551515400</v>
      </c>
      <c r="G59" s="67">
        <f t="shared" si="0"/>
        <v>7915966500</v>
      </c>
      <c r="H59" s="66">
        <f>'９６～９７'!H59</f>
        <v>38179</v>
      </c>
      <c r="I59" s="67">
        <f>'９６～９７'!N59</f>
        <v>35624</v>
      </c>
      <c r="J59" s="69">
        <f>'９２～９３'!H59+'９４'!E59</f>
        <v>2035033500</v>
      </c>
      <c r="K59" s="67">
        <f>'９２～９３'!I59+'９４'!F59</f>
        <v>1960311000</v>
      </c>
      <c r="L59" s="70"/>
    </row>
    <row r="60" spans="1:12" s="9" customFormat="1">
      <c r="A60" s="24"/>
      <c r="B60" s="55" t="s">
        <v>82</v>
      </c>
      <c r="C60" s="316">
        <f>'９５'!H60</f>
        <v>7614514464753</v>
      </c>
      <c r="D60" s="317">
        <f>'９５'!I60</f>
        <v>7744147137346</v>
      </c>
      <c r="E60" s="56">
        <f>'９２～９３'!C60+'９４'!C60</f>
        <v>133813891600</v>
      </c>
      <c r="F60" s="58">
        <f>'９２～９３'!D60</f>
        <v>23230243300</v>
      </c>
      <c r="G60" s="57">
        <f t="shared" si="0"/>
        <v>157044134900</v>
      </c>
      <c r="H60" s="56">
        <f>'９６～９７'!H60</f>
        <v>75488</v>
      </c>
      <c r="I60" s="57">
        <f>'９６～９７'!N60</f>
        <v>42934</v>
      </c>
      <c r="J60" s="59">
        <f>'９２～９３'!H60+'９４'!E60</f>
        <v>39371972900</v>
      </c>
      <c r="K60" s="57">
        <f>'９２～９３'!I60+'９４'!F60</f>
        <v>39224054000</v>
      </c>
      <c r="L60" s="10"/>
    </row>
    <row r="61" spans="1:12" s="9" customFormat="1">
      <c r="A61" s="60" t="s">
        <v>102</v>
      </c>
      <c r="B61" s="61" t="s">
        <v>84</v>
      </c>
      <c r="C61" s="318">
        <f>'９５'!H61</f>
        <v>10714074119866</v>
      </c>
      <c r="D61" s="319">
        <f>'９５'!I61</f>
        <v>13721557525761</v>
      </c>
      <c r="E61" s="62">
        <f>'９２～９３'!C61+'９４'!C61</f>
        <v>150650709600</v>
      </c>
      <c r="F61" s="64">
        <f>'９２～９３'!D61</f>
        <v>41104253700</v>
      </c>
      <c r="G61" s="63">
        <f t="shared" si="0"/>
        <v>191754963300</v>
      </c>
      <c r="H61" s="62">
        <f>'９６～９７'!H61</f>
        <v>1230695</v>
      </c>
      <c r="I61" s="63">
        <f>'９６～９７'!N61</f>
        <v>1190494</v>
      </c>
      <c r="J61" s="65">
        <f>'９２～９３'!H61+'９４'!E61</f>
        <v>49737714300</v>
      </c>
      <c r="K61" s="63">
        <f>'９２～９３'!I61+'９４'!F61</f>
        <v>47339083000</v>
      </c>
      <c r="L61" s="10"/>
    </row>
    <row r="62" spans="1:12" s="71" customFormat="1" ht="14.25" thickBot="1">
      <c r="A62" s="49"/>
      <c r="B62" s="21" t="s">
        <v>33</v>
      </c>
      <c r="C62" s="320">
        <f>'９５'!H62</f>
        <v>18328588584619</v>
      </c>
      <c r="D62" s="321">
        <f>'９５'!I62</f>
        <v>21465704663107</v>
      </c>
      <c r="E62" s="66">
        <f>'９２～９３'!C62+'９４'!C62</f>
        <v>284464601200</v>
      </c>
      <c r="F62" s="68">
        <f>'９２～９３'!D62</f>
        <v>64334497000</v>
      </c>
      <c r="G62" s="67">
        <f t="shared" si="0"/>
        <v>348799098200</v>
      </c>
      <c r="H62" s="66">
        <f>'９６～９７'!H62</f>
        <v>1306183</v>
      </c>
      <c r="I62" s="67">
        <f>'９６～９７'!N62</f>
        <v>1233428</v>
      </c>
      <c r="J62" s="69">
        <f>'９２～９３'!H62+'９４'!E62</f>
        <v>89109687200</v>
      </c>
      <c r="K62" s="67">
        <f>'９２～９３'!I62+'９４'!F62</f>
        <v>86563137000</v>
      </c>
      <c r="L62" s="70"/>
    </row>
    <row r="63" spans="1:12" s="9" customFormat="1"/>
    <row r="64" spans="1:12" s="9" customFormat="1"/>
    <row r="65" spans="1:13" s="9" customFormat="1">
      <c r="A65" s="384" t="s">
        <v>163</v>
      </c>
      <c r="B65" s="384"/>
      <c r="C65" s="384"/>
      <c r="D65" s="384"/>
      <c r="E65" s="384"/>
      <c r="F65" s="384"/>
      <c r="G65" s="384" t="s">
        <v>164</v>
      </c>
      <c r="H65" s="384"/>
      <c r="I65" s="384"/>
      <c r="J65" s="384"/>
      <c r="K65" s="384"/>
      <c r="L65" s="384"/>
      <c r="M65" s="384"/>
    </row>
    <row r="66" spans="1:13" s="9" customFormat="1"/>
    <row r="67" spans="1:13" s="9" customFormat="1"/>
    <row r="68" spans="1:13" s="9" customFormat="1"/>
  </sheetData>
  <mergeCells count="6">
    <mergeCell ref="A65:F65"/>
    <mergeCell ref="G65:M65"/>
    <mergeCell ref="C4:D4"/>
    <mergeCell ref="E4:F4"/>
    <mergeCell ref="H4:I4"/>
    <mergeCell ref="J4:K4"/>
  </mergeCells>
  <phoneticPr fontId="6"/>
  <pageMargins left="0.70866141732283472" right="0.70866141732283472" top="0.78740157480314965" bottom="0" header="0.31496062992125984" footer="0"/>
  <pageSetup paperSize="9" scale="94" fitToWidth="0" orientation="portrait" r:id="rId1"/>
  <colBreaks count="1" manualBreakCount="1">
    <brk id="6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66"/>
  <sheetViews>
    <sheetView zoomScale="84" zoomScaleNormal="84" zoomScaleSheetLayoutView="115" workbookViewId="0">
      <pane xSplit="2" ySplit="5" topLeftCell="C30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E72" sqref="E72"/>
    </sheetView>
  </sheetViews>
  <sheetFormatPr defaultColWidth="11.375" defaultRowHeight="13.5"/>
  <cols>
    <col min="1" max="1" width="11.375" customWidth="1"/>
    <col min="2" max="2" width="14.25" style="3" customWidth="1"/>
    <col min="3" max="4" width="16.375" customWidth="1"/>
    <col min="5" max="5" width="17.375" customWidth="1"/>
    <col min="6" max="7" width="11.375" customWidth="1"/>
    <col min="8" max="9" width="16.375" customWidth="1"/>
    <col min="10" max="10" width="16" bestFit="1" customWidth="1"/>
    <col min="11" max="11" width="5.375" customWidth="1"/>
    <col min="12" max="12" width="17.375" customWidth="1"/>
    <col min="13" max="13" width="9" customWidth="1"/>
    <col min="14" max="15" width="16.375" customWidth="1"/>
  </cols>
  <sheetData>
    <row r="1" spans="1:16" s="51" customFormat="1"/>
    <row r="2" spans="1:16" s="51" customFormat="1">
      <c r="A2" s="51" t="s">
        <v>48</v>
      </c>
      <c r="B2" s="51" t="s">
        <v>49</v>
      </c>
      <c r="D2" s="224"/>
    </row>
    <row r="3" spans="1:16" s="51" customFormat="1" ht="14.25" thickBot="1">
      <c r="A3" s="53" t="s">
        <v>54</v>
      </c>
      <c r="B3" s="53"/>
      <c r="C3" s="53"/>
      <c r="D3" s="53"/>
      <c r="E3" s="188"/>
      <c r="G3" s="187"/>
      <c r="H3" s="53"/>
      <c r="I3" s="187"/>
      <c r="J3" s="53"/>
      <c r="K3" s="53"/>
      <c r="L3" s="53"/>
      <c r="M3" s="53"/>
      <c r="N3" s="53"/>
      <c r="O3" s="53"/>
    </row>
    <row r="4" spans="1:16" s="9" customFormat="1">
      <c r="A4" s="11" t="s">
        <v>56</v>
      </c>
      <c r="B4" s="13"/>
      <c r="C4" s="82" t="s">
        <v>149</v>
      </c>
      <c r="D4" s="83" t="s">
        <v>150</v>
      </c>
      <c r="E4" s="84" t="s">
        <v>69</v>
      </c>
      <c r="F4" s="82" t="s">
        <v>70</v>
      </c>
      <c r="G4" s="85"/>
      <c r="H4" s="82" t="s">
        <v>71</v>
      </c>
      <c r="I4" s="85"/>
      <c r="J4" s="86"/>
      <c r="K4" s="87"/>
      <c r="L4" s="87"/>
      <c r="M4" s="87"/>
      <c r="N4" s="87"/>
      <c r="O4" s="87"/>
      <c r="P4" s="10"/>
    </row>
    <row r="5" spans="1:16" s="9" customFormat="1" ht="14.25" thickBot="1">
      <c r="A5" s="16"/>
      <c r="B5" s="18"/>
      <c r="C5" s="88" t="s">
        <v>75</v>
      </c>
      <c r="D5" s="89" t="s">
        <v>76</v>
      </c>
      <c r="E5" s="90" t="s">
        <v>77</v>
      </c>
      <c r="F5" s="88" t="s">
        <v>75</v>
      </c>
      <c r="G5" s="90" t="s">
        <v>76</v>
      </c>
      <c r="H5" s="91" t="s">
        <v>78</v>
      </c>
      <c r="I5" s="92" t="s">
        <v>79</v>
      </c>
      <c r="J5" s="86"/>
      <c r="K5" s="87"/>
      <c r="L5" s="87"/>
      <c r="M5" s="87"/>
      <c r="N5" s="87"/>
      <c r="O5" s="87"/>
      <c r="P5" s="10"/>
    </row>
    <row r="6" spans="1:16" s="9" customFormat="1">
      <c r="A6" s="24"/>
      <c r="B6" s="55" t="s">
        <v>82</v>
      </c>
      <c r="C6" s="228">
        <v>12894807100</v>
      </c>
      <c r="D6" s="229">
        <v>2855619800</v>
      </c>
      <c r="E6" s="230">
        <f>C6+D6</f>
        <v>15750426900</v>
      </c>
      <c r="F6" s="228">
        <v>4185</v>
      </c>
      <c r="G6" s="230">
        <v>4175</v>
      </c>
      <c r="H6" s="228">
        <v>3943749900</v>
      </c>
      <c r="I6" s="230">
        <v>3935559000</v>
      </c>
      <c r="J6" s="86"/>
      <c r="K6" s="87"/>
      <c r="L6" s="96"/>
      <c r="M6" s="96"/>
      <c r="N6" s="96"/>
      <c r="O6" s="96"/>
      <c r="P6" s="10"/>
    </row>
    <row r="7" spans="1:16" s="9" customFormat="1">
      <c r="A7" s="60" t="s">
        <v>83</v>
      </c>
      <c r="B7" s="61" t="s">
        <v>84</v>
      </c>
      <c r="C7" s="231">
        <v>10841012700</v>
      </c>
      <c r="D7" s="232">
        <v>2996118700</v>
      </c>
      <c r="E7" s="233">
        <f>C7+D7</f>
        <v>13837131400</v>
      </c>
      <c r="F7" s="231">
        <v>95445</v>
      </c>
      <c r="G7" s="233">
        <v>95198</v>
      </c>
      <c r="H7" s="231">
        <v>3595089400</v>
      </c>
      <c r="I7" s="233">
        <v>3414014000</v>
      </c>
      <c r="J7" s="100"/>
      <c r="K7" s="87"/>
      <c r="L7" s="96"/>
      <c r="M7" s="96"/>
      <c r="N7" s="96"/>
      <c r="O7" s="96"/>
      <c r="P7" s="10"/>
    </row>
    <row r="8" spans="1:16" s="71" customFormat="1" ht="14.25" customHeight="1" thickBot="1">
      <c r="A8" s="49"/>
      <c r="B8" s="21" t="s">
        <v>33</v>
      </c>
      <c r="C8" s="234">
        <f t="shared" ref="C8:I8" si="0">C6+C7</f>
        <v>23735819800</v>
      </c>
      <c r="D8" s="235">
        <f t="shared" si="0"/>
        <v>5851738500</v>
      </c>
      <c r="E8" s="236">
        <f>E6+E7</f>
        <v>29587558300</v>
      </c>
      <c r="F8" s="234">
        <f t="shared" si="0"/>
        <v>99630</v>
      </c>
      <c r="G8" s="236">
        <f t="shared" si="0"/>
        <v>99373</v>
      </c>
      <c r="H8" s="234">
        <f t="shared" si="0"/>
        <v>7538839300</v>
      </c>
      <c r="I8" s="236">
        <f t="shared" si="0"/>
        <v>7349573000</v>
      </c>
      <c r="J8" s="86"/>
      <c r="K8" s="104"/>
      <c r="L8" s="96"/>
      <c r="M8" s="96"/>
      <c r="N8" s="96"/>
      <c r="O8" s="96"/>
      <c r="P8" s="70"/>
    </row>
    <row r="9" spans="1:16" s="74" customFormat="1">
      <c r="A9" s="72"/>
      <c r="B9" s="55" t="s">
        <v>82</v>
      </c>
      <c r="C9" s="228">
        <v>7888407200</v>
      </c>
      <c r="D9" s="229">
        <v>1737773200</v>
      </c>
      <c r="E9" s="230">
        <f>C9+D9</f>
        <v>9626180400</v>
      </c>
      <c r="F9" s="228">
        <v>3871</v>
      </c>
      <c r="G9" s="230">
        <v>3696</v>
      </c>
      <c r="H9" s="228">
        <v>2412137400</v>
      </c>
      <c r="I9" s="230">
        <v>2404681000</v>
      </c>
      <c r="J9" s="86"/>
      <c r="K9" s="87"/>
      <c r="L9" s="96"/>
      <c r="M9" s="96"/>
      <c r="N9" s="96"/>
      <c r="O9" s="96"/>
      <c r="P9" s="73"/>
    </row>
    <row r="10" spans="1:16" s="9" customFormat="1">
      <c r="A10" s="60" t="s">
        <v>85</v>
      </c>
      <c r="B10" s="61" t="s">
        <v>84</v>
      </c>
      <c r="C10" s="231">
        <v>9208143600</v>
      </c>
      <c r="D10" s="232">
        <v>2511289300</v>
      </c>
      <c r="E10" s="233">
        <f>C10+D10</f>
        <v>11719432900</v>
      </c>
      <c r="F10" s="231">
        <v>79463</v>
      </c>
      <c r="G10" s="233">
        <v>77871</v>
      </c>
      <c r="H10" s="231">
        <v>3047212900</v>
      </c>
      <c r="I10" s="233">
        <v>2890740000</v>
      </c>
      <c r="J10" s="100"/>
      <c r="K10" s="87"/>
      <c r="L10" s="96"/>
      <c r="M10" s="96"/>
      <c r="N10" s="96"/>
      <c r="O10" s="96"/>
      <c r="P10" s="10"/>
    </row>
    <row r="11" spans="1:16" s="71" customFormat="1" ht="14.25" thickBot="1">
      <c r="A11" s="49"/>
      <c r="B11" s="21" t="s">
        <v>33</v>
      </c>
      <c r="C11" s="234">
        <f t="shared" ref="C11:I11" si="1">C9+C10</f>
        <v>17096550800</v>
      </c>
      <c r="D11" s="235">
        <f t="shared" si="1"/>
        <v>4249062500</v>
      </c>
      <c r="E11" s="236">
        <f t="shared" si="1"/>
        <v>21345613300</v>
      </c>
      <c r="F11" s="234">
        <f t="shared" si="1"/>
        <v>83334</v>
      </c>
      <c r="G11" s="236">
        <f t="shared" si="1"/>
        <v>81567</v>
      </c>
      <c r="H11" s="234">
        <f t="shared" si="1"/>
        <v>5459350300</v>
      </c>
      <c r="I11" s="236">
        <f t="shared" si="1"/>
        <v>5295421000</v>
      </c>
      <c r="J11" s="86"/>
      <c r="K11" s="104"/>
      <c r="L11" s="96"/>
      <c r="M11" s="96"/>
      <c r="N11" s="96"/>
      <c r="O11" s="96"/>
      <c r="P11" s="70"/>
    </row>
    <row r="12" spans="1:16" s="9" customFormat="1">
      <c r="A12" s="24"/>
      <c r="B12" s="55" t="s">
        <v>82</v>
      </c>
      <c r="C12" s="228">
        <v>19323048600</v>
      </c>
      <c r="D12" s="229">
        <v>4182061400</v>
      </c>
      <c r="E12" s="230">
        <f>C12+D12</f>
        <v>23505110000</v>
      </c>
      <c r="F12" s="228">
        <v>2733</v>
      </c>
      <c r="G12" s="230">
        <v>2733</v>
      </c>
      <c r="H12" s="228">
        <v>5880290000</v>
      </c>
      <c r="I12" s="230">
        <v>5874940000</v>
      </c>
      <c r="J12" s="86"/>
      <c r="K12" s="87"/>
      <c r="L12" s="96"/>
      <c r="M12" s="96"/>
      <c r="N12" s="96"/>
      <c r="O12" s="96"/>
      <c r="P12" s="10"/>
    </row>
    <row r="13" spans="1:16" s="9" customFormat="1">
      <c r="A13" s="60" t="s">
        <v>86</v>
      </c>
      <c r="B13" s="61" t="s">
        <v>84</v>
      </c>
      <c r="C13" s="231">
        <v>4810147400</v>
      </c>
      <c r="D13" s="232">
        <v>1225936900</v>
      </c>
      <c r="E13" s="233">
        <f>C13+D13</f>
        <v>6036084300</v>
      </c>
      <c r="F13" s="231">
        <v>42179</v>
      </c>
      <c r="G13" s="233">
        <v>42179</v>
      </c>
      <c r="H13" s="231">
        <v>1570872300</v>
      </c>
      <c r="I13" s="233">
        <v>1488404000</v>
      </c>
      <c r="J13" s="100"/>
      <c r="K13" s="87"/>
      <c r="L13" s="96"/>
      <c r="M13" s="96"/>
      <c r="N13" s="96"/>
      <c r="O13" s="96"/>
      <c r="P13" s="10"/>
    </row>
    <row r="14" spans="1:16" s="71" customFormat="1" ht="14.25" thickBot="1">
      <c r="A14" s="49"/>
      <c r="B14" s="21" t="s">
        <v>33</v>
      </c>
      <c r="C14" s="234">
        <f t="shared" ref="C14:I14" si="2">C12+C13</f>
        <v>24133196000</v>
      </c>
      <c r="D14" s="235">
        <f t="shared" si="2"/>
        <v>5407998300</v>
      </c>
      <c r="E14" s="236">
        <f t="shared" si="2"/>
        <v>29541194300</v>
      </c>
      <c r="F14" s="234">
        <f t="shared" si="2"/>
        <v>44912</v>
      </c>
      <c r="G14" s="236">
        <f t="shared" si="2"/>
        <v>44912</v>
      </c>
      <c r="H14" s="234">
        <f t="shared" si="2"/>
        <v>7451162300</v>
      </c>
      <c r="I14" s="236">
        <f t="shared" si="2"/>
        <v>7363344000</v>
      </c>
      <c r="J14" s="86"/>
      <c r="K14" s="104"/>
      <c r="L14" s="96"/>
      <c r="M14" s="96"/>
      <c r="N14" s="96"/>
      <c r="O14" s="96"/>
      <c r="P14" s="70"/>
    </row>
    <row r="15" spans="1:16" s="9" customFormat="1">
      <c r="A15" s="24"/>
      <c r="B15" s="55" t="s">
        <v>82</v>
      </c>
      <c r="C15" s="228">
        <v>13665180200</v>
      </c>
      <c r="D15" s="229">
        <v>3023396600</v>
      </c>
      <c r="E15" s="230">
        <f>C15+D15</f>
        <v>16688576800</v>
      </c>
      <c r="F15" s="228">
        <v>4984</v>
      </c>
      <c r="G15" s="230">
        <v>4983</v>
      </c>
      <c r="H15" s="228">
        <v>4179440800</v>
      </c>
      <c r="I15" s="230">
        <v>4169712000</v>
      </c>
      <c r="J15" s="86"/>
      <c r="K15" s="87"/>
      <c r="L15" s="96"/>
      <c r="M15" s="96"/>
      <c r="N15" s="96"/>
      <c r="O15" s="96"/>
      <c r="P15" s="10"/>
    </row>
    <row r="16" spans="1:16" s="9" customFormat="1">
      <c r="A16" s="60" t="s">
        <v>87</v>
      </c>
      <c r="B16" s="61" t="s">
        <v>84</v>
      </c>
      <c r="C16" s="231">
        <v>6904430500</v>
      </c>
      <c r="D16" s="232">
        <v>1856952100</v>
      </c>
      <c r="E16" s="233">
        <f>C16+D16</f>
        <v>8761382600</v>
      </c>
      <c r="F16" s="231">
        <v>55851</v>
      </c>
      <c r="G16" s="233">
        <v>55851</v>
      </c>
      <c r="H16" s="231">
        <v>2271191600</v>
      </c>
      <c r="I16" s="233">
        <v>2163397000</v>
      </c>
      <c r="J16" s="100"/>
      <c r="K16" s="87"/>
      <c r="L16" s="96"/>
      <c r="M16" s="96"/>
      <c r="N16" s="96"/>
      <c r="O16" s="96"/>
      <c r="P16" s="10"/>
    </row>
    <row r="17" spans="1:16" s="71" customFormat="1" ht="14.25" thickBot="1">
      <c r="A17" s="49"/>
      <c r="B17" s="21" t="s">
        <v>33</v>
      </c>
      <c r="C17" s="234">
        <f t="shared" ref="C17:I17" si="3">C15+C16</f>
        <v>20569610700</v>
      </c>
      <c r="D17" s="235">
        <f t="shared" si="3"/>
        <v>4880348700</v>
      </c>
      <c r="E17" s="236">
        <f t="shared" si="3"/>
        <v>25449959400</v>
      </c>
      <c r="F17" s="234">
        <f t="shared" si="3"/>
        <v>60835</v>
      </c>
      <c r="G17" s="236">
        <f t="shared" si="3"/>
        <v>60834</v>
      </c>
      <c r="H17" s="234">
        <f t="shared" si="3"/>
        <v>6450632400</v>
      </c>
      <c r="I17" s="236">
        <f t="shared" si="3"/>
        <v>6333109000</v>
      </c>
      <c r="J17" s="86"/>
      <c r="K17" s="104"/>
      <c r="L17" s="96"/>
      <c r="M17" s="96"/>
      <c r="N17" s="96"/>
      <c r="O17" s="96"/>
      <c r="P17" s="70"/>
    </row>
    <row r="18" spans="1:16" s="9" customFormat="1">
      <c r="A18" s="24"/>
      <c r="B18" s="55" t="s">
        <v>82</v>
      </c>
      <c r="C18" s="228">
        <v>1976147700</v>
      </c>
      <c r="D18" s="229">
        <v>474875100</v>
      </c>
      <c r="E18" s="230">
        <f>C18+D18</f>
        <v>2451022800</v>
      </c>
      <c r="F18" s="228">
        <v>3274</v>
      </c>
      <c r="G18" s="230">
        <v>3269</v>
      </c>
      <c r="H18" s="228">
        <v>617572800</v>
      </c>
      <c r="I18" s="230">
        <v>611150000</v>
      </c>
      <c r="J18" s="86"/>
      <c r="K18" s="87"/>
      <c r="L18" s="96"/>
      <c r="M18" s="96"/>
      <c r="N18" s="96"/>
      <c r="O18" s="96"/>
      <c r="P18" s="10"/>
    </row>
    <row r="19" spans="1:16" s="9" customFormat="1">
      <c r="A19" s="60" t="s">
        <v>88</v>
      </c>
      <c r="B19" s="61" t="s">
        <v>84</v>
      </c>
      <c r="C19" s="231">
        <v>6609541700</v>
      </c>
      <c r="D19" s="232">
        <v>1818734900</v>
      </c>
      <c r="E19" s="233">
        <f>C19+D19</f>
        <v>8428276600</v>
      </c>
      <c r="F19" s="231">
        <v>74608</v>
      </c>
      <c r="G19" s="233">
        <v>74605</v>
      </c>
      <c r="H19" s="231">
        <v>2215381600</v>
      </c>
      <c r="I19" s="233">
        <v>2070965000</v>
      </c>
      <c r="J19" s="100"/>
      <c r="K19" s="87"/>
      <c r="L19" s="96"/>
      <c r="M19" s="96"/>
      <c r="N19" s="96"/>
      <c r="O19" s="96"/>
      <c r="P19" s="10"/>
    </row>
    <row r="20" spans="1:16" s="71" customFormat="1" ht="14.25" thickBot="1">
      <c r="A20" s="49"/>
      <c r="B20" s="21" t="s">
        <v>33</v>
      </c>
      <c r="C20" s="234">
        <f t="shared" ref="C20:I20" si="4">C18+C19</f>
        <v>8585689400</v>
      </c>
      <c r="D20" s="235">
        <f t="shared" si="4"/>
        <v>2293610000</v>
      </c>
      <c r="E20" s="236">
        <f t="shared" si="4"/>
        <v>10879299400</v>
      </c>
      <c r="F20" s="234">
        <f t="shared" si="4"/>
        <v>77882</v>
      </c>
      <c r="G20" s="236">
        <f t="shared" si="4"/>
        <v>77874</v>
      </c>
      <c r="H20" s="234">
        <f t="shared" si="4"/>
        <v>2832954400</v>
      </c>
      <c r="I20" s="236">
        <f t="shared" si="4"/>
        <v>2682115000</v>
      </c>
      <c r="J20" s="86"/>
      <c r="K20" s="104"/>
      <c r="L20" s="96"/>
      <c r="M20" s="96"/>
      <c r="N20" s="96"/>
      <c r="O20" s="96"/>
      <c r="P20" s="70"/>
    </row>
    <row r="21" spans="1:16" s="9" customFormat="1">
      <c r="A21" s="24"/>
      <c r="B21" s="55" t="s">
        <v>82</v>
      </c>
      <c r="C21" s="228">
        <v>2377632200</v>
      </c>
      <c r="D21" s="229">
        <v>545336200</v>
      </c>
      <c r="E21" s="230">
        <f>C21+D21</f>
        <v>2922968400</v>
      </c>
      <c r="F21" s="228">
        <v>1953</v>
      </c>
      <c r="G21" s="230">
        <v>1927</v>
      </c>
      <c r="H21" s="228">
        <v>733649400</v>
      </c>
      <c r="I21" s="230">
        <v>729773000</v>
      </c>
      <c r="J21" s="86"/>
      <c r="K21" s="87"/>
      <c r="L21" s="96"/>
      <c r="M21" s="96"/>
      <c r="N21" s="96"/>
      <c r="O21" s="96"/>
      <c r="P21" s="10"/>
    </row>
    <row r="22" spans="1:16" s="9" customFormat="1">
      <c r="A22" s="60" t="s">
        <v>89</v>
      </c>
      <c r="B22" s="61" t="s">
        <v>84</v>
      </c>
      <c r="C22" s="231">
        <v>7929487400</v>
      </c>
      <c r="D22" s="232">
        <v>2252223200</v>
      </c>
      <c r="E22" s="233">
        <f>C22+D22</f>
        <v>10181710600</v>
      </c>
      <c r="F22" s="231">
        <v>73062</v>
      </c>
      <c r="G22" s="233">
        <v>72858</v>
      </c>
      <c r="H22" s="231">
        <v>2654188600</v>
      </c>
      <c r="I22" s="233">
        <v>2509174000</v>
      </c>
      <c r="J22" s="100"/>
      <c r="K22" s="87"/>
      <c r="L22" s="96"/>
      <c r="M22" s="96"/>
      <c r="N22" s="96"/>
      <c r="O22" s="96"/>
      <c r="P22" s="10"/>
    </row>
    <row r="23" spans="1:16" s="71" customFormat="1" ht="14.25" thickBot="1">
      <c r="A23" s="49"/>
      <c r="B23" s="21" t="s">
        <v>33</v>
      </c>
      <c r="C23" s="234">
        <f t="shared" ref="C23:I23" si="5">C21+C22</f>
        <v>10307119600</v>
      </c>
      <c r="D23" s="235">
        <f t="shared" si="5"/>
        <v>2797559400</v>
      </c>
      <c r="E23" s="236">
        <f t="shared" si="5"/>
        <v>13104679000</v>
      </c>
      <c r="F23" s="234">
        <f t="shared" si="5"/>
        <v>75015</v>
      </c>
      <c r="G23" s="236">
        <f t="shared" si="5"/>
        <v>74785</v>
      </c>
      <c r="H23" s="234">
        <f t="shared" si="5"/>
        <v>3387838000</v>
      </c>
      <c r="I23" s="236">
        <f t="shared" si="5"/>
        <v>3238947000</v>
      </c>
      <c r="J23" s="86"/>
      <c r="K23" s="104"/>
      <c r="L23" s="96"/>
      <c r="M23" s="96"/>
      <c r="N23" s="96"/>
      <c r="O23" s="96"/>
      <c r="P23" s="70"/>
    </row>
    <row r="24" spans="1:16" s="9" customFormat="1">
      <c r="A24" s="24"/>
      <c r="B24" s="55" t="s">
        <v>82</v>
      </c>
      <c r="C24" s="228">
        <v>2765747200</v>
      </c>
      <c r="D24" s="229">
        <v>578698300</v>
      </c>
      <c r="E24" s="230">
        <f>C24+D24</f>
        <v>3344445500</v>
      </c>
      <c r="F24" s="228">
        <v>2522</v>
      </c>
      <c r="G24" s="230">
        <v>2297</v>
      </c>
      <c r="H24" s="228">
        <v>839772500</v>
      </c>
      <c r="I24" s="230">
        <v>834891000</v>
      </c>
      <c r="J24" s="86"/>
      <c r="K24" s="87"/>
      <c r="L24" s="96"/>
      <c r="M24" s="96"/>
      <c r="N24" s="96"/>
      <c r="O24" s="96"/>
      <c r="P24" s="10"/>
    </row>
    <row r="25" spans="1:16" s="9" customFormat="1">
      <c r="A25" s="60" t="s">
        <v>90</v>
      </c>
      <c r="B25" s="61" t="s">
        <v>84</v>
      </c>
      <c r="C25" s="231">
        <v>6660846900</v>
      </c>
      <c r="D25" s="232">
        <v>1797979800</v>
      </c>
      <c r="E25" s="233">
        <f>C25+D25</f>
        <v>8458826700</v>
      </c>
      <c r="F25" s="231">
        <v>67121</v>
      </c>
      <c r="G25" s="233">
        <v>64809</v>
      </c>
      <c r="H25" s="231">
        <v>2211701700</v>
      </c>
      <c r="I25" s="233">
        <v>2082375000</v>
      </c>
      <c r="J25" s="100"/>
      <c r="K25" s="87"/>
      <c r="L25" s="96"/>
      <c r="M25" s="96"/>
      <c r="N25" s="96"/>
      <c r="O25" s="96"/>
      <c r="P25" s="10"/>
    </row>
    <row r="26" spans="1:16" s="71" customFormat="1" ht="14.25" thickBot="1">
      <c r="A26" s="49"/>
      <c r="B26" s="21" t="s">
        <v>33</v>
      </c>
      <c r="C26" s="234">
        <f t="shared" ref="C26:I26" si="6">C24+C25</f>
        <v>9426594100</v>
      </c>
      <c r="D26" s="235">
        <f t="shared" si="6"/>
        <v>2376678100</v>
      </c>
      <c r="E26" s="236">
        <f t="shared" si="6"/>
        <v>11803272200</v>
      </c>
      <c r="F26" s="234">
        <f t="shared" si="6"/>
        <v>69643</v>
      </c>
      <c r="G26" s="236">
        <f t="shared" si="6"/>
        <v>67106</v>
      </c>
      <c r="H26" s="234">
        <f t="shared" si="6"/>
        <v>3051474200</v>
      </c>
      <c r="I26" s="236">
        <f t="shared" si="6"/>
        <v>2917266000</v>
      </c>
      <c r="J26" s="86"/>
      <c r="K26" s="104"/>
      <c r="L26" s="96"/>
      <c r="M26" s="96"/>
      <c r="N26" s="96"/>
      <c r="O26" s="96"/>
      <c r="P26" s="70"/>
    </row>
    <row r="27" spans="1:16" s="9" customFormat="1">
      <c r="A27" s="24"/>
      <c r="B27" s="55" t="s">
        <v>82</v>
      </c>
      <c r="C27" s="228">
        <v>2619785000</v>
      </c>
      <c r="D27" s="229">
        <v>521048100</v>
      </c>
      <c r="E27" s="230">
        <f>C27+D27</f>
        <v>3140833100</v>
      </c>
      <c r="F27" s="228">
        <v>2244</v>
      </c>
      <c r="G27" s="230">
        <v>1812</v>
      </c>
      <c r="H27" s="228">
        <v>788476100</v>
      </c>
      <c r="I27" s="230">
        <v>784119000</v>
      </c>
      <c r="J27" s="86"/>
      <c r="K27" s="87"/>
      <c r="L27" s="96"/>
      <c r="M27" s="96"/>
      <c r="N27" s="96"/>
      <c r="O27" s="96"/>
      <c r="P27" s="10"/>
    </row>
    <row r="28" spans="1:16" s="9" customFormat="1">
      <c r="A28" s="60" t="s">
        <v>91</v>
      </c>
      <c r="B28" s="61" t="s">
        <v>84</v>
      </c>
      <c r="C28" s="231">
        <v>8588528400</v>
      </c>
      <c r="D28" s="232">
        <v>2321890700</v>
      </c>
      <c r="E28" s="233">
        <f>C28+D28</f>
        <v>10910419100</v>
      </c>
      <c r="F28" s="231">
        <v>81720</v>
      </c>
      <c r="G28" s="233">
        <v>77290</v>
      </c>
      <c r="H28" s="231">
        <v>2846458100</v>
      </c>
      <c r="I28" s="233">
        <v>2687987000</v>
      </c>
      <c r="J28" s="100"/>
      <c r="K28" s="87"/>
      <c r="L28" s="96"/>
      <c r="M28" s="96"/>
      <c r="N28" s="96"/>
      <c r="O28" s="96"/>
      <c r="P28" s="10"/>
    </row>
    <row r="29" spans="1:16" s="71" customFormat="1" ht="14.25" thickBot="1">
      <c r="A29" s="49"/>
      <c r="B29" s="21" t="s">
        <v>33</v>
      </c>
      <c r="C29" s="234">
        <f t="shared" ref="C29:I29" si="7">C27+C28</f>
        <v>11208313400</v>
      </c>
      <c r="D29" s="235">
        <f t="shared" si="7"/>
        <v>2842938800</v>
      </c>
      <c r="E29" s="236">
        <f t="shared" si="7"/>
        <v>14051252200</v>
      </c>
      <c r="F29" s="234">
        <f>F27+F28</f>
        <v>83964</v>
      </c>
      <c r="G29" s="270">
        <f t="shared" si="7"/>
        <v>79102</v>
      </c>
      <c r="H29" s="234">
        <f t="shared" si="7"/>
        <v>3634934200</v>
      </c>
      <c r="I29" s="236">
        <f t="shared" si="7"/>
        <v>3472106000</v>
      </c>
      <c r="J29" s="86"/>
      <c r="K29" s="104"/>
      <c r="L29" s="96"/>
      <c r="M29" s="96"/>
      <c r="N29" s="96"/>
      <c r="O29" s="96"/>
      <c r="P29" s="70"/>
    </row>
    <row r="30" spans="1:16" s="9" customFormat="1">
      <c r="A30" s="24"/>
      <c r="B30" s="55" t="s">
        <v>82</v>
      </c>
      <c r="C30" s="228">
        <v>4008675200</v>
      </c>
      <c r="D30" s="229">
        <v>892923700</v>
      </c>
      <c r="E30" s="230">
        <f>C30+D30</f>
        <v>4901598900</v>
      </c>
      <c r="F30" s="228">
        <v>2056</v>
      </c>
      <c r="G30" s="230">
        <v>2027</v>
      </c>
      <c r="H30" s="228">
        <v>1228359900</v>
      </c>
      <c r="I30" s="230">
        <v>1224413000</v>
      </c>
      <c r="J30" s="86"/>
      <c r="K30" s="87"/>
      <c r="L30" s="96"/>
      <c r="M30" s="96"/>
      <c r="N30" s="96"/>
      <c r="O30" s="96"/>
      <c r="P30" s="10"/>
    </row>
    <row r="31" spans="1:16" s="9" customFormat="1">
      <c r="A31" s="60" t="s">
        <v>92</v>
      </c>
      <c r="B31" s="61" t="s">
        <v>84</v>
      </c>
      <c r="C31" s="231">
        <v>5698125900</v>
      </c>
      <c r="D31" s="232">
        <v>1590036100</v>
      </c>
      <c r="E31" s="233">
        <f>C31+D31</f>
        <v>7288162000</v>
      </c>
      <c r="F31" s="231">
        <v>57488</v>
      </c>
      <c r="G31" s="233">
        <v>57177</v>
      </c>
      <c r="H31" s="231">
        <v>1905472000</v>
      </c>
      <c r="I31" s="233">
        <v>1794230000</v>
      </c>
      <c r="J31" s="100"/>
      <c r="K31" s="87"/>
      <c r="L31" s="96"/>
      <c r="M31" s="96"/>
      <c r="N31" s="96"/>
      <c r="O31" s="96"/>
      <c r="P31" s="10"/>
    </row>
    <row r="32" spans="1:16" s="71" customFormat="1" ht="14.25" thickBot="1">
      <c r="A32" s="49"/>
      <c r="B32" s="21" t="s">
        <v>104</v>
      </c>
      <c r="C32" s="234">
        <f t="shared" ref="C32:I32" si="8">C30+C31</f>
        <v>9706801100</v>
      </c>
      <c r="D32" s="235">
        <f t="shared" si="8"/>
        <v>2482959800</v>
      </c>
      <c r="E32" s="236">
        <f t="shared" si="8"/>
        <v>12189760900</v>
      </c>
      <c r="F32" s="234">
        <f t="shared" si="8"/>
        <v>59544</v>
      </c>
      <c r="G32" s="236">
        <f t="shared" si="8"/>
        <v>59204</v>
      </c>
      <c r="H32" s="234">
        <f t="shared" si="8"/>
        <v>3133831900</v>
      </c>
      <c r="I32" s="236">
        <f t="shared" si="8"/>
        <v>3018643000</v>
      </c>
      <c r="J32" s="86"/>
      <c r="K32" s="104"/>
      <c r="L32" s="96"/>
      <c r="M32" s="96"/>
      <c r="N32" s="96"/>
      <c r="O32" s="96"/>
      <c r="P32" s="70"/>
    </row>
    <row r="33" spans="1:16" s="9" customFormat="1">
      <c r="A33" s="24"/>
      <c r="B33" s="55" t="s">
        <v>105</v>
      </c>
      <c r="C33" s="228">
        <v>5763814500</v>
      </c>
      <c r="D33" s="229">
        <v>1256109100</v>
      </c>
      <c r="E33" s="230">
        <f>C33+D33</f>
        <v>7019923600</v>
      </c>
      <c r="F33" s="228">
        <v>2189</v>
      </c>
      <c r="G33" s="230">
        <v>2164</v>
      </c>
      <c r="H33" s="228">
        <v>1758190600</v>
      </c>
      <c r="I33" s="230">
        <v>1753911000</v>
      </c>
      <c r="J33" s="86"/>
      <c r="K33" s="87"/>
      <c r="L33" s="96"/>
      <c r="M33" s="96"/>
      <c r="N33" s="96"/>
      <c r="O33" s="96"/>
      <c r="P33" s="10"/>
    </row>
    <row r="34" spans="1:16" s="9" customFormat="1">
      <c r="A34" s="60" t="s">
        <v>93</v>
      </c>
      <c r="B34" s="61" t="s">
        <v>84</v>
      </c>
      <c r="C34" s="231">
        <v>6839655600</v>
      </c>
      <c r="D34" s="232">
        <v>1928150600</v>
      </c>
      <c r="E34" s="233">
        <f>C34+D34</f>
        <v>8767806200</v>
      </c>
      <c r="F34" s="231">
        <v>67701</v>
      </c>
      <c r="G34" s="233">
        <v>67480</v>
      </c>
      <c r="H34" s="231">
        <v>2291484200</v>
      </c>
      <c r="I34" s="233">
        <v>2158774000</v>
      </c>
      <c r="J34" s="100"/>
      <c r="K34" s="87"/>
      <c r="L34" s="96"/>
      <c r="M34" s="96"/>
      <c r="N34" s="96"/>
      <c r="O34" s="96"/>
      <c r="P34" s="10"/>
    </row>
    <row r="35" spans="1:16" s="71" customFormat="1" ht="14.25" thickBot="1">
      <c r="A35" s="49"/>
      <c r="B35" s="21" t="s">
        <v>33</v>
      </c>
      <c r="C35" s="234">
        <f t="shared" ref="C35:I35" si="9">C33+C34</f>
        <v>12603470100</v>
      </c>
      <c r="D35" s="235">
        <f t="shared" si="9"/>
        <v>3184259700</v>
      </c>
      <c r="E35" s="236">
        <f t="shared" si="9"/>
        <v>15787729800</v>
      </c>
      <c r="F35" s="234">
        <f t="shared" si="9"/>
        <v>69890</v>
      </c>
      <c r="G35" s="236">
        <f t="shared" si="9"/>
        <v>69644</v>
      </c>
      <c r="H35" s="234">
        <f t="shared" si="9"/>
        <v>4049674800</v>
      </c>
      <c r="I35" s="236">
        <f t="shared" si="9"/>
        <v>3912685000</v>
      </c>
      <c r="J35" s="86"/>
      <c r="K35" s="104"/>
      <c r="L35" s="96"/>
      <c r="M35" s="96"/>
      <c r="N35" s="96"/>
      <c r="O35" s="96"/>
      <c r="P35" s="70"/>
    </row>
    <row r="36" spans="1:16" s="9" customFormat="1">
      <c r="A36" s="24"/>
      <c r="B36" s="55" t="s">
        <v>82</v>
      </c>
      <c r="C36" s="228">
        <v>8897363100</v>
      </c>
      <c r="D36" s="229">
        <v>1962625300</v>
      </c>
      <c r="E36" s="230">
        <f>C36+D36</f>
        <v>10859988400</v>
      </c>
      <c r="F36" s="228">
        <v>4112</v>
      </c>
      <c r="G36" s="230">
        <v>3940</v>
      </c>
      <c r="H36" s="228">
        <v>2721078400</v>
      </c>
      <c r="I36" s="230">
        <v>2712970000</v>
      </c>
      <c r="J36" s="86"/>
      <c r="K36" s="87"/>
      <c r="L36" s="96"/>
      <c r="M36" s="96"/>
      <c r="N36" s="96"/>
      <c r="O36" s="96"/>
      <c r="P36" s="10"/>
    </row>
    <row r="37" spans="1:16" s="9" customFormat="1">
      <c r="A37" s="60" t="s">
        <v>94</v>
      </c>
      <c r="B37" s="61" t="s">
        <v>84</v>
      </c>
      <c r="C37" s="231">
        <v>16429584000</v>
      </c>
      <c r="D37" s="232">
        <v>4561304300</v>
      </c>
      <c r="E37" s="233">
        <f>C37+D37</f>
        <v>20990888300</v>
      </c>
      <c r="F37" s="231">
        <v>108426</v>
      </c>
      <c r="G37" s="233">
        <v>106670</v>
      </c>
      <c r="H37" s="231">
        <v>5405906300</v>
      </c>
      <c r="I37" s="233">
        <v>5194994000</v>
      </c>
      <c r="J37" s="100"/>
      <c r="K37" s="87"/>
      <c r="L37" s="96"/>
      <c r="M37" s="96"/>
      <c r="N37" s="96"/>
      <c r="O37" s="96"/>
      <c r="P37" s="10"/>
    </row>
    <row r="38" spans="1:16" s="71" customFormat="1" ht="14.25" thickBot="1">
      <c r="A38" s="49"/>
      <c r="B38" s="21" t="s">
        <v>33</v>
      </c>
      <c r="C38" s="234">
        <f t="shared" ref="C38:I38" si="10">C36+C37</f>
        <v>25326947100</v>
      </c>
      <c r="D38" s="235">
        <f t="shared" si="10"/>
        <v>6523929600</v>
      </c>
      <c r="E38" s="236">
        <f t="shared" si="10"/>
        <v>31850876700</v>
      </c>
      <c r="F38" s="234">
        <f t="shared" si="10"/>
        <v>112538</v>
      </c>
      <c r="G38" s="236">
        <f t="shared" si="10"/>
        <v>110610</v>
      </c>
      <c r="H38" s="234">
        <f t="shared" si="10"/>
        <v>8126984700</v>
      </c>
      <c r="I38" s="236">
        <f t="shared" si="10"/>
        <v>7907964000</v>
      </c>
      <c r="J38" s="86"/>
      <c r="K38" s="104"/>
      <c r="L38" s="96"/>
      <c r="M38" s="96"/>
      <c r="N38" s="96"/>
      <c r="O38" s="96"/>
      <c r="P38" s="70"/>
    </row>
    <row r="39" spans="1:16" s="9" customFormat="1">
      <c r="A39" s="24"/>
      <c r="B39" s="55" t="s">
        <v>82</v>
      </c>
      <c r="C39" s="228">
        <v>2252323300</v>
      </c>
      <c r="D39" s="229">
        <v>470395800</v>
      </c>
      <c r="E39" s="230">
        <f>C39+D39</f>
        <v>2722719100</v>
      </c>
      <c r="F39" s="228">
        <v>1482</v>
      </c>
      <c r="G39" s="230">
        <v>1314</v>
      </c>
      <c r="H39" s="228">
        <v>682833100</v>
      </c>
      <c r="I39" s="230">
        <v>679962000</v>
      </c>
      <c r="J39" s="86"/>
      <c r="K39" s="87"/>
      <c r="L39" s="96"/>
      <c r="M39" s="96"/>
      <c r="N39" s="96"/>
      <c r="O39" s="96"/>
      <c r="P39" s="10"/>
    </row>
    <row r="40" spans="1:16" s="9" customFormat="1">
      <c r="A40" s="60" t="s">
        <v>95</v>
      </c>
      <c r="B40" s="61" t="s">
        <v>84</v>
      </c>
      <c r="C40" s="231">
        <v>6880072000</v>
      </c>
      <c r="D40" s="232">
        <v>1870767500</v>
      </c>
      <c r="E40" s="233">
        <f>C40+D40</f>
        <v>8750839500</v>
      </c>
      <c r="F40" s="231">
        <v>53152</v>
      </c>
      <c r="G40" s="233">
        <v>51076</v>
      </c>
      <c r="H40" s="231">
        <v>2265685500</v>
      </c>
      <c r="I40" s="233">
        <v>2161718000</v>
      </c>
      <c r="J40" s="100"/>
      <c r="K40" s="87"/>
      <c r="L40" s="96"/>
      <c r="M40" s="96"/>
      <c r="N40" s="96"/>
      <c r="O40" s="96"/>
      <c r="P40" s="10"/>
    </row>
    <row r="41" spans="1:16" s="71" customFormat="1" ht="14.25" thickBot="1">
      <c r="A41" s="49"/>
      <c r="B41" s="21" t="s">
        <v>33</v>
      </c>
      <c r="C41" s="234">
        <f t="shared" ref="C41:I41" si="11">C39+C40</f>
        <v>9132395300</v>
      </c>
      <c r="D41" s="235">
        <f t="shared" si="11"/>
        <v>2341163300</v>
      </c>
      <c r="E41" s="236">
        <f t="shared" si="11"/>
        <v>11473558600</v>
      </c>
      <c r="F41" s="234">
        <f t="shared" si="11"/>
        <v>54634</v>
      </c>
      <c r="G41" s="236">
        <f t="shared" si="11"/>
        <v>52390</v>
      </c>
      <c r="H41" s="234">
        <f t="shared" si="11"/>
        <v>2948518600</v>
      </c>
      <c r="I41" s="236">
        <f t="shared" si="11"/>
        <v>2841680000</v>
      </c>
      <c r="J41" s="86"/>
      <c r="K41" s="104"/>
      <c r="L41" s="96"/>
      <c r="M41" s="96"/>
      <c r="N41" s="96"/>
      <c r="O41" s="96"/>
      <c r="P41" s="70"/>
    </row>
    <row r="42" spans="1:16" s="9" customFormat="1">
      <c r="A42" s="24"/>
      <c r="B42" s="55" t="s">
        <v>82</v>
      </c>
      <c r="C42" s="228">
        <v>4848734100</v>
      </c>
      <c r="D42" s="229">
        <v>1050972900</v>
      </c>
      <c r="E42" s="230">
        <f>C42+D42</f>
        <v>5899707000</v>
      </c>
      <c r="F42" s="228">
        <v>2180</v>
      </c>
      <c r="G42" s="230">
        <v>2020</v>
      </c>
      <c r="H42" s="228">
        <v>1478172000</v>
      </c>
      <c r="I42" s="230">
        <v>1473845000</v>
      </c>
      <c r="J42" s="86"/>
      <c r="K42" s="87"/>
      <c r="L42" s="96"/>
      <c r="M42" s="96"/>
      <c r="N42" s="96"/>
      <c r="O42" s="96"/>
      <c r="P42" s="10"/>
    </row>
    <row r="43" spans="1:16" s="9" customFormat="1">
      <c r="A43" s="60" t="s">
        <v>96</v>
      </c>
      <c r="B43" s="61" t="s">
        <v>84</v>
      </c>
      <c r="C43" s="231">
        <v>15631251600</v>
      </c>
      <c r="D43" s="232">
        <v>4609164600</v>
      </c>
      <c r="E43" s="233">
        <f>C43+D43</f>
        <v>20240416200</v>
      </c>
      <c r="F43" s="231">
        <v>92487</v>
      </c>
      <c r="G43" s="233">
        <v>89810</v>
      </c>
      <c r="H43" s="231">
        <v>5197606200</v>
      </c>
      <c r="I43" s="233">
        <v>5014270000</v>
      </c>
      <c r="J43" s="100"/>
      <c r="K43" s="87"/>
      <c r="L43" s="96"/>
      <c r="M43" s="96"/>
      <c r="N43" s="96"/>
      <c r="O43" s="96"/>
      <c r="P43" s="10"/>
    </row>
    <row r="44" spans="1:16" s="71" customFormat="1" ht="14.25" thickBot="1">
      <c r="A44" s="49"/>
      <c r="B44" s="21" t="s">
        <v>33</v>
      </c>
      <c r="C44" s="234">
        <f t="shared" ref="C44:I44" si="12">C42+C43</f>
        <v>20479985700</v>
      </c>
      <c r="D44" s="235">
        <f t="shared" si="12"/>
        <v>5660137500</v>
      </c>
      <c r="E44" s="236">
        <f t="shared" si="12"/>
        <v>26140123200</v>
      </c>
      <c r="F44" s="234">
        <f t="shared" si="12"/>
        <v>94667</v>
      </c>
      <c r="G44" s="236">
        <f t="shared" si="12"/>
        <v>91830</v>
      </c>
      <c r="H44" s="234">
        <f t="shared" si="12"/>
        <v>6675778200</v>
      </c>
      <c r="I44" s="236">
        <f t="shared" si="12"/>
        <v>6488115000</v>
      </c>
      <c r="J44" s="86"/>
      <c r="K44" s="104"/>
      <c r="L44" s="96"/>
      <c r="M44" s="96"/>
      <c r="N44" s="96"/>
      <c r="O44" s="96"/>
      <c r="P44" s="70"/>
    </row>
    <row r="45" spans="1:16" s="9" customFormat="1">
      <c r="A45" s="28"/>
      <c r="B45" s="32" t="s">
        <v>82</v>
      </c>
      <c r="C45" s="265">
        <v>7148522700</v>
      </c>
      <c r="D45" s="278">
        <v>1547720700</v>
      </c>
      <c r="E45" s="230">
        <f>C45+D45</f>
        <v>8696243400</v>
      </c>
      <c r="F45" s="265">
        <v>2267</v>
      </c>
      <c r="G45" s="254">
        <v>1970</v>
      </c>
      <c r="H45" s="265">
        <v>2177441400</v>
      </c>
      <c r="I45" s="254">
        <v>2172934000</v>
      </c>
      <c r="J45" s="86"/>
      <c r="K45" s="87"/>
      <c r="L45" s="96"/>
      <c r="M45" s="96"/>
      <c r="N45" s="96"/>
      <c r="O45" s="96"/>
      <c r="P45" s="10"/>
    </row>
    <row r="46" spans="1:16" s="9" customFormat="1">
      <c r="A46" s="60" t="s">
        <v>97</v>
      </c>
      <c r="B46" s="61" t="s">
        <v>84</v>
      </c>
      <c r="C46" s="231">
        <v>11482588600</v>
      </c>
      <c r="D46" s="232">
        <v>2930089100</v>
      </c>
      <c r="E46" s="233">
        <f>C46+D46</f>
        <v>14412677700</v>
      </c>
      <c r="F46" s="231">
        <v>56354</v>
      </c>
      <c r="G46" s="233">
        <v>51271</v>
      </c>
      <c r="H46" s="231">
        <v>3685865700</v>
      </c>
      <c r="I46" s="233">
        <v>3575604000</v>
      </c>
      <c r="J46" s="100"/>
      <c r="K46" s="87"/>
      <c r="L46" s="96"/>
      <c r="M46" s="96"/>
      <c r="N46" s="96"/>
      <c r="O46" s="96"/>
      <c r="P46" s="10"/>
    </row>
    <row r="47" spans="1:16" s="71" customFormat="1" ht="14.25" thickBot="1">
      <c r="A47" s="30"/>
      <c r="B47" s="77" t="s">
        <v>33</v>
      </c>
      <c r="C47" s="266">
        <f t="shared" ref="C47:I47" si="13">C45+C46</f>
        <v>18631111300</v>
      </c>
      <c r="D47" s="279">
        <f t="shared" si="13"/>
        <v>4477809800</v>
      </c>
      <c r="E47" s="236">
        <f t="shared" si="13"/>
        <v>23108921100</v>
      </c>
      <c r="F47" s="266">
        <f t="shared" si="13"/>
        <v>58621</v>
      </c>
      <c r="G47" s="267">
        <f t="shared" si="13"/>
        <v>53241</v>
      </c>
      <c r="H47" s="266">
        <f t="shared" si="13"/>
        <v>5863307100</v>
      </c>
      <c r="I47" s="267">
        <f t="shared" si="13"/>
        <v>5748538000</v>
      </c>
      <c r="J47" s="86"/>
      <c r="K47" s="104"/>
      <c r="L47" s="96"/>
      <c r="M47" s="96"/>
      <c r="N47" s="96"/>
      <c r="O47" s="96"/>
      <c r="P47" s="70"/>
    </row>
    <row r="48" spans="1:16" s="9" customFormat="1">
      <c r="A48" s="81"/>
      <c r="B48" s="55" t="s">
        <v>82</v>
      </c>
      <c r="C48" s="228">
        <v>5741812800</v>
      </c>
      <c r="D48" s="229">
        <v>1222629300</v>
      </c>
      <c r="E48" s="230">
        <f>C48+D48</f>
        <v>6964442100</v>
      </c>
      <c r="F48" s="228">
        <v>2345</v>
      </c>
      <c r="G48" s="230">
        <v>2094</v>
      </c>
      <c r="H48" s="228">
        <v>1744565100</v>
      </c>
      <c r="I48" s="230">
        <v>1739959000</v>
      </c>
      <c r="J48" s="86"/>
      <c r="K48" s="87"/>
      <c r="L48" s="96"/>
      <c r="M48" s="96"/>
      <c r="N48" s="96"/>
      <c r="O48" s="96"/>
      <c r="P48" s="10"/>
    </row>
    <row r="49" spans="1:16" s="9" customFormat="1">
      <c r="A49" s="119" t="s">
        <v>98</v>
      </c>
      <c r="B49" s="61" t="s">
        <v>84</v>
      </c>
      <c r="C49" s="231">
        <v>10573307400</v>
      </c>
      <c r="D49" s="232">
        <v>2773077000</v>
      </c>
      <c r="E49" s="233">
        <f>C49+D49</f>
        <v>13346384400</v>
      </c>
      <c r="F49" s="231">
        <v>93000</v>
      </c>
      <c r="G49" s="233">
        <v>87524</v>
      </c>
      <c r="H49" s="231">
        <v>3474248400</v>
      </c>
      <c r="I49" s="233">
        <v>3290712000</v>
      </c>
      <c r="J49" s="100"/>
      <c r="K49" s="87"/>
      <c r="L49" s="96"/>
      <c r="M49" s="96"/>
      <c r="N49" s="96"/>
      <c r="O49" s="96"/>
      <c r="P49" s="10"/>
    </row>
    <row r="50" spans="1:16" s="71" customFormat="1" ht="14.25" thickBot="1">
      <c r="A50" s="375"/>
      <c r="B50" s="21" t="s">
        <v>33</v>
      </c>
      <c r="C50" s="234">
        <f t="shared" ref="C50:I50" si="14">C48+C49</f>
        <v>16315120200</v>
      </c>
      <c r="D50" s="235">
        <f t="shared" si="14"/>
        <v>3995706300</v>
      </c>
      <c r="E50" s="236">
        <f t="shared" si="14"/>
        <v>20310826500</v>
      </c>
      <c r="F50" s="234">
        <f t="shared" si="14"/>
        <v>95345</v>
      </c>
      <c r="G50" s="236">
        <f t="shared" si="14"/>
        <v>89618</v>
      </c>
      <c r="H50" s="234">
        <f t="shared" si="14"/>
        <v>5218813500</v>
      </c>
      <c r="I50" s="236">
        <f t="shared" si="14"/>
        <v>5030671000</v>
      </c>
      <c r="J50" s="86"/>
      <c r="K50" s="104"/>
      <c r="L50" s="96"/>
      <c r="M50" s="96"/>
      <c r="N50" s="96"/>
      <c r="O50" s="96"/>
      <c r="P50" s="70"/>
    </row>
    <row r="51" spans="1:16" s="9" customFormat="1">
      <c r="A51" s="81"/>
      <c r="B51" s="55" t="s">
        <v>82</v>
      </c>
      <c r="C51" s="228">
        <v>1404130700</v>
      </c>
      <c r="D51" s="229">
        <v>305807700</v>
      </c>
      <c r="E51" s="230">
        <f>C51+D51</f>
        <v>1709938400</v>
      </c>
      <c r="F51" s="228">
        <v>872</v>
      </c>
      <c r="G51" s="230">
        <v>807</v>
      </c>
      <c r="H51" s="228">
        <v>428743400</v>
      </c>
      <c r="I51" s="230">
        <v>427065000</v>
      </c>
      <c r="J51" s="86"/>
      <c r="K51" s="87"/>
      <c r="L51" s="96"/>
      <c r="M51" s="96"/>
      <c r="N51" s="96"/>
      <c r="O51" s="96"/>
      <c r="P51" s="10"/>
    </row>
    <row r="52" spans="1:16" s="9" customFormat="1">
      <c r="A52" s="119" t="s">
        <v>99</v>
      </c>
      <c r="B52" s="61" t="s">
        <v>84</v>
      </c>
      <c r="C52" s="231">
        <v>4383456400</v>
      </c>
      <c r="D52" s="232">
        <v>1229369000</v>
      </c>
      <c r="E52" s="233">
        <f>C52+D52</f>
        <v>5612825400</v>
      </c>
      <c r="F52" s="231">
        <v>40563</v>
      </c>
      <c r="G52" s="233">
        <v>39682</v>
      </c>
      <c r="H52" s="231">
        <v>1461836400</v>
      </c>
      <c r="I52" s="233">
        <v>1383663000</v>
      </c>
      <c r="J52" s="100"/>
      <c r="K52" s="87"/>
      <c r="L52" s="96"/>
      <c r="M52" s="96"/>
      <c r="N52" s="96"/>
      <c r="O52" s="96"/>
      <c r="P52" s="10"/>
    </row>
    <row r="53" spans="1:16" s="71" customFormat="1" ht="14.25" thickBot="1">
      <c r="A53" s="375"/>
      <c r="B53" s="21" t="s">
        <v>33</v>
      </c>
      <c r="C53" s="234">
        <f t="shared" ref="C53:I53" si="15">C51+C52</f>
        <v>5787587100</v>
      </c>
      <c r="D53" s="235">
        <f t="shared" si="15"/>
        <v>1535176700</v>
      </c>
      <c r="E53" s="236">
        <f t="shared" si="15"/>
        <v>7322763800</v>
      </c>
      <c r="F53" s="234">
        <f t="shared" si="15"/>
        <v>41435</v>
      </c>
      <c r="G53" s="236">
        <f t="shared" si="15"/>
        <v>40489</v>
      </c>
      <c r="H53" s="234">
        <f t="shared" si="15"/>
        <v>1890579800</v>
      </c>
      <c r="I53" s="236">
        <f t="shared" si="15"/>
        <v>1810728000</v>
      </c>
      <c r="J53" s="86"/>
      <c r="K53" s="104"/>
      <c r="L53" s="96"/>
      <c r="M53" s="96"/>
      <c r="N53" s="96"/>
      <c r="O53" s="96"/>
      <c r="P53" s="70"/>
    </row>
    <row r="54" spans="1:16" s="9" customFormat="1">
      <c r="A54" s="81"/>
      <c r="B54" s="55" t="s">
        <v>82</v>
      </c>
      <c r="C54" s="228">
        <v>1405307800</v>
      </c>
      <c r="D54" s="229">
        <v>267280300</v>
      </c>
      <c r="E54" s="230">
        <f>C54+D54</f>
        <v>1672588100</v>
      </c>
      <c r="F54" s="228">
        <v>1085</v>
      </c>
      <c r="G54" s="230">
        <v>772</v>
      </c>
      <c r="H54" s="228">
        <v>419725100</v>
      </c>
      <c r="I54" s="230">
        <v>417621000</v>
      </c>
      <c r="J54" s="86"/>
      <c r="K54" s="87"/>
      <c r="L54" s="96"/>
      <c r="M54" s="96"/>
      <c r="N54" s="96"/>
      <c r="O54" s="96"/>
      <c r="P54" s="10"/>
    </row>
    <row r="55" spans="1:16" s="9" customFormat="1">
      <c r="A55" s="119" t="s">
        <v>100</v>
      </c>
      <c r="B55" s="61" t="s">
        <v>84</v>
      </c>
      <c r="C55" s="231">
        <v>6074279200</v>
      </c>
      <c r="D55" s="232">
        <v>1614624300</v>
      </c>
      <c r="E55" s="233">
        <f>C55+D55</f>
        <v>7688903500</v>
      </c>
      <c r="F55" s="231">
        <v>49273</v>
      </c>
      <c r="G55" s="233">
        <v>44453</v>
      </c>
      <c r="H55" s="231">
        <v>1994003500</v>
      </c>
      <c r="I55" s="233">
        <v>1898300000</v>
      </c>
      <c r="J55" s="100"/>
      <c r="K55" s="87"/>
      <c r="L55" s="96"/>
      <c r="M55" s="96"/>
      <c r="N55" s="96"/>
      <c r="O55" s="96"/>
      <c r="P55" s="10"/>
    </row>
    <row r="56" spans="1:16" s="71" customFormat="1" ht="14.25" thickBot="1">
      <c r="A56" s="375"/>
      <c r="B56" s="21" t="s">
        <v>33</v>
      </c>
      <c r="C56" s="234">
        <f t="shared" ref="C56:I56" si="16">C54+C55</f>
        <v>7479587000</v>
      </c>
      <c r="D56" s="235">
        <f t="shared" si="16"/>
        <v>1881904600</v>
      </c>
      <c r="E56" s="236">
        <f t="shared" si="16"/>
        <v>9361491600</v>
      </c>
      <c r="F56" s="234">
        <f t="shared" si="16"/>
        <v>50358</v>
      </c>
      <c r="G56" s="236">
        <f t="shared" si="16"/>
        <v>45225</v>
      </c>
      <c r="H56" s="234">
        <f t="shared" si="16"/>
        <v>2413728600</v>
      </c>
      <c r="I56" s="236">
        <f t="shared" si="16"/>
        <v>2315921000</v>
      </c>
      <c r="J56" s="86"/>
      <c r="K56" s="104"/>
      <c r="L56" s="96"/>
      <c r="M56" s="96"/>
      <c r="N56" s="96"/>
      <c r="O56" s="96"/>
      <c r="P56" s="70"/>
    </row>
    <row r="57" spans="1:16" s="9" customFormat="1">
      <c r="A57" s="81"/>
      <c r="B57" s="55" t="s">
        <v>82</v>
      </c>
      <c r="C57" s="228">
        <v>1591971900</v>
      </c>
      <c r="D57" s="229">
        <v>334969800</v>
      </c>
      <c r="E57" s="230">
        <f>C57+D57</f>
        <v>1926941700</v>
      </c>
      <c r="F57" s="228">
        <v>1062</v>
      </c>
      <c r="G57" s="230">
        <v>934</v>
      </c>
      <c r="H57" s="228">
        <v>483287700</v>
      </c>
      <c r="I57" s="230">
        <v>481218000</v>
      </c>
      <c r="J57" s="86"/>
      <c r="K57" s="87"/>
      <c r="L57" s="96"/>
      <c r="M57" s="96"/>
      <c r="N57" s="96"/>
      <c r="O57" s="96"/>
      <c r="P57" s="10"/>
    </row>
    <row r="58" spans="1:16" s="9" customFormat="1">
      <c r="A58" s="119" t="s">
        <v>101</v>
      </c>
      <c r="B58" s="61" t="s">
        <v>84</v>
      </c>
      <c r="C58" s="231">
        <v>4383259900</v>
      </c>
      <c r="D58" s="232">
        <v>1216545600</v>
      </c>
      <c r="E58" s="233">
        <f>C58+D58</f>
        <v>5599805500</v>
      </c>
      <c r="F58" s="231">
        <v>36175</v>
      </c>
      <c r="G58" s="233">
        <v>34690</v>
      </c>
      <c r="H58" s="231">
        <v>1453046500</v>
      </c>
      <c r="I58" s="233">
        <v>1382253000</v>
      </c>
      <c r="J58" s="100"/>
      <c r="K58" s="87"/>
      <c r="L58" s="96"/>
      <c r="M58" s="96"/>
      <c r="N58" s="96"/>
      <c r="O58" s="96"/>
      <c r="P58" s="10"/>
    </row>
    <row r="59" spans="1:16" s="71" customFormat="1" ht="14.25" thickBot="1">
      <c r="A59" s="375"/>
      <c r="B59" s="21" t="s">
        <v>33</v>
      </c>
      <c r="C59" s="234">
        <f t="shared" ref="C59:I59" si="17">C57+C58</f>
        <v>5975231800</v>
      </c>
      <c r="D59" s="235">
        <f t="shared" si="17"/>
        <v>1551515400</v>
      </c>
      <c r="E59" s="236">
        <f t="shared" si="17"/>
        <v>7526747200</v>
      </c>
      <c r="F59" s="234">
        <f t="shared" si="17"/>
        <v>37237</v>
      </c>
      <c r="G59" s="236">
        <f t="shared" si="17"/>
        <v>35624</v>
      </c>
      <c r="H59" s="234">
        <f t="shared" si="17"/>
        <v>1936334200</v>
      </c>
      <c r="I59" s="236">
        <f t="shared" si="17"/>
        <v>1863471000</v>
      </c>
      <c r="J59" s="86"/>
      <c r="K59" s="104"/>
      <c r="L59" s="96"/>
      <c r="M59" s="96"/>
      <c r="N59" s="96"/>
      <c r="O59" s="96"/>
      <c r="P59" s="70"/>
    </row>
    <row r="60" spans="1:16" s="9" customFormat="1">
      <c r="A60" s="24"/>
      <c r="B60" s="55" t="s">
        <v>82</v>
      </c>
      <c r="C60" s="228">
        <f>C6+C9+C12+C15+C18+C21+C24+C27+C30+C33+C36+C39+C42+C45+C48+C51+C54+C57</f>
        <v>106573411300</v>
      </c>
      <c r="D60" s="229">
        <f t="shared" ref="C60:E61" si="18">D6+D9+D12+D15+D18+D21+D24+D27+D30+D33+D36+D39+D42+D45+D48+D51+D54+D57</f>
        <v>23230243300</v>
      </c>
      <c r="E60" s="230">
        <f t="shared" si="18"/>
        <v>129803654600</v>
      </c>
      <c r="F60" s="93">
        <f>'９６～９７'!F60</f>
        <v>45416</v>
      </c>
      <c r="G60" s="95">
        <f>'９６～９７'!N60</f>
        <v>42934</v>
      </c>
      <c r="H60" s="228">
        <f>H6+H9+H12+H15+H18+H21+H24+H27+H30+H33+H36+H39+H42+H45+H48+H51+H54+H57</f>
        <v>32517485600</v>
      </c>
      <c r="I60" s="230">
        <f>I6+I9+I12+I15+I18+I21+I24+I27+I30+I33+I36+I39+I42+I45+I48+I51+I54+I57</f>
        <v>32428723000</v>
      </c>
      <c r="J60" s="86"/>
      <c r="K60" s="87"/>
      <c r="L60" s="96"/>
      <c r="M60" s="96"/>
      <c r="N60" s="96"/>
      <c r="O60" s="96"/>
      <c r="P60" s="10"/>
    </row>
    <row r="61" spans="1:16" s="9" customFormat="1">
      <c r="A61" s="60" t="s">
        <v>102</v>
      </c>
      <c r="B61" s="61" t="s">
        <v>84</v>
      </c>
      <c r="C61" s="231">
        <f t="shared" si="18"/>
        <v>149927719200</v>
      </c>
      <c r="D61" s="232">
        <f t="shared" si="18"/>
        <v>41104253700</v>
      </c>
      <c r="E61" s="233">
        <f>E7+E10+E13+E16+E19+E22+E25+E28+E31+E34+E37+E40+E43+E46+E49+E52+E55+E58</f>
        <v>191031972900</v>
      </c>
      <c r="F61" s="97">
        <f>'９６～９７'!F61</f>
        <v>1224068</v>
      </c>
      <c r="G61" s="99">
        <f>'９６～９７'!N61</f>
        <v>1190494</v>
      </c>
      <c r="H61" s="231">
        <f>H7+H10+H13+H16+H19+H22+H25+H28+H31+H34+H37+H40+H43+H46+H49+H52+H55+H58</f>
        <v>49547250900</v>
      </c>
      <c r="I61" s="233">
        <f>I7+I10+I13+I16+I19+I22+I25+I28+I31+I34+I37+I40+I43+I46+I49+I52+I55+I58</f>
        <v>47161574000</v>
      </c>
      <c r="J61" s="100"/>
      <c r="K61" s="87"/>
      <c r="L61" s="96"/>
      <c r="M61" s="96"/>
      <c r="N61" s="96"/>
      <c r="O61" s="96"/>
      <c r="P61" s="10"/>
    </row>
    <row r="62" spans="1:16" s="71" customFormat="1" ht="14.25" thickBot="1">
      <c r="A62" s="49"/>
      <c r="B62" s="21" t="s">
        <v>33</v>
      </c>
      <c r="C62" s="234">
        <f>C60+C61</f>
        <v>256501130500</v>
      </c>
      <c r="D62" s="235">
        <f>D60+D61</f>
        <v>64334497000</v>
      </c>
      <c r="E62" s="236">
        <f>E60+E61</f>
        <v>320835627500</v>
      </c>
      <c r="F62" s="101">
        <f>'９６～９７'!F62</f>
        <v>1269484</v>
      </c>
      <c r="G62" s="103">
        <f>'９６～９７'!N62</f>
        <v>1233428</v>
      </c>
      <c r="H62" s="234">
        <f>H60+H61</f>
        <v>82064736500</v>
      </c>
      <c r="I62" s="236">
        <f>I60+I61</f>
        <v>79590297000</v>
      </c>
      <c r="J62" s="191"/>
      <c r="K62" s="104"/>
      <c r="L62" s="96"/>
      <c r="M62" s="96"/>
      <c r="N62" s="96"/>
      <c r="O62" s="96"/>
      <c r="P62" s="70"/>
    </row>
    <row r="63" spans="1:16" s="2" customFormat="1">
      <c r="A63" s="1"/>
      <c r="B63" s="7"/>
      <c r="C63" s="5"/>
      <c r="D63" s="5"/>
      <c r="E63" s="5"/>
      <c r="F63" s="5"/>
      <c r="G63" s="5"/>
      <c r="H63" s="5"/>
      <c r="I63" s="5"/>
      <c r="J63" s="6"/>
      <c r="K63" s="4"/>
      <c r="L63" s="5"/>
      <c r="M63" s="5"/>
      <c r="N63" s="5"/>
      <c r="O63" s="5"/>
      <c r="P63" s="1"/>
    </row>
    <row r="64" spans="1:16" s="9" customFormat="1">
      <c r="A64" s="384" t="s">
        <v>165</v>
      </c>
      <c r="B64" s="384"/>
      <c r="C64" s="384"/>
      <c r="D64" s="384"/>
      <c r="E64" s="384"/>
      <c r="F64" s="384"/>
      <c r="G64" s="384"/>
      <c r="H64" s="384" t="s">
        <v>166</v>
      </c>
      <c r="I64" s="384"/>
      <c r="J64" s="384"/>
      <c r="K64" s="384"/>
      <c r="L64" s="384"/>
      <c r="M64" s="384"/>
      <c r="N64" s="193"/>
    </row>
    <row r="66" spans="8:8">
      <c r="H66" s="9"/>
    </row>
  </sheetData>
  <mergeCells count="2">
    <mergeCell ref="A64:G64"/>
    <mergeCell ref="H64:M64"/>
  </mergeCells>
  <phoneticPr fontId="6"/>
  <pageMargins left="0.70866141732283472" right="0.70866141732283472" top="0.78740157480314965" bottom="0" header="0.31496062992125984" footer="0"/>
  <pageSetup paperSize="9" scale="89" orientation="portrait" r:id="rId1"/>
  <colBreaks count="1" manualBreakCount="1">
    <brk id="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66"/>
  <sheetViews>
    <sheetView view="pageBreakPreview" topLeftCell="A40" zoomScale="130" zoomScaleNormal="100" zoomScaleSheetLayoutView="130" workbookViewId="0">
      <selection activeCell="D72" sqref="D72"/>
    </sheetView>
  </sheetViews>
  <sheetFormatPr defaultRowHeight="13.5"/>
  <cols>
    <col min="1" max="1" width="11.375" customWidth="1"/>
    <col min="2" max="2" width="5.375" customWidth="1"/>
    <col min="3" max="3" width="17.375" customWidth="1"/>
    <col min="4" max="4" width="11.875" bestFit="1" customWidth="1"/>
    <col min="5" max="6" width="16.375" customWidth="1"/>
  </cols>
  <sheetData>
    <row r="1" spans="1:6" s="51" customFormat="1"/>
    <row r="2" spans="1:6" s="51" customFormat="1"/>
    <row r="3" spans="1:6" s="51" customFormat="1" ht="13.5" customHeight="1" thickBot="1">
      <c r="A3" s="53" t="s">
        <v>55</v>
      </c>
      <c r="B3" s="53"/>
      <c r="C3" s="53"/>
      <c r="D3" s="53"/>
      <c r="E3" s="53"/>
      <c r="F3" s="53"/>
    </row>
    <row r="4" spans="1:6" s="9" customFormat="1" ht="13.5" customHeight="1">
      <c r="A4" s="110" t="s">
        <v>56</v>
      </c>
      <c r="B4" s="111"/>
      <c r="C4" s="112" t="s">
        <v>72</v>
      </c>
      <c r="D4" s="112" t="s">
        <v>12</v>
      </c>
      <c r="E4" s="83" t="s">
        <v>71</v>
      </c>
      <c r="F4" s="85"/>
    </row>
    <row r="5" spans="1:6" s="9" customFormat="1" ht="13.5" customHeight="1" thickBot="1">
      <c r="A5" s="113"/>
      <c r="B5" s="114"/>
      <c r="C5" s="115" t="s">
        <v>80</v>
      </c>
      <c r="D5" s="115" t="s">
        <v>81</v>
      </c>
      <c r="E5" s="116" t="s">
        <v>78</v>
      </c>
      <c r="F5" s="92" t="s">
        <v>79</v>
      </c>
    </row>
    <row r="6" spans="1:6" s="9" customFormat="1" ht="13.5" customHeight="1">
      <c r="A6" s="81"/>
      <c r="B6" s="117" t="s">
        <v>82</v>
      </c>
      <c r="C6" s="118">
        <v>4296767600</v>
      </c>
      <c r="D6" s="118">
        <v>2104</v>
      </c>
      <c r="E6" s="326">
        <v>1077236600</v>
      </c>
      <c r="F6" s="95">
        <v>1073177000</v>
      </c>
    </row>
    <row r="7" spans="1:6" s="9" customFormat="1" ht="13.5" customHeight="1">
      <c r="A7" s="119" t="s">
        <v>83</v>
      </c>
      <c r="B7" s="120" t="s">
        <v>84</v>
      </c>
      <c r="C7" s="121">
        <v>25587900</v>
      </c>
      <c r="D7" s="121">
        <v>291</v>
      </c>
      <c r="E7" s="327">
        <v>6795900</v>
      </c>
      <c r="F7" s="99">
        <v>6264000</v>
      </c>
    </row>
    <row r="8" spans="1:6" s="9" customFormat="1" ht="13.5" customHeight="1" thickBot="1">
      <c r="A8" s="122"/>
      <c r="B8" s="90" t="s">
        <v>33</v>
      </c>
      <c r="C8" s="123">
        <f>C6+C7</f>
        <v>4322355500</v>
      </c>
      <c r="D8" s="328">
        <f>D6+D7</f>
        <v>2395</v>
      </c>
      <c r="E8" s="329">
        <f>E6+E7</f>
        <v>1084032500</v>
      </c>
      <c r="F8" s="103">
        <f>F6+F7</f>
        <v>1079441000</v>
      </c>
    </row>
    <row r="9" spans="1:6" s="9" customFormat="1" ht="13.5" customHeight="1">
      <c r="A9" s="81"/>
      <c r="B9" s="117" t="s">
        <v>82</v>
      </c>
      <c r="C9" s="118">
        <v>1824158400</v>
      </c>
      <c r="D9" s="118">
        <v>2178</v>
      </c>
      <c r="E9" s="326">
        <v>459275400</v>
      </c>
      <c r="F9" s="95">
        <v>454961000</v>
      </c>
    </row>
    <row r="10" spans="1:6" s="9" customFormat="1" ht="13.5" customHeight="1">
      <c r="A10" s="119" t="s">
        <v>85</v>
      </c>
      <c r="B10" s="120" t="s">
        <v>84</v>
      </c>
      <c r="C10" s="121">
        <v>52371900</v>
      </c>
      <c r="D10" s="121">
        <v>481</v>
      </c>
      <c r="E10" s="327">
        <v>13770900</v>
      </c>
      <c r="F10" s="99">
        <v>12867000</v>
      </c>
    </row>
    <row r="11" spans="1:6" s="9" customFormat="1" ht="13.5" customHeight="1" thickBot="1">
      <c r="A11" s="122"/>
      <c r="B11" s="90" t="s">
        <v>33</v>
      </c>
      <c r="C11" s="123">
        <f>C9+C10</f>
        <v>1876530300</v>
      </c>
      <c r="D11" s="328">
        <f>D9+D10</f>
        <v>2659</v>
      </c>
      <c r="E11" s="329">
        <f>E9+E10</f>
        <v>473046300</v>
      </c>
      <c r="F11" s="103">
        <f>F9+F10</f>
        <v>467828000</v>
      </c>
    </row>
    <row r="12" spans="1:6" s="9" customFormat="1" ht="13.5" customHeight="1">
      <c r="A12" s="81"/>
      <c r="B12" s="117" t="s">
        <v>82</v>
      </c>
      <c r="C12" s="118">
        <v>3354000000</v>
      </c>
      <c r="D12" s="118">
        <v>3100</v>
      </c>
      <c r="E12" s="326">
        <v>843078000</v>
      </c>
      <c r="F12" s="95">
        <v>836974000</v>
      </c>
    </row>
    <row r="13" spans="1:6" s="9" customFormat="1" ht="13.5" customHeight="1">
      <c r="A13" s="119" t="s">
        <v>86</v>
      </c>
      <c r="B13" s="120" t="s">
        <v>84</v>
      </c>
      <c r="C13" s="121">
        <v>20754700</v>
      </c>
      <c r="D13" s="121">
        <v>181</v>
      </c>
      <c r="E13" s="327">
        <v>5478700</v>
      </c>
      <c r="F13" s="99">
        <v>5092000</v>
      </c>
    </row>
    <row r="14" spans="1:6" s="9" customFormat="1" ht="13.5" customHeight="1" thickBot="1">
      <c r="A14" s="122"/>
      <c r="B14" s="90" t="s">
        <v>33</v>
      </c>
      <c r="C14" s="123">
        <f>C12+C13</f>
        <v>3374754700</v>
      </c>
      <c r="D14" s="328">
        <f>D12+D13</f>
        <v>3281</v>
      </c>
      <c r="E14" s="329">
        <f>E12+E13</f>
        <v>848556700</v>
      </c>
      <c r="F14" s="103">
        <f>F12+F13</f>
        <v>842066000</v>
      </c>
    </row>
    <row r="15" spans="1:6" s="9" customFormat="1" ht="13.5" customHeight="1">
      <c r="A15" s="81"/>
      <c r="B15" s="117" t="s">
        <v>82</v>
      </c>
      <c r="C15" s="118">
        <v>2471474700</v>
      </c>
      <c r="D15" s="118">
        <v>3299</v>
      </c>
      <c r="E15" s="326">
        <v>622724700</v>
      </c>
      <c r="F15" s="95">
        <v>616250000</v>
      </c>
    </row>
    <row r="16" spans="1:6" s="9" customFormat="1" ht="13.5" customHeight="1">
      <c r="A16" s="119" t="s">
        <v>87</v>
      </c>
      <c r="B16" s="120" t="s">
        <v>84</v>
      </c>
      <c r="C16" s="121">
        <v>32144400</v>
      </c>
      <c r="D16" s="121">
        <v>357</v>
      </c>
      <c r="E16" s="327">
        <v>8576400</v>
      </c>
      <c r="F16" s="99">
        <v>7856000</v>
      </c>
    </row>
    <row r="17" spans="1:6" s="9" customFormat="1" ht="13.5" customHeight="1" thickBot="1">
      <c r="A17" s="122"/>
      <c r="B17" s="90" t="s">
        <v>33</v>
      </c>
      <c r="C17" s="123">
        <f>C15+C16</f>
        <v>2503619100</v>
      </c>
      <c r="D17" s="328">
        <f>D15+D16</f>
        <v>3656</v>
      </c>
      <c r="E17" s="329">
        <f>E15+E16</f>
        <v>631301100</v>
      </c>
      <c r="F17" s="103">
        <f>F15+F16</f>
        <v>624106000</v>
      </c>
    </row>
    <row r="18" spans="1:6" s="9" customFormat="1" ht="13.5" customHeight="1">
      <c r="A18" s="81"/>
      <c r="B18" s="117" t="s">
        <v>82</v>
      </c>
      <c r="C18" s="118">
        <v>310291800</v>
      </c>
      <c r="D18" s="118">
        <v>852</v>
      </c>
      <c r="E18" s="326">
        <v>78820800</v>
      </c>
      <c r="F18" s="95">
        <v>77157000</v>
      </c>
    </row>
    <row r="19" spans="1:6" s="9" customFormat="1" ht="13.5" customHeight="1">
      <c r="A19" s="119" t="s">
        <v>88</v>
      </c>
      <c r="B19" s="120" t="s">
        <v>84</v>
      </c>
      <c r="C19" s="121">
        <v>19493500</v>
      </c>
      <c r="D19" s="121">
        <v>216</v>
      </c>
      <c r="E19" s="327">
        <v>5189500</v>
      </c>
      <c r="F19" s="99">
        <v>4768000</v>
      </c>
    </row>
    <row r="20" spans="1:6" s="9" customFormat="1" ht="13.5" customHeight="1" thickBot="1">
      <c r="A20" s="122"/>
      <c r="B20" s="90" t="s">
        <v>33</v>
      </c>
      <c r="C20" s="123">
        <f>C18+C19</f>
        <v>329785300</v>
      </c>
      <c r="D20" s="328">
        <f>D18+D19</f>
        <v>1068</v>
      </c>
      <c r="E20" s="329">
        <f>E18+E19</f>
        <v>84010300</v>
      </c>
      <c r="F20" s="103">
        <f>F18+F19</f>
        <v>81925000</v>
      </c>
    </row>
    <row r="21" spans="1:6" s="9" customFormat="1" ht="13.5" customHeight="1">
      <c r="A21" s="81"/>
      <c r="B21" s="117" t="s">
        <v>82</v>
      </c>
      <c r="C21" s="118">
        <v>540232900</v>
      </c>
      <c r="D21" s="118">
        <v>1243</v>
      </c>
      <c r="E21" s="326">
        <v>136846900</v>
      </c>
      <c r="F21" s="95">
        <v>134462000</v>
      </c>
    </row>
    <row r="22" spans="1:6" s="9" customFormat="1" ht="13.5" customHeight="1">
      <c r="A22" s="119" t="s">
        <v>89</v>
      </c>
      <c r="B22" s="120" t="s">
        <v>84</v>
      </c>
      <c r="C22" s="121">
        <v>34803500</v>
      </c>
      <c r="D22" s="121">
        <v>325</v>
      </c>
      <c r="E22" s="327">
        <v>9180500</v>
      </c>
      <c r="F22" s="99">
        <v>8541000</v>
      </c>
    </row>
    <row r="23" spans="1:6" s="9" customFormat="1" ht="13.5" customHeight="1" thickBot="1">
      <c r="A23" s="122"/>
      <c r="B23" s="90" t="s">
        <v>33</v>
      </c>
      <c r="C23" s="123">
        <f>C21+C22</f>
        <v>575036400</v>
      </c>
      <c r="D23" s="328">
        <f>D21+D22</f>
        <v>1568</v>
      </c>
      <c r="E23" s="329">
        <f>E21+E22</f>
        <v>146027400</v>
      </c>
      <c r="F23" s="103">
        <f>F21+F22</f>
        <v>143003000</v>
      </c>
    </row>
    <row r="24" spans="1:6" s="9" customFormat="1" ht="13.5" customHeight="1">
      <c r="A24" s="81"/>
      <c r="B24" s="117" t="s">
        <v>82</v>
      </c>
      <c r="C24" s="118">
        <v>491085900</v>
      </c>
      <c r="D24" s="118">
        <v>1025</v>
      </c>
      <c r="E24" s="326">
        <v>124302900</v>
      </c>
      <c r="F24" s="95">
        <v>122261000</v>
      </c>
    </row>
    <row r="25" spans="1:6" s="9" customFormat="1" ht="13.5" customHeight="1">
      <c r="A25" s="119" t="s">
        <v>90</v>
      </c>
      <c r="B25" s="120" t="s">
        <v>84</v>
      </c>
      <c r="C25" s="121">
        <v>35975500</v>
      </c>
      <c r="D25" s="121">
        <v>277</v>
      </c>
      <c r="E25" s="327">
        <v>9422500</v>
      </c>
      <c r="F25" s="99">
        <v>8851000</v>
      </c>
    </row>
    <row r="26" spans="1:6" s="9" customFormat="1" ht="13.5" customHeight="1" thickBot="1">
      <c r="A26" s="122"/>
      <c r="B26" s="90" t="s">
        <v>33</v>
      </c>
      <c r="C26" s="123">
        <f>C24+C25</f>
        <v>527061400</v>
      </c>
      <c r="D26" s="328">
        <f>D24+D25</f>
        <v>1302</v>
      </c>
      <c r="E26" s="329">
        <f>E24+E25</f>
        <v>133725400</v>
      </c>
      <c r="F26" s="103">
        <f>F24+F25</f>
        <v>131112000</v>
      </c>
    </row>
    <row r="27" spans="1:6" s="9" customFormat="1" ht="13.5" customHeight="1">
      <c r="A27" s="81"/>
      <c r="B27" s="117" t="s">
        <v>82</v>
      </c>
      <c r="C27" s="118">
        <v>572311800</v>
      </c>
      <c r="D27" s="118">
        <v>1216</v>
      </c>
      <c r="E27" s="326">
        <v>144895800</v>
      </c>
      <c r="F27" s="95">
        <v>142472000</v>
      </c>
    </row>
    <row r="28" spans="1:6" s="9" customFormat="1" ht="13.5" customHeight="1">
      <c r="A28" s="119" t="s">
        <v>91</v>
      </c>
      <c r="B28" s="120" t="s">
        <v>84</v>
      </c>
      <c r="C28" s="121">
        <v>35129300</v>
      </c>
      <c r="D28" s="121">
        <v>334</v>
      </c>
      <c r="E28" s="327">
        <v>9278300</v>
      </c>
      <c r="F28" s="99">
        <v>8617000</v>
      </c>
    </row>
    <row r="29" spans="1:6" s="9" customFormat="1" ht="13.5" customHeight="1" thickBot="1">
      <c r="A29" s="122"/>
      <c r="B29" s="90" t="s">
        <v>33</v>
      </c>
      <c r="C29" s="123">
        <f>C27+C28</f>
        <v>607441100</v>
      </c>
      <c r="D29" s="328">
        <f>D27+D28</f>
        <v>1550</v>
      </c>
      <c r="E29" s="329">
        <f>E27+E28</f>
        <v>154174100</v>
      </c>
      <c r="F29" s="103">
        <f>F27+F28</f>
        <v>151089000</v>
      </c>
    </row>
    <row r="30" spans="1:6" s="9" customFormat="1" ht="13.5" customHeight="1">
      <c r="A30" s="81"/>
      <c r="B30" s="117" t="s">
        <v>82</v>
      </c>
      <c r="C30" s="118">
        <v>2476882900</v>
      </c>
      <c r="D30" s="118">
        <v>971</v>
      </c>
      <c r="E30" s="326">
        <v>620641900</v>
      </c>
      <c r="F30" s="95">
        <v>618747000</v>
      </c>
    </row>
    <row r="31" spans="1:6" s="9" customFormat="1" ht="13.5" customHeight="1">
      <c r="A31" s="119" t="s">
        <v>92</v>
      </c>
      <c r="B31" s="120" t="s">
        <v>84</v>
      </c>
      <c r="C31" s="121">
        <v>18197500</v>
      </c>
      <c r="D31" s="121">
        <v>227</v>
      </c>
      <c r="E31" s="327">
        <v>4898500</v>
      </c>
      <c r="F31" s="99">
        <v>4433000</v>
      </c>
    </row>
    <row r="32" spans="1:6" s="9" customFormat="1" ht="13.5" customHeight="1" thickBot="1">
      <c r="A32" s="122"/>
      <c r="B32" s="90" t="s">
        <v>33</v>
      </c>
      <c r="C32" s="123">
        <f>C30+C31</f>
        <v>2495080400</v>
      </c>
      <c r="D32" s="328">
        <f>D30+D31</f>
        <v>1198</v>
      </c>
      <c r="E32" s="329">
        <f>E30+E31</f>
        <v>625540400</v>
      </c>
      <c r="F32" s="103">
        <f>F30+F31</f>
        <v>623180000</v>
      </c>
    </row>
    <row r="33" spans="1:6" s="9" customFormat="1" ht="13.5" customHeight="1">
      <c r="A33" s="81"/>
      <c r="B33" s="117" t="s">
        <v>82</v>
      </c>
      <c r="C33" s="118">
        <v>1720377700</v>
      </c>
      <c r="D33" s="118">
        <v>1671</v>
      </c>
      <c r="E33" s="326">
        <v>432555700</v>
      </c>
      <c r="F33" s="95">
        <v>429274000</v>
      </c>
    </row>
    <row r="34" spans="1:6" s="9" customFormat="1" ht="13.5" customHeight="1">
      <c r="A34" s="119" t="s">
        <v>93</v>
      </c>
      <c r="B34" s="120" t="s">
        <v>84</v>
      </c>
      <c r="C34" s="121">
        <v>25664600</v>
      </c>
      <c r="D34" s="121">
        <v>274</v>
      </c>
      <c r="E34" s="327">
        <v>6797600</v>
      </c>
      <c r="F34" s="99">
        <v>6289000</v>
      </c>
    </row>
    <row r="35" spans="1:6" s="9" customFormat="1" ht="13.5" customHeight="1" thickBot="1">
      <c r="A35" s="122"/>
      <c r="B35" s="90" t="s">
        <v>33</v>
      </c>
      <c r="C35" s="123">
        <f>C33+C34</f>
        <v>1746042300</v>
      </c>
      <c r="D35" s="328">
        <f>D33+D34</f>
        <v>1945</v>
      </c>
      <c r="E35" s="329">
        <f>E33+E34</f>
        <v>439353300</v>
      </c>
      <c r="F35" s="103">
        <f>F33+F34</f>
        <v>435563000</v>
      </c>
    </row>
    <row r="36" spans="1:6" s="9" customFormat="1" ht="13.5" customHeight="1">
      <c r="A36" s="81"/>
      <c r="B36" s="117" t="s">
        <v>82</v>
      </c>
      <c r="C36" s="118">
        <v>1697976200</v>
      </c>
      <c r="D36" s="118">
        <v>3151</v>
      </c>
      <c r="E36" s="326">
        <v>429138200</v>
      </c>
      <c r="F36" s="95">
        <v>422946000</v>
      </c>
    </row>
    <row r="37" spans="1:6" s="9" customFormat="1" ht="13.5" customHeight="1">
      <c r="A37" s="119" t="s">
        <v>94</v>
      </c>
      <c r="B37" s="120" t="s">
        <v>84</v>
      </c>
      <c r="C37" s="121">
        <v>84548900</v>
      </c>
      <c r="D37" s="121">
        <v>800</v>
      </c>
      <c r="E37" s="327">
        <v>22325900</v>
      </c>
      <c r="F37" s="99">
        <v>20741000</v>
      </c>
    </row>
    <row r="38" spans="1:6" s="9" customFormat="1" ht="13.5" customHeight="1" thickBot="1">
      <c r="A38" s="122"/>
      <c r="B38" s="90" t="s">
        <v>33</v>
      </c>
      <c r="C38" s="123">
        <f>C36+C37</f>
        <v>1782525100</v>
      </c>
      <c r="D38" s="328">
        <f>D36+D37</f>
        <v>3951</v>
      </c>
      <c r="E38" s="329">
        <f>E36+E37</f>
        <v>451464100</v>
      </c>
      <c r="F38" s="103">
        <f>F36+F37</f>
        <v>443687000</v>
      </c>
    </row>
    <row r="39" spans="1:6" s="9" customFormat="1" ht="13.5" customHeight="1">
      <c r="A39" s="81"/>
      <c r="B39" s="117" t="s">
        <v>82</v>
      </c>
      <c r="C39" s="118">
        <v>595061700</v>
      </c>
      <c r="D39" s="118">
        <v>1014</v>
      </c>
      <c r="E39" s="326">
        <v>150215700</v>
      </c>
      <c r="F39" s="95">
        <v>148282000</v>
      </c>
    </row>
    <row r="40" spans="1:6" s="9" customFormat="1" ht="13.5" customHeight="1">
      <c r="A40" s="119" t="s">
        <v>95</v>
      </c>
      <c r="B40" s="120" t="s">
        <v>84</v>
      </c>
      <c r="C40" s="121">
        <v>41326600</v>
      </c>
      <c r="D40" s="121">
        <v>364</v>
      </c>
      <c r="E40" s="327">
        <v>10840600</v>
      </c>
      <c r="F40" s="99">
        <v>10162000</v>
      </c>
    </row>
    <row r="41" spans="1:6" s="9" customFormat="1" ht="13.5" customHeight="1" thickBot="1">
      <c r="A41" s="122"/>
      <c r="B41" s="90" t="s">
        <v>33</v>
      </c>
      <c r="C41" s="123">
        <f>C39+C40</f>
        <v>636388300</v>
      </c>
      <c r="D41" s="328">
        <f>D39+D40</f>
        <v>1378</v>
      </c>
      <c r="E41" s="329">
        <f>E39+E40</f>
        <v>161056300</v>
      </c>
      <c r="F41" s="103">
        <f>F39+F40</f>
        <v>158444000</v>
      </c>
    </row>
    <row r="42" spans="1:6" s="9" customFormat="1" ht="13.5" customHeight="1">
      <c r="A42" s="81"/>
      <c r="B42" s="117" t="s">
        <v>82</v>
      </c>
      <c r="C42" s="118">
        <v>1007150000</v>
      </c>
      <c r="D42" s="118">
        <v>1745</v>
      </c>
      <c r="E42" s="326">
        <v>254378000</v>
      </c>
      <c r="F42" s="95">
        <v>250924000</v>
      </c>
    </row>
    <row r="43" spans="1:6" s="9" customFormat="1" ht="13.5" customHeight="1">
      <c r="A43" s="119" t="s">
        <v>96</v>
      </c>
      <c r="B43" s="120" t="s">
        <v>84</v>
      </c>
      <c r="C43" s="121">
        <v>80429300</v>
      </c>
      <c r="D43" s="121">
        <v>707</v>
      </c>
      <c r="E43" s="327">
        <v>21116300</v>
      </c>
      <c r="F43" s="99">
        <v>19771000</v>
      </c>
    </row>
    <row r="44" spans="1:6" s="9" customFormat="1" ht="13.5" customHeight="1" thickBot="1">
      <c r="A44" s="122"/>
      <c r="B44" s="90" t="s">
        <v>33</v>
      </c>
      <c r="C44" s="123">
        <f>C42+C43</f>
        <v>1087579300</v>
      </c>
      <c r="D44" s="328">
        <f>D42+D43</f>
        <v>2452</v>
      </c>
      <c r="E44" s="329">
        <f>E42+E43</f>
        <v>275494300</v>
      </c>
      <c r="F44" s="108">
        <f>F42+F43</f>
        <v>270695000</v>
      </c>
    </row>
    <row r="45" spans="1:6" s="9" customFormat="1" ht="13.5" customHeight="1">
      <c r="A45" s="125"/>
      <c r="B45" s="126" t="s">
        <v>82</v>
      </c>
      <c r="C45" s="124">
        <v>2586420900</v>
      </c>
      <c r="D45" s="118">
        <v>2810</v>
      </c>
      <c r="E45" s="330">
        <v>650808900</v>
      </c>
      <c r="F45" s="203">
        <v>645204000</v>
      </c>
    </row>
    <row r="46" spans="1:6" s="9" customFormat="1" ht="13.5" customHeight="1">
      <c r="A46" s="119" t="s">
        <v>97</v>
      </c>
      <c r="B46" s="120" t="s">
        <v>84</v>
      </c>
      <c r="C46" s="121">
        <v>72396600</v>
      </c>
      <c r="D46" s="121">
        <v>636</v>
      </c>
      <c r="E46" s="327">
        <v>19026600</v>
      </c>
      <c r="F46" s="99">
        <v>17790000</v>
      </c>
    </row>
    <row r="47" spans="1:6" s="9" customFormat="1" ht="13.5" customHeight="1" thickBot="1">
      <c r="A47" s="125"/>
      <c r="B47" s="127" t="s">
        <v>33</v>
      </c>
      <c r="C47" s="128">
        <f>C45+C46</f>
        <v>2658817500</v>
      </c>
      <c r="D47" s="328">
        <f>D45+D46</f>
        <v>3446</v>
      </c>
      <c r="E47" s="331">
        <f>E45+E46</f>
        <v>669835500</v>
      </c>
      <c r="F47" s="332">
        <f>F45+F46</f>
        <v>662994000</v>
      </c>
    </row>
    <row r="48" spans="1:6" s="9" customFormat="1" ht="13.5" customHeight="1">
      <c r="A48" s="81"/>
      <c r="B48" s="117" t="s">
        <v>82</v>
      </c>
      <c r="C48" s="118">
        <v>1958414100</v>
      </c>
      <c r="D48" s="118">
        <v>1670</v>
      </c>
      <c r="E48" s="326">
        <v>492131100</v>
      </c>
      <c r="F48" s="95">
        <v>488761000</v>
      </c>
    </row>
    <row r="49" spans="1:9" s="9" customFormat="1" ht="13.5" customHeight="1">
      <c r="A49" s="119" t="s">
        <v>98</v>
      </c>
      <c r="B49" s="120" t="s">
        <v>84</v>
      </c>
      <c r="C49" s="121">
        <v>54724900</v>
      </c>
      <c r="D49" s="121">
        <v>452</v>
      </c>
      <c r="E49" s="327">
        <v>14350900</v>
      </c>
      <c r="F49" s="99">
        <v>13458000</v>
      </c>
    </row>
    <row r="50" spans="1:9" s="9" customFormat="1" ht="13.5" customHeight="1" thickBot="1">
      <c r="A50" s="122"/>
      <c r="B50" s="90" t="s">
        <v>33</v>
      </c>
      <c r="C50" s="123">
        <f>C48+C49</f>
        <v>2013139000</v>
      </c>
      <c r="D50" s="328">
        <f>D48+D49</f>
        <v>2122</v>
      </c>
      <c r="E50" s="329">
        <f>E48+E49</f>
        <v>506482000</v>
      </c>
      <c r="F50" s="103">
        <f>F48+F49</f>
        <v>502219000</v>
      </c>
    </row>
    <row r="51" spans="1:9" s="9" customFormat="1" ht="13.5" customHeight="1">
      <c r="A51" s="81"/>
      <c r="B51" s="117" t="s">
        <v>82</v>
      </c>
      <c r="C51" s="118">
        <v>675229500</v>
      </c>
      <c r="D51" s="118">
        <v>525</v>
      </c>
      <c r="E51" s="326">
        <v>169573500</v>
      </c>
      <c r="F51" s="95">
        <v>168552000</v>
      </c>
    </row>
    <row r="52" spans="1:9" s="9" customFormat="1" ht="13.5" customHeight="1">
      <c r="A52" s="119" t="s">
        <v>99</v>
      </c>
      <c r="B52" s="120" t="s">
        <v>84</v>
      </c>
      <c r="C52" s="121">
        <v>22811900</v>
      </c>
      <c r="D52" s="121">
        <v>197</v>
      </c>
      <c r="E52" s="327">
        <v>6005900</v>
      </c>
      <c r="F52" s="99">
        <v>5602000</v>
      </c>
    </row>
    <row r="53" spans="1:9" s="9" customFormat="1" ht="13.5" customHeight="1" thickBot="1">
      <c r="A53" s="122"/>
      <c r="B53" s="90" t="s">
        <v>33</v>
      </c>
      <c r="C53" s="123">
        <f>C51+C52</f>
        <v>698041400</v>
      </c>
      <c r="D53" s="328">
        <f>D51+D52</f>
        <v>722</v>
      </c>
      <c r="E53" s="329">
        <f>E51+E52</f>
        <v>175579400</v>
      </c>
      <c r="F53" s="103">
        <f>F51+F52</f>
        <v>174154000</v>
      </c>
    </row>
    <row r="54" spans="1:9" s="9" customFormat="1" ht="13.5" customHeight="1">
      <c r="A54" s="81"/>
      <c r="B54" s="117" t="s">
        <v>82</v>
      </c>
      <c r="C54" s="118">
        <v>300337600</v>
      </c>
      <c r="D54" s="118">
        <v>761</v>
      </c>
      <c r="E54" s="326">
        <v>76195600</v>
      </c>
      <c r="F54" s="95">
        <v>74714000</v>
      </c>
    </row>
    <row r="55" spans="1:9" s="9" customFormat="1" ht="13.5" customHeight="1">
      <c r="A55" s="119" t="s">
        <v>100</v>
      </c>
      <c r="B55" s="120" t="s">
        <v>84</v>
      </c>
      <c r="C55" s="121">
        <v>39716700</v>
      </c>
      <c r="D55" s="121">
        <v>303</v>
      </c>
      <c r="E55" s="327">
        <v>10376700</v>
      </c>
      <c r="F55" s="99">
        <v>9780000</v>
      </c>
    </row>
    <row r="56" spans="1:9" s="9" customFormat="1" ht="13.5" customHeight="1" thickBot="1">
      <c r="A56" s="122"/>
      <c r="B56" s="90" t="s">
        <v>33</v>
      </c>
      <c r="C56" s="123">
        <f>C54+C55</f>
        <v>340054300</v>
      </c>
      <c r="D56" s="328">
        <f>D54+D55</f>
        <v>1064</v>
      </c>
      <c r="E56" s="329">
        <f>E54+E55</f>
        <v>86572300</v>
      </c>
      <c r="F56" s="103">
        <f>F54+F55</f>
        <v>84494000</v>
      </c>
    </row>
    <row r="57" spans="1:9" s="9" customFormat="1" ht="13.5" customHeight="1">
      <c r="A57" s="81"/>
      <c r="B57" s="117" t="s">
        <v>82</v>
      </c>
      <c r="C57" s="118">
        <v>362306600</v>
      </c>
      <c r="D57" s="118">
        <v>737</v>
      </c>
      <c r="E57" s="326">
        <v>91667600</v>
      </c>
      <c r="F57" s="95">
        <v>90213000</v>
      </c>
    </row>
    <row r="58" spans="1:9" s="9" customFormat="1" ht="13.5" customHeight="1">
      <c r="A58" s="119" t="s">
        <v>101</v>
      </c>
      <c r="B58" s="120" t="s">
        <v>84</v>
      </c>
      <c r="C58" s="121">
        <v>26912700</v>
      </c>
      <c r="D58" s="121">
        <v>205</v>
      </c>
      <c r="E58" s="327">
        <v>7031700</v>
      </c>
      <c r="F58" s="99">
        <v>6627000</v>
      </c>
      <c r="H58" s="10"/>
    </row>
    <row r="59" spans="1:9" s="9" customFormat="1" ht="13.5" customHeight="1" thickBot="1">
      <c r="A59" s="122"/>
      <c r="B59" s="90" t="s">
        <v>33</v>
      </c>
      <c r="C59" s="123">
        <f>C57+C58</f>
        <v>389219300</v>
      </c>
      <c r="D59" s="328">
        <f>D57+D58</f>
        <v>942</v>
      </c>
      <c r="E59" s="329">
        <f>E57+E58</f>
        <v>98699300</v>
      </c>
      <c r="F59" s="103">
        <f>F57+F58</f>
        <v>96840000</v>
      </c>
      <c r="H59" s="10"/>
    </row>
    <row r="60" spans="1:9" s="9" customFormat="1" ht="13.5" customHeight="1">
      <c r="A60" s="81"/>
      <c r="B60" s="117" t="s">
        <v>82</v>
      </c>
      <c r="C60" s="118">
        <f>C6+C9+C12+C15+C18+C21+C24+C27+C30+C33+C36+C39+C42+C45+C48+C51+C54+C57</f>
        <v>27240480300</v>
      </c>
      <c r="D60" s="118">
        <f t="shared" ref="C60:F62" si="0">D6+D9+D12+D15+D18+D21+D24+D27+D30+D33+D36+D39+D42+D45+D48+D51+D54+D57</f>
        <v>30072</v>
      </c>
      <c r="E60" s="326">
        <f t="shared" si="0"/>
        <v>6854487300</v>
      </c>
      <c r="F60" s="106">
        <f t="shared" si="0"/>
        <v>6795331000</v>
      </c>
      <c r="G60" s="10"/>
      <c r="H60" s="10"/>
    </row>
    <row r="61" spans="1:9" s="9" customFormat="1" ht="13.5" customHeight="1">
      <c r="A61" s="119" t="s">
        <v>102</v>
      </c>
      <c r="B61" s="120" t="s">
        <v>84</v>
      </c>
      <c r="C61" s="121">
        <f>C7+C10+C13+C16+C19+C22+C25+C28+C31+C34+C37+C40+C43+C46+C49+C52+C55+C58</f>
        <v>722990400</v>
      </c>
      <c r="D61" s="121">
        <f t="shared" si="0"/>
        <v>6627</v>
      </c>
      <c r="E61" s="327">
        <f t="shared" si="0"/>
        <v>190463400</v>
      </c>
      <c r="F61" s="107">
        <f t="shared" si="0"/>
        <v>177509000</v>
      </c>
      <c r="G61" s="10"/>
      <c r="H61" s="10"/>
    </row>
    <row r="62" spans="1:9" s="9" customFormat="1" ht="13.5" customHeight="1" thickBot="1">
      <c r="A62" s="122"/>
      <c r="B62" s="90" t="s">
        <v>33</v>
      </c>
      <c r="C62" s="123">
        <f t="shared" si="0"/>
        <v>27963470700</v>
      </c>
      <c r="D62" s="333">
        <f t="shared" si="0"/>
        <v>36699</v>
      </c>
      <c r="E62" s="329">
        <f t="shared" si="0"/>
        <v>7044950700</v>
      </c>
      <c r="F62" s="108">
        <f t="shared" si="0"/>
        <v>6972840000</v>
      </c>
      <c r="G62" s="10"/>
      <c r="H62" s="10"/>
    </row>
    <row r="63" spans="1:9" ht="13.5" customHeight="1">
      <c r="C63" s="52"/>
      <c r="D63" s="52"/>
      <c r="E63" s="52"/>
      <c r="F63" s="52"/>
    </row>
    <row r="64" spans="1:9" s="9" customFormat="1" ht="13.5" customHeight="1">
      <c r="A64" s="384" t="s">
        <v>167</v>
      </c>
      <c r="B64" s="384"/>
      <c r="C64" s="384"/>
      <c r="D64" s="384"/>
      <c r="E64" s="384"/>
      <c r="F64" s="384"/>
      <c r="G64" s="384"/>
      <c r="H64" s="384"/>
      <c r="I64" s="129"/>
    </row>
    <row r="66" spans="8:8">
      <c r="H66" s="9"/>
    </row>
  </sheetData>
  <mergeCells count="1">
    <mergeCell ref="A64:H64"/>
  </mergeCells>
  <phoneticPr fontId="6"/>
  <printOptions horizontalCentered="1"/>
  <pageMargins left="0.82677165354330717" right="0.43307086614173229" top="0.78740157480314965" bottom="0" header="0.31496062992125984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I66"/>
  <sheetViews>
    <sheetView view="pageBreakPreview" zoomScale="130" zoomScaleNormal="64" zoomScaleSheetLayoutView="130" workbookViewId="0">
      <pane xSplit="2" ySplit="5" topLeftCell="E48" activePane="bottomRight" state="frozen"/>
      <selection activeCell="H24" sqref="H24"/>
      <selection pane="topRight" activeCell="H24" sqref="H24"/>
      <selection pane="bottomLeft" activeCell="H24" sqref="H24"/>
      <selection pane="bottomRight" activeCell="F73" sqref="F73"/>
    </sheetView>
  </sheetViews>
  <sheetFormatPr defaultColWidth="11.375" defaultRowHeight="13.5"/>
  <cols>
    <col min="1" max="1" width="11.375" customWidth="1"/>
    <col min="2" max="2" width="5.375" style="3" customWidth="1"/>
    <col min="3" max="3" width="15.375" customWidth="1"/>
    <col min="4" max="4" width="16.375" customWidth="1"/>
    <col min="5" max="6" width="15.375" customWidth="1"/>
    <col min="7" max="7" width="15.375" style="379" customWidth="1"/>
    <col min="8" max="8" width="16.125" customWidth="1"/>
    <col min="9" max="9" width="16.5" customWidth="1"/>
  </cols>
  <sheetData>
    <row r="1" spans="1:9" s="51" customFormat="1">
      <c r="G1" s="52"/>
    </row>
    <row r="2" spans="1:9" s="51" customFormat="1">
      <c r="A2" s="51" t="s">
        <v>46</v>
      </c>
      <c r="B2" s="51" t="s">
        <v>47</v>
      </c>
      <c r="G2" s="52"/>
    </row>
    <row r="3" spans="1:9" s="51" customFormat="1" ht="14.25" thickBot="1">
      <c r="A3" s="53"/>
      <c r="B3" s="53"/>
      <c r="C3" s="53"/>
      <c r="D3" s="53"/>
      <c r="E3" s="53"/>
      <c r="F3" s="53"/>
      <c r="G3" s="370"/>
    </row>
    <row r="4" spans="1:9" s="9" customFormat="1">
      <c r="A4" s="11" t="s">
        <v>56</v>
      </c>
      <c r="B4" s="13"/>
      <c r="C4" s="82" t="s">
        <v>64</v>
      </c>
      <c r="D4" s="85" t="s">
        <v>65</v>
      </c>
      <c r="E4" s="82" t="s">
        <v>66</v>
      </c>
      <c r="F4" s="85" t="s">
        <v>67</v>
      </c>
      <c r="G4" s="84" t="s">
        <v>68</v>
      </c>
      <c r="H4" s="194" t="s">
        <v>144</v>
      </c>
      <c r="I4" s="189"/>
    </row>
    <row r="5" spans="1:9" s="9" customFormat="1" ht="14.25" thickBot="1">
      <c r="A5" s="16"/>
      <c r="B5" s="18"/>
      <c r="C5" s="88" t="s">
        <v>75</v>
      </c>
      <c r="D5" s="90" t="s">
        <v>76</v>
      </c>
      <c r="E5" s="88" t="s">
        <v>75</v>
      </c>
      <c r="F5" s="90" t="s">
        <v>76</v>
      </c>
      <c r="G5" s="277" t="s">
        <v>75</v>
      </c>
      <c r="H5" s="194" t="s">
        <v>145</v>
      </c>
      <c r="I5" s="189" t="s">
        <v>146</v>
      </c>
    </row>
    <row r="6" spans="1:9" s="9" customFormat="1">
      <c r="A6" s="81"/>
      <c r="B6" s="117" t="s">
        <v>82</v>
      </c>
      <c r="C6" s="292">
        <v>531602110460</v>
      </c>
      <c r="D6" s="293">
        <v>559686278540</v>
      </c>
      <c r="E6" s="292">
        <v>389472177471</v>
      </c>
      <c r="F6" s="293">
        <v>392258149022</v>
      </c>
      <c r="G6" s="106">
        <v>306919301</v>
      </c>
      <c r="H6" s="304">
        <f>C6+E6+G6</f>
        <v>921381207232</v>
      </c>
      <c r="I6" s="305">
        <f>D6+F6</f>
        <v>951944427562</v>
      </c>
    </row>
    <row r="7" spans="1:9" s="9" customFormat="1">
      <c r="A7" s="119" t="s">
        <v>83</v>
      </c>
      <c r="B7" s="120" t="s">
        <v>84</v>
      </c>
      <c r="C7" s="294">
        <v>327911055513</v>
      </c>
      <c r="D7" s="295">
        <v>543488008136</v>
      </c>
      <c r="E7" s="294">
        <v>446830040996</v>
      </c>
      <c r="F7" s="295">
        <v>456823329756</v>
      </c>
      <c r="G7" s="107">
        <v>1828754</v>
      </c>
      <c r="H7" s="304">
        <f t="shared" ref="H7:H62" si="0">C7+E7+G7</f>
        <v>774742925263</v>
      </c>
      <c r="I7" s="305">
        <f t="shared" ref="I7:I62" si="1">D7+F7</f>
        <v>1000311337892</v>
      </c>
    </row>
    <row r="8" spans="1:9" s="71" customFormat="1" ht="14.25" customHeight="1" thickBot="1">
      <c r="A8" s="122"/>
      <c r="B8" s="90" t="s">
        <v>33</v>
      </c>
      <c r="C8" s="296">
        <f>C6+C7</f>
        <v>859513165973</v>
      </c>
      <c r="D8" s="297">
        <f>D6+D7</f>
        <v>1103174286676</v>
      </c>
      <c r="E8" s="296">
        <f>E6+E7</f>
        <v>836302218467</v>
      </c>
      <c r="F8" s="297">
        <f>F6+F7</f>
        <v>849081478778</v>
      </c>
      <c r="G8" s="108">
        <f>G6+G7</f>
        <v>308748055</v>
      </c>
      <c r="H8" s="304">
        <f t="shared" si="0"/>
        <v>1696124132495</v>
      </c>
      <c r="I8" s="305">
        <f t="shared" si="1"/>
        <v>1952255765454</v>
      </c>
    </row>
    <row r="9" spans="1:9" s="74" customFormat="1">
      <c r="A9" s="81"/>
      <c r="B9" s="117" t="s">
        <v>82</v>
      </c>
      <c r="C9" s="292">
        <v>281227723645</v>
      </c>
      <c r="D9" s="368">
        <v>300184261578</v>
      </c>
      <c r="E9" s="292">
        <v>282245580479</v>
      </c>
      <c r="F9" s="293">
        <v>279136277260</v>
      </c>
      <c r="G9" s="106">
        <v>130304708</v>
      </c>
      <c r="H9" s="304">
        <f t="shared" si="0"/>
        <v>563603608832</v>
      </c>
      <c r="I9" s="305">
        <f t="shared" si="1"/>
        <v>579320538838</v>
      </c>
    </row>
    <row r="10" spans="1:9" s="9" customFormat="1">
      <c r="A10" s="119" t="s">
        <v>85</v>
      </c>
      <c r="B10" s="120" t="s">
        <v>84</v>
      </c>
      <c r="C10" s="294">
        <v>269761578593</v>
      </c>
      <c r="D10" s="295">
        <v>446545656226</v>
      </c>
      <c r="E10" s="294">
        <v>388283997046</v>
      </c>
      <c r="F10" s="295">
        <v>391862482853</v>
      </c>
      <c r="G10" s="107">
        <v>3742528</v>
      </c>
      <c r="H10" s="304">
        <f t="shared" si="0"/>
        <v>658049318167</v>
      </c>
      <c r="I10" s="305">
        <f t="shared" si="1"/>
        <v>838408139079</v>
      </c>
    </row>
    <row r="11" spans="1:9" s="71" customFormat="1" ht="14.25" thickBot="1">
      <c r="A11" s="122"/>
      <c r="B11" s="90" t="s">
        <v>33</v>
      </c>
      <c r="C11" s="296">
        <f>C9+C10</f>
        <v>550989302238</v>
      </c>
      <c r="D11" s="297">
        <f>D9+D10</f>
        <v>746729917804</v>
      </c>
      <c r="E11" s="296">
        <f>E9+E10</f>
        <v>670529577525</v>
      </c>
      <c r="F11" s="297">
        <f>F9+F10</f>
        <v>670998760113</v>
      </c>
      <c r="G11" s="108">
        <f>G9+G10</f>
        <v>134047236</v>
      </c>
      <c r="H11" s="304">
        <f t="shared" si="0"/>
        <v>1221652926999</v>
      </c>
      <c r="I11" s="305">
        <f t="shared" si="1"/>
        <v>1417728677917</v>
      </c>
    </row>
    <row r="12" spans="1:9" s="9" customFormat="1">
      <c r="A12" s="81"/>
      <c r="B12" s="117" t="s">
        <v>82</v>
      </c>
      <c r="C12" s="292">
        <v>786698066910</v>
      </c>
      <c r="D12" s="293">
        <v>799705342786</v>
      </c>
      <c r="E12" s="292">
        <v>593530796229</v>
      </c>
      <c r="F12" s="293">
        <v>594361749097</v>
      </c>
      <c r="G12" s="106">
        <v>239582161</v>
      </c>
      <c r="H12" s="304">
        <f t="shared" si="0"/>
        <v>1380468445300</v>
      </c>
      <c r="I12" s="305">
        <f t="shared" si="1"/>
        <v>1394067091883</v>
      </c>
    </row>
    <row r="13" spans="1:9" s="9" customFormat="1">
      <c r="A13" s="119" t="s">
        <v>86</v>
      </c>
      <c r="B13" s="120" t="s">
        <v>84</v>
      </c>
      <c r="C13" s="294">
        <v>103027432019</v>
      </c>
      <c r="D13" s="295">
        <v>165364242403</v>
      </c>
      <c r="E13" s="294">
        <v>240726465267</v>
      </c>
      <c r="F13" s="295">
        <v>243996773754</v>
      </c>
      <c r="G13" s="107">
        <v>1483125</v>
      </c>
      <c r="H13" s="304">
        <f t="shared" si="0"/>
        <v>343755380411</v>
      </c>
      <c r="I13" s="305">
        <f t="shared" si="1"/>
        <v>409361016157</v>
      </c>
    </row>
    <row r="14" spans="1:9" s="71" customFormat="1" ht="14.25" thickBot="1">
      <c r="A14" s="122"/>
      <c r="B14" s="90" t="s">
        <v>33</v>
      </c>
      <c r="C14" s="296">
        <f>C12+C13</f>
        <v>889725498929</v>
      </c>
      <c r="D14" s="297">
        <f>D12+D13</f>
        <v>965069585189</v>
      </c>
      <c r="E14" s="296">
        <f>E12+E13</f>
        <v>834257261496</v>
      </c>
      <c r="F14" s="297">
        <f>F12+F13</f>
        <v>838358522851</v>
      </c>
      <c r="G14" s="108">
        <f>G12+G13</f>
        <v>241065286</v>
      </c>
      <c r="H14" s="304">
        <f t="shared" si="0"/>
        <v>1724223825711</v>
      </c>
      <c r="I14" s="305">
        <f t="shared" si="1"/>
        <v>1803428108040</v>
      </c>
    </row>
    <row r="15" spans="1:9" s="9" customFormat="1">
      <c r="A15" s="81"/>
      <c r="B15" s="117" t="s">
        <v>82</v>
      </c>
      <c r="C15" s="292">
        <v>491388482787</v>
      </c>
      <c r="D15" s="293">
        <v>521429791096</v>
      </c>
      <c r="E15" s="292">
        <v>484715783226</v>
      </c>
      <c r="F15" s="293">
        <v>486453509777</v>
      </c>
      <c r="G15" s="106">
        <v>176545500</v>
      </c>
      <c r="H15" s="304">
        <f t="shared" si="0"/>
        <v>976280811513</v>
      </c>
      <c r="I15" s="305">
        <f t="shared" si="1"/>
        <v>1007883300873</v>
      </c>
    </row>
    <row r="16" spans="1:9" s="9" customFormat="1">
      <c r="A16" s="119" t="s">
        <v>87</v>
      </c>
      <c r="B16" s="120" t="s">
        <v>84</v>
      </c>
      <c r="C16" s="294">
        <v>196999771723</v>
      </c>
      <c r="D16" s="295">
        <v>317601290772</v>
      </c>
      <c r="E16" s="294">
        <v>296396991529</v>
      </c>
      <c r="F16" s="295">
        <v>302335382873</v>
      </c>
      <c r="G16" s="107">
        <v>2297327</v>
      </c>
      <c r="H16" s="304">
        <f t="shared" si="0"/>
        <v>493399060579</v>
      </c>
      <c r="I16" s="305">
        <f t="shared" si="1"/>
        <v>619936673645</v>
      </c>
    </row>
    <row r="17" spans="1:9" s="71" customFormat="1" ht="14.25" thickBot="1">
      <c r="A17" s="122"/>
      <c r="B17" s="90" t="s">
        <v>33</v>
      </c>
      <c r="C17" s="296">
        <f>C15+C16</f>
        <v>688388254510</v>
      </c>
      <c r="D17" s="297">
        <f>D15+D16</f>
        <v>839031081868</v>
      </c>
      <c r="E17" s="296">
        <f>E15+E16</f>
        <v>781112774755</v>
      </c>
      <c r="F17" s="297">
        <f>F15+F16</f>
        <v>788788892650</v>
      </c>
      <c r="G17" s="108">
        <f>G15+G16</f>
        <v>178842827</v>
      </c>
      <c r="H17" s="304">
        <f t="shared" si="0"/>
        <v>1469679872092</v>
      </c>
      <c r="I17" s="305">
        <f t="shared" si="1"/>
        <v>1627819974518</v>
      </c>
    </row>
    <row r="18" spans="1:9" s="9" customFormat="1">
      <c r="A18" s="81"/>
      <c r="B18" s="117" t="s">
        <v>82</v>
      </c>
      <c r="C18" s="292">
        <v>58315514477</v>
      </c>
      <c r="D18" s="293">
        <v>74652908339</v>
      </c>
      <c r="E18" s="292">
        <v>82851049200</v>
      </c>
      <c r="F18" s="293">
        <v>83695835657</v>
      </c>
      <c r="G18" s="106">
        <v>22166704</v>
      </c>
      <c r="H18" s="304">
        <f t="shared" si="0"/>
        <v>141188730381</v>
      </c>
      <c r="I18" s="305">
        <f t="shared" si="1"/>
        <v>158348743996</v>
      </c>
    </row>
    <row r="19" spans="1:9" s="9" customFormat="1">
      <c r="A19" s="119" t="s">
        <v>88</v>
      </c>
      <c r="B19" s="120" t="s">
        <v>84</v>
      </c>
      <c r="C19" s="294">
        <v>168913382935</v>
      </c>
      <c r="D19" s="295">
        <v>296137529300</v>
      </c>
      <c r="E19" s="294">
        <v>303498079232</v>
      </c>
      <c r="F19" s="295">
        <v>311358496000</v>
      </c>
      <c r="G19" s="107">
        <v>1393103</v>
      </c>
      <c r="H19" s="304">
        <f t="shared" si="0"/>
        <v>472412855270</v>
      </c>
      <c r="I19" s="305">
        <f t="shared" si="1"/>
        <v>607496025300</v>
      </c>
    </row>
    <row r="20" spans="1:9" s="71" customFormat="1" ht="14.25" thickBot="1">
      <c r="A20" s="122"/>
      <c r="B20" s="90" t="s">
        <v>33</v>
      </c>
      <c r="C20" s="296">
        <f>C18+C19</f>
        <v>227228897412</v>
      </c>
      <c r="D20" s="297">
        <f>D18+D19</f>
        <v>370790437639</v>
      </c>
      <c r="E20" s="296">
        <f>E18+E19</f>
        <v>386349128432</v>
      </c>
      <c r="F20" s="297">
        <f>F18+F19</f>
        <v>395054331657</v>
      </c>
      <c r="G20" s="108">
        <f>G18+G19</f>
        <v>23559807</v>
      </c>
      <c r="H20" s="304">
        <f t="shared" si="0"/>
        <v>613601585651</v>
      </c>
      <c r="I20" s="305">
        <f t="shared" si="1"/>
        <v>765844769296</v>
      </c>
    </row>
    <row r="21" spans="1:9" s="9" customFormat="1">
      <c r="A21" s="81"/>
      <c r="B21" s="117" t="s">
        <v>82</v>
      </c>
      <c r="C21" s="292">
        <v>81310190334</v>
      </c>
      <c r="D21" s="293">
        <v>92480533661</v>
      </c>
      <c r="E21" s="292">
        <v>88528699682</v>
      </c>
      <c r="F21" s="293">
        <v>89330717799</v>
      </c>
      <c r="G21" s="106">
        <v>38592348</v>
      </c>
      <c r="H21" s="304">
        <f t="shared" si="0"/>
        <v>169877482364</v>
      </c>
      <c r="I21" s="305">
        <f t="shared" si="1"/>
        <v>181811251460</v>
      </c>
    </row>
    <row r="22" spans="1:9" s="9" customFormat="1">
      <c r="A22" s="119" t="s">
        <v>89</v>
      </c>
      <c r="B22" s="120" t="s">
        <v>84</v>
      </c>
      <c r="C22" s="294">
        <v>252830844919</v>
      </c>
      <c r="D22" s="295">
        <v>431330301716</v>
      </c>
      <c r="E22" s="294">
        <v>313854162147</v>
      </c>
      <c r="F22" s="295">
        <v>320638571988</v>
      </c>
      <c r="G22" s="107">
        <v>2487095</v>
      </c>
      <c r="H22" s="304">
        <f t="shared" si="0"/>
        <v>566687494161</v>
      </c>
      <c r="I22" s="305">
        <f t="shared" si="1"/>
        <v>751968873704</v>
      </c>
    </row>
    <row r="23" spans="1:9" s="71" customFormat="1" ht="14.25" thickBot="1">
      <c r="A23" s="122"/>
      <c r="B23" s="90" t="s">
        <v>33</v>
      </c>
      <c r="C23" s="296">
        <f>C21+C22</f>
        <v>334141035253</v>
      </c>
      <c r="D23" s="297">
        <f>D21+D22</f>
        <v>523810835377</v>
      </c>
      <c r="E23" s="296">
        <f>E21+E22</f>
        <v>402382861829</v>
      </c>
      <c r="F23" s="297">
        <f>F21+F22</f>
        <v>409969289787</v>
      </c>
      <c r="G23" s="108">
        <f>G21+G22</f>
        <v>41079443</v>
      </c>
      <c r="H23" s="304">
        <f t="shared" si="0"/>
        <v>736564976525</v>
      </c>
      <c r="I23" s="305">
        <f t="shared" si="1"/>
        <v>933780125164</v>
      </c>
    </row>
    <row r="24" spans="1:9" s="9" customFormat="1">
      <c r="A24" s="81"/>
      <c r="B24" s="117" t="s">
        <v>82</v>
      </c>
      <c r="C24" s="292">
        <v>89176375509</v>
      </c>
      <c r="D24" s="293">
        <v>94546876890</v>
      </c>
      <c r="E24" s="292">
        <v>108387079895</v>
      </c>
      <c r="F24" s="293">
        <v>98391879803</v>
      </c>
      <c r="G24" s="106">
        <v>35081162</v>
      </c>
      <c r="H24" s="304">
        <f t="shared" si="0"/>
        <v>197598536566</v>
      </c>
      <c r="I24" s="305">
        <f t="shared" si="1"/>
        <v>192938756693</v>
      </c>
    </row>
    <row r="25" spans="1:9" s="9" customFormat="1">
      <c r="A25" s="119" t="s">
        <v>90</v>
      </c>
      <c r="B25" s="120" t="s">
        <v>84</v>
      </c>
      <c r="C25" s="294">
        <v>187958891322</v>
      </c>
      <c r="D25" s="295">
        <v>311546105905</v>
      </c>
      <c r="E25" s="294">
        <v>288082295368</v>
      </c>
      <c r="F25" s="295">
        <v>288897801235</v>
      </c>
      <c r="G25" s="107">
        <v>2570667</v>
      </c>
      <c r="H25" s="304">
        <f t="shared" si="0"/>
        <v>476043757357</v>
      </c>
      <c r="I25" s="305">
        <f t="shared" si="1"/>
        <v>600443907140</v>
      </c>
    </row>
    <row r="26" spans="1:9" s="71" customFormat="1" ht="14.25" thickBot="1">
      <c r="A26" s="122"/>
      <c r="B26" s="90" t="s">
        <v>33</v>
      </c>
      <c r="C26" s="296">
        <f>C24+C25</f>
        <v>277135266831</v>
      </c>
      <c r="D26" s="297">
        <f>D24+D25</f>
        <v>406092982795</v>
      </c>
      <c r="E26" s="296">
        <f>E24+E25</f>
        <v>396469375263</v>
      </c>
      <c r="F26" s="297">
        <f>F24+F25</f>
        <v>387289681038</v>
      </c>
      <c r="G26" s="108">
        <f>G24+G25</f>
        <v>37651829</v>
      </c>
      <c r="H26" s="304">
        <f t="shared" si="0"/>
        <v>673642293923</v>
      </c>
      <c r="I26" s="305">
        <f t="shared" si="1"/>
        <v>793382663833</v>
      </c>
    </row>
    <row r="27" spans="1:9" s="9" customFormat="1">
      <c r="A27" s="81"/>
      <c r="B27" s="117" t="s">
        <v>82</v>
      </c>
      <c r="C27" s="292">
        <v>97910336697</v>
      </c>
      <c r="D27" s="293">
        <v>93902951953</v>
      </c>
      <c r="E27" s="292">
        <v>89226054475</v>
      </c>
      <c r="F27" s="293">
        <v>79810030349</v>
      </c>
      <c r="G27" s="106">
        <v>40883695</v>
      </c>
      <c r="H27" s="304">
        <f t="shared" si="0"/>
        <v>187177274867</v>
      </c>
      <c r="I27" s="305">
        <f t="shared" si="1"/>
        <v>173712982302</v>
      </c>
    </row>
    <row r="28" spans="1:9" s="9" customFormat="1">
      <c r="A28" s="119" t="s">
        <v>91</v>
      </c>
      <c r="B28" s="120" t="s">
        <v>84</v>
      </c>
      <c r="C28" s="294">
        <v>293788959231</v>
      </c>
      <c r="D28" s="295">
        <v>462219562887</v>
      </c>
      <c r="E28" s="294">
        <v>320004488376</v>
      </c>
      <c r="F28" s="295">
        <v>313050217860</v>
      </c>
      <c r="G28" s="107">
        <v>2510464</v>
      </c>
      <c r="H28" s="304">
        <f t="shared" si="0"/>
        <v>613795958071</v>
      </c>
      <c r="I28" s="305">
        <f t="shared" si="1"/>
        <v>775269780747</v>
      </c>
    </row>
    <row r="29" spans="1:9" s="71" customFormat="1" ht="14.25" thickBot="1">
      <c r="A29" s="122"/>
      <c r="B29" s="90" t="s">
        <v>33</v>
      </c>
      <c r="C29" s="296">
        <f>C27+C28</f>
        <v>391699295928</v>
      </c>
      <c r="D29" s="297">
        <f>D27+D28</f>
        <v>556122514840</v>
      </c>
      <c r="E29" s="296">
        <f>E27+E28</f>
        <v>409230542851</v>
      </c>
      <c r="F29" s="297">
        <f>F27+F28</f>
        <v>392860248209</v>
      </c>
      <c r="G29" s="108">
        <f>G27+G28</f>
        <v>43394159</v>
      </c>
      <c r="H29" s="304">
        <f t="shared" si="0"/>
        <v>800973232938</v>
      </c>
      <c r="I29" s="305">
        <f t="shared" si="1"/>
        <v>948982763049</v>
      </c>
    </row>
    <row r="30" spans="1:9" s="9" customFormat="1">
      <c r="A30" s="81"/>
      <c r="B30" s="117" t="s">
        <v>82</v>
      </c>
      <c r="C30" s="292">
        <v>166564626044</v>
      </c>
      <c r="D30" s="293">
        <v>178514321818</v>
      </c>
      <c r="E30" s="292">
        <v>119777385440</v>
      </c>
      <c r="F30" s="293">
        <v>119160795087</v>
      </c>
      <c r="G30" s="106">
        <v>176923523</v>
      </c>
      <c r="H30" s="304">
        <f t="shared" si="0"/>
        <v>286518935007</v>
      </c>
      <c r="I30" s="305">
        <f t="shared" si="1"/>
        <v>297675116905</v>
      </c>
    </row>
    <row r="31" spans="1:9" s="9" customFormat="1">
      <c r="A31" s="119" t="s">
        <v>92</v>
      </c>
      <c r="B31" s="120" t="s">
        <v>84</v>
      </c>
      <c r="C31" s="294">
        <v>158027398191</v>
      </c>
      <c r="D31" s="295">
        <v>276009379406</v>
      </c>
      <c r="E31" s="294">
        <v>249207661631</v>
      </c>
      <c r="F31" s="295">
        <v>254957736067</v>
      </c>
      <c r="G31" s="107">
        <v>1300564</v>
      </c>
      <c r="H31" s="304">
        <f t="shared" si="0"/>
        <v>407236360386</v>
      </c>
      <c r="I31" s="305">
        <f t="shared" si="1"/>
        <v>530967115473</v>
      </c>
    </row>
    <row r="32" spans="1:9" s="71" customFormat="1" ht="14.25" thickBot="1">
      <c r="A32" s="122"/>
      <c r="B32" s="90" t="s">
        <v>33</v>
      </c>
      <c r="C32" s="296">
        <f>C30+C31</f>
        <v>324592024235</v>
      </c>
      <c r="D32" s="297">
        <f>D30+D31</f>
        <v>454523701224</v>
      </c>
      <c r="E32" s="296">
        <f>E30+E31</f>
        <v>368985047071</v>
      </c>
      <c r="F32" s="297">
        <f>F30+F31</f>
        <v>374118531154</v>
      </c>
      <c r="G32" s="108">
        <f>G30+G31</f>
        <v>178224087</v>
      </c>
      <c r="H32" s="304">
        <f t="shared" si="0"/>
        <v>693755295393</v>
      </c>
      <c r="I32" s="305">
        <f t="shared" si="1"/>
        <v>828642232378</v>
      </c>
    </row>
    <row r="33" spans="1:9" s="9" customFormat="1">
      <c r="A33" s="81"/>
      <c r="B33" s="117" t="s">
        <v>82</v>
      </c>
      <c r="C33" s="292">
        <v>231777025783</v>
      </c>
      <c r="D33" s="293">
        <v>239636366638</v>
      </c>
      <c r="E33" s="292">
        <v>179932637325</v>
      </c>
      <c r="F33" s="293">
        <v>179103575876</v>
      </c>
      <c r="G33" s="106">
        <v>122890016</v>
      </c>
      <c r="H33" s="304">
        <f t="shared" si="0"/>
        <v>411832553124</v>
      </c>
      <c r="I33" s="305">
        <f t="shared" si="1"/>
        <v>418739942514</v>
      </c>
    </row>
    <row r="34" spans="1:9" s="9" customFormat="1">
      <c r="A34" s="119" t="s">
        <v>93</v>
      </c>
      <c r="B34" s="120" t="s">
        <v>84</v>
      </c>
      <c r="C34" s="294">
        <v>195685818862</v>
      </c>
      <c r="D34" s="295">
        <v>347483707308</v>
      </c>
      <c r="E34" s="294">
        <v>293133992411</v>
      </c>
      <c r="F34" s="295">
        <v>296375694343</v>
      </c>
      <c r="G34" s="107">
        <v>1834127</v>
      </c>
      <c r="H34" s="304">
        <f t="shared" si="0"/>
        <v>488821645400</v>
      </c>
      <c r="I34" s="305">
        <f t="shared" si="1"/>
        <v>643859401651</v>
      </c>
    </row>
    <row r="35" spans="1:9" s="71" customFormat="1" ht="14.25" thickBot="1">
      <c r="A35" s="122"/>
      <c r="B35" s="90" t="s">
        <v>33</v>
      </c>
      <c r="C35" s="296">
        <f>C33+C34</f>
        <v>427462844645</v>
      </c>
      <c r="D35" s="297">
        <f>D33+D34</f>
        <v>587120073946</v>
      </c>
      <c r="E35" s="296">
        <f>E33+E34</f>
        <v>473066629736</v>
      </c>
      <c r="F35" s="297">
        <f>F33+F34</f>
        <v>475479270219</v>
      </c>
      <c r="G35" s="108">
        <f>G33+G34</f>
        <v>124724143</v>
      </c>
      <c r="H35" s="304">
        <f t="shared" si="0"/>
        <v>900654198524</v>
      </c>
      <c r="I35" s="305">
        <f t="shared" si="1"/>
        <v>1062599344165</v>
      </c>
    </row>
    <row r="36" spans="1:9" s="9" customFormat="1">
      <c r="A36" s="81"/>
      <c r="B36" s="117" t="s">
        <v>82</v>
      </c>
      <c r="C36" s="292">
        <v>312633494174</v>
      </c>
      <c r="D36" s="293">
        <v>332482029788</v>
      </c>
      <c r="E36" s="292">
        <v>322908880892</v>
      </c>
      <c r="F36" s="293">
        <v>321794560476</v>
      </c>
      <c r="G36" s="106">
        <v>121295061</v>
      </c>
      <c r="H36" s="304">
        <f t="shared" si="0"/>
        <v>635663670127</v>
      </c>
      <c r="I36" s="305">
        <f t="shared" si="1"/>
        <v>654276590264</v>
      </c>
    </row>
    <row r="37" spans="1:9" s="9" customFormat="1">
      <c r="A37" s="119" t="s">
        <v>94</v>
      </c>
      <c r="B37" s="120" t="s">
        <v>84</v>
      </c>
      <c r="C37" s="294">
        <v>585806718109</v>
      </c>
      <c r="D37" s="295">
        <v>928347963980</v>
      </c>
      <c r="E37" s="294">
        <v>588168958092</v>
      </c>
      <c r="F37" s="295">
        <v>593896067902</v>
      </c>
      <c r="G37" s="107">
        <v>6041900</v>
      </c>
      <c r="H37" s="304">
        <f t="shared" si="0"/>
        <v>1173981718101</v>
      </c>
      <c r="I37" s="305">
        <f t="shared" si="1"/>
        <v>1522244031882</v>
      </c>
    </row>
    <row r="38" spans="1:9" s="71" customFormat="1" ht="14.25" thickBot="1">
      <c r="A38" s="122"/>
      <c r="B38" s="90" t="s">
        <v>33</v>
      </c>
      <c r="C38" s="296">
        <f>C36+C37</f>
        <v>898440212283</v>
      </c>
      <c r="D38" s="297">
        <f>D36+D37</f>
        <v>1260829993768</v>
      </c>
      <c r="E38" s="296">
        <f>E36+E37</f>
        <v>911077838984</v>
      </c>
      <c r="F38" s="297">
        <f>F36+F37</f>
        <v>915690628378</v>
      </c>
      <c r="G38" s="108">
        <f>G36+G37</f>
        <v>127336961</v>
      </c>
      <c r="H38" s="304">
        <f t="shared" si="0"/>
        <v>1809645388228</v>
      </c>
      <c r="I38" s="305">
        <f t="shared" si="1"/>
        <v>2176520622146</v>
      </c>
    </row>
    <row r="39" spans="1:9" s="9" customFormat="1">
      <c r="A39" s="81"/>
      <c r="B39" s="117" t="s">
        <v>82</v>
      </c>
      <c r="C39" s="292">
        <v>79178325182</v>
      </c>
      <c r="D39" s="293">
        <v>82584419952</v>
      </c>
      <c r="E39" s="292">
        <v>81707820533</v>
      </c>
      <c r="F39" s="293">
        <v>74236836237</v>
      </c>
      <c r="G39" s="106">
        <v>42507898</v>
      </c>
      <c r="H39" s="304">
        <f t="shared" si="0"/>
        <v>160928653613</v>
      </c>
      <c r="I39" s="305">
        <f t="shared" si="1"/>
        <v>156821256189</v>
      </c>
    </row>
    <row r="40" spans="1:9" s="9" customFormat="1">
      <c r="A40" s="119" t="s">
        <v>95</v>
      </c>
      <c r="B40" s="120" t="s">
        <v>84</v>
      </c>
      <c r="C40" s="294">
        <v>235013938056</v>
      </c>
      <c r="D40" s="295">
        <v>369949293807</v>
      </c>
      <c r="E40" s="294">
        <v>256633927936</v>
      </c>
      <c r="F40" s="295">
        <v>254499361137</v>
      </c>
      <c r="G40" s="107">
        <v>2953127</v>
      </c>
      <c r="H40" s="304">
        <f t="shared" si="0"/>
        <v>491650819119</v>
      </c>
      <c r="I40" s="305">
        <f t="shared" si="1"/>
        <v>624448654944</v>
      </c>
    </row>
    <row r="41" spans="1:9" s="71" customFormat="1" ht="14.25" thickBot="1">
      <c r="A41" s="122"/>
      <c r="B41" s="90" t="s">
        <v>33</v>
      </c>
      <c r="C41" s="296">
        <f>C39+C40</f>
        <v>314192263238</v>
      </c>
      <c r="D41" s="297">
        <f>D39+D40</f>
        <v>452533713759</v>
      </c>
      <c r="E41" s="296">
        <f>E39+E40</f>
        <v>338341748469</v>
      </c>
      <c r="F41" s="297">
        <f>F39+F40</f>
        <v>328736197374</v>
      </c>
      <c r="G41" s="108">
        <f>G39+G40</f>
        <v>45461025</v>
      </c>
      <c r="H41" s="304">
        <f t="shared" si="0"/>
        <v>652579472732</v>
      </c>
      <c r="I41" s="305">
        <f t="shared" si="1"/>
        <v>781269911133</v>
      </c>
    </row>
    <row r="42" spans="1:9" s="9" customFormat="1">
      <c r="A42" s="81"/>
      <c r="B42" s="117" t="s">
        <v>82</v>
      </c>
      <c r="C42" s="292">
        <v>192763868455</v>
      </c>
      <c r="D42" s="293">
        <v>205203179292</v>
      </c>
      <c r="E42" s="292">
        <v>153582987894</v>
      </c>
      <c r="F42" s="293">
        <v>145155861177</v>
      </c>
      <c r="G42" s="106">
        <v>71945468</v>
      </c>
      <c r="H42" s="304">
        <f t="shared" si="0"/>
        <v>346418801817</v>
      </c>
      <c r="I42" s="305">
        <f t="shared" si="1"/>
        <v>350359040469</v>
      </c>
    </row>
    <row r="43" spans="1:9" s="9" customFormat="1">
      <c r="A43" s="119" t="s">
        <v>96</v>
      </c>
      <c r="B43" s="120" t="s">
        <v>84</v>
      </c>
      <c r="C43" s="294">
        <v>603309962732</v>
      </c>
      <c r="D43" s="295">
        <v>1026595684865</v>
      </c>
      <c r="E43" s="294">
        <v>513574481228</v>
      </c>
      <c r="F43" s="295">
        <v>511318614660</v>
      </c>
      <c r="G43" s="107">
        <v>5747390</v>
      </c>
      <c r="H43" s="304">
        <f t="shared" si="0"/>
        <v>1116890191350</v>
      </c>
      <c r="I43" s="305">
        <f t="shared" si="1"/>
        <v>1537914299525</v>
      </c>
    </row>
    <row r="44" spans="1:9" s="71" customFormat="1" ht="14.25" thickBot="1">
      <c r="A44" s="122"/>
      <c r="B44" s="90" t="s">
        <v>33</v>
      </c>
      <c r="C44" s="296">
        <f>C42+C43</f>
        <v>796073831187</v>
      </c>
      <c r="D44" s="297">
        <f>D42+D43</f>
        <v>1231798864157</v>
      </c>
      <c r="E44" s="296">
        <f>E42+E43</f>
        <v>667157469122</v>
      </c>
      <c r="F44" s="297">
        <f>F42+F43</f>
        <v>656474475837</v>
      </c>
      <c r="G44" s="108">
        <f>G42+G43</f>
        <v>77692858</v>
      </c>
      <c r="H44" s="304">
        <f t="shared" si="0"/>
        <v>1463308993167</v>
      </c>
      <c r="I44" s="305">
        <f t="shared" si="1"/>
        <v>1888273339994</v>
      </c>
    </row>
    <row r="45" spans="1:9" s="9" customFormat="1">
      <c r="A45" s="125"/>
      <c r="B45" s="126" t="s">
        <v>82</v>
      </c>
      <c r="C45" s="312">
        <v>236110249184</v>
      </c>
      <c r="D45" s="313">
        <v>245490597127</v>
      </c>
      <c r="E45" s="312">
        <v>274507514208</v>
      </c>
      <c r="F45" s="313">
        <v>270449840929</v>
      </c>
      <c r="G45" s="106">
        <v>184754111</v>
      </c>
      <c r="H45" s="304">
        <f t="shared" si="0"/>
        <v>510802517503</v>
      </c>
      <c r="I45" s="305">
        <f t="shared" si="1"/>
        <v>515940438056</v>
      </c>
    </row>
    <row r="46" spans="1:9" s="9" customFormat="1">
      <c r="A46" s="119" t="s">
        <v>97</v>
      </c>
      <c r="B46" s="120" t="s">
        <v>84</v>
      </c>
      <c r="C46" s="300">
        <v>443313970645</v>
      </c>
      <c r="D46" s="301">
        <v>612286331412</v>
      </c>
      <c r="E46" s="300">
        <v>377094806570</v>
      </c>
      <c r="F46" s="301">
        <v>365288205977</v>
      </c>
      <c r="G46" s="107">
        <v>5173508</v>
      </c>
      <c r="H46" s="304">
        <f t="shared" si="0"/>
        <v>820413950723</v>
      </c>
      <c r="I46" s="305">
        <f t="shared" si="1"/>
        <v>977574537389</v>
      </c>
    </row>
    <row r="47" spans="1:9" s="71" customFormat="1" ht="14.25" thickBot="1">
      <c r="A47" s="125"/>
      <c r="B47" s="127" t="s">
        <v>33</v>
      </c>
      <c r="C47" s="314">
        <f>C46+C45</f>
        <v>679424219829</v>
      </c>
      <c r="D47" s="315">
        <f>D46+D45</f>
        <v>857776928539</v>
      </c>
      <c r="E47" s="314">
        <f>E46+E45</f>
        <v>651602320778</v>
      </c>
      <c r="F47" s="315">
        <f>F46+F45</f>
        <v>635738046906</v>
      </c>
      <c r="G47" s="108">
        <f>G45+G46</f>
        <v>189927619</v>
      </c>
      <c r="H47" s="304">
        <f t="shared" si="0"/>
        <v>1331216468226</v>
      </c>
      <c r="I47" s="305">
        <f t="shared" si="1"/>
        <v>1493514975445</v>
      </c>
    </row>
    <row r="48" spans="1:9" s="9" customFormat="1">
      <c r="A48" s="81"/>
      <c r="B48" s="117" t="s">
        <v>82</v>
      </c>
      <c r="C48" s="298">
        <v>201917392739</v>
      </c>
      <c r="D48" s="299">
        <v>201572689226</v>
      </c>
      <c r="E48" s="298">
        <v>208221690622</v>
      </c>
      <c r="F48" s="299">
        <v>206006522883</v>
      </c>
      <c r="G48" s="106">
        <v>139892548</v>
      </c>
      <c r="H48" s="304">
        <f t="shared" si="0"/>
        <v>410278975909</v>
      </c>
      <c r="I48" s="305">
        <f t="shared" si="1"/>
        <v>407579212109</v>
      </c>
    </row>
    <row r="49" spans="1:9" s="9" customFormat="1">
      <c r="A49" s="119" t="s">
        <v>98</v>
      </c>
      <c r="B49" s="120" t="s">
        <v>84</v>
      </c>
      <c r="C49" s="300">
        <v>308708113065</v>
      </c>
      <c r="D49" s="301">
        <v>489154508494</v>
      </c>
      <c r="E49" s="300">
        <v>446899772651</v>
      </c>
      <c r="F49" s="301">
        <v>436677452450</v>
      </c>
      <c r="G49" s="107">
        <v>3910514</v>
      </c>
      <c r="H49" s="304">
        <f t="shared" si="0"/>
        <v>755611796230</v>
      </c>
      <c r="I49" s="305">
        <f t="shared" si="1"/>
        <v>925831960944</v>
      </c>
    </row>
    <row r="50" spans="1:9" s="71" customFormat="1" ht="14.25" thickBot="1">
      <c r="A50" s="122"/>
      <c r="B50" s="90" t="s">
        <v>33</v>
      </c>
      <c r="C50" s="302">
        <f>C48+C49</f>
        <v>510625505804</v>
      </c>
      <c r="D50" s="303">
        <f>D48+D49</f>
        <v>690727197720</v>
      </c>
      <c r="E50" s="302">
        <f>E48+E49</f>
        <v>655121463273</v>
      </c>
      <c r="F50" s="303">
        <f>F48+F49</f>
        <v>642683975333</v>
      </c>
      <c r="G50" s="108">
        <f>G48+G49</f>
        <v>143803062</v>
      </c>
      <c r="H50" s="304">
        <f t="shared" si="0"/>
        <v>1165890772139</v>
      </c>
      <c r="I50" s="305">
        <f t="shared" si="1"/>
        <v>1333411173053</v>
      </c>
    </row>
    <row r="51" spans="1:9" s="9" customFormat="1">
      <c r="A51" s="81"/>
      <c r="B51" s="117" t="s">
        <v>82</v>
      </c>
      <c r="C51" s="298">
        <v>56488006517</v>
      </c>
      <c r="D51" s="299">
        <v>58194694232</v>
      </c>
      <c r="E51" s="298">
        <v>43810535283</v>
      </c>
      <c r="F51" s="299">
        <v>43754705119</v>
      </c>
      <c r="G51" s="106">
        <v>48232577</v>
      </c>
      <c r="H51" s="304">
        <f t="shared" si="0"/>
        <v>100346774377</v>
      </c>
      <c r="I51" s="305">
        <f t="shared" si="1"/>
        <v>101949399351</v>
      </c>
    </row>
    <row r="52" spans="1:9" s="9" customFormat="1">
      <c r="A52" s="119" t="s">
        <v>99</v>
      </c>
      <c r="B52" s="120" t="s">
        <v>84</v>
      </c>
      <c r="C52" s="300">
        <v>138592446822</v>
      </c>
      <c r="D52" s="301">
        <v>235905164245</v>
      </c>
      <c r="E52" s="300">
        <v>174671789701</v>
      </c>
      <c r="F52" s="301">
        <v>174545713157</v>
      </c>
      <c r="G52" s="107">
        <v>1630121</v>
      </c>
      <c r="H52" s="304">
        <f t="shared" si="0"/>
        <v>313265866644</v>
      </c>
      <c r="I52" s="305">
        <f t="shared" si="1"/>
        <v>410450877402</v>
      </c>
    </row>
    <row r="53" spans="1:9" s="71" customFormat="1" ht="14.25" thickBot="1">
      <c r="A53" s="122"/>
      <c r="B53" s="90" t="s">
        <v>33</v>
      </c>
      <c r="C53" s="302">
        <f>C51+C52</f>
        <v>195080453339</v>
      </c>
      <c r="D53" s="303">
        <f>D51+D52</f>
        <v>294099858477</v>
      </c>
      <c r="E53" s="302">
        <f>E51+E52</f>
        <v>218482324984</v>
      </c>
      <c r="F53" s="303">
        <f>F51+F52</f>
        <v>218300418276</v>
      </c>
      <c r="G53" s="108">
        <f>G51+G52</f>
        <v>49862698</v>
      </c>
      <c r="H53" s="304">
        <f t="shared" si="0"/>
        <v>413612641021</v>
      </c>
      <c r="I53" s="305">
        <f t="shared" si="1"/>
        <v>512400276753</v>
      </c>
    </row>
    <row r="54" spans="1:9" s="9" customFormat="1">
      <c r="A54" s="81"/>
      <c r="B54" s="117" t="s">
        <v>82</v>
      </c>
      <c r="C54" s="298">
        <v>64286326578</v>
      </c>
      <c r="D54" s="299">
        <v>59199070360</v>
      </c>
      <c r="E54" s="298">
        <v>36097152333</v>
      </c>
      <c r="F54" s="299">
        <v>29907905039</v>
      </c>
      <c r="G54" s="106">
        <v>21455427</v>
      </c>
      <c r="H54" s="304">
        <f t="shared" si="0"/>
        <v>100404934338</v>
      </c>
      <c r="I54" s="305">
        <f t="shared" si="1"/>
        <v>89106975399</v>
      </c>
    </row>
    <row r="55" spans="1:9" s="9" customFormat="1">
      <c r="A55" s="119" t="s">
        <v>100</v>
      </c>
      <c r="B55" s="120" t="s">
        <v>84</v>
      </c>
      <c r="C55" s="300">
        <v>229487228823</v>
      </c>
      <c r="D55" s="301">
        <v>348411995982</v>
      </c>
      <c r="E55" s="300">
        <v>204586387856</v>
      </c>
      <c r="F55" s="301">
        <v>190555271194</v>
      </c>
      <c r="G55" s="107">
        <v>2838010</v>
      </c>
      <c r="H55" s="304">
        <f t="shared" si="0"/>
        <v>434076454689</v>
      </c>
      <c r="I55" s="305">
        <f t="shared" si="1"/>
        <v>538967267176</v>
      </c>
    </row>
    <row r="56" spans="1:9" s="71" customFormat="1" ht="14.25" thickBot="1">
      <c r="A56" s="122"/>
      <c r="B56" s="90" t="s">
        <v>33</v>
      </c>
      <c r="C56" s="302">
        <f>C54+C55</f>
        <v>293773555401</v>
      </c>
      <c r="D56" s="303">
        <f>D54+D55</f>
        <v>407611066342</v>
      </c>
      <c r="E56" s="302">
        <f>E54+E55</f>
        <v>240683540189</v>
      </c>
      <c r="F56" s="303">
        <f>F54+F55</f>
        <v>220463176233</v>
      </c>
      <c r="G56" s="108">
        <f>G54+G55</f>
        <v>24293437</v>
      </c>
      <c r="H56" s="304">
        <f t="shared" si="0"/>
        <v>534481389027</v>
      </c>
      <c r="I56" s="305">
        <f t="shared" si="1"/>
        <v>628074242575</v>
      </c>
    </row>
    <row r="57" spans="1:9" s="9" customFormat="1">
      <c r="A57" s="81"/>
      <c r="B57" s="117" t="s">
        <v>82</v>
      </c>
      <c r="C57" s="298">
        <v>63234500764</v>
      </c>
      <c r="D57" s="299">
        <v>62975376705</v>
      </c>
      <c r="E57" s="298">
        <v>50482169421</v>
      </c>
      <c r="F57" s="299">
        <v>48696695778</v>
      </c>
      <c r="G57" s="106">
        <v>25881698</v>
      </c>
      <c r="H57" s="304">
        <f t="shared" si="0"/>
        <v>113742551883</v>
      </c>
      <c r="I57" s="305">
        <f t="shared" si="1"/>
        <v>111672072483</v>
      </c>
    </row>
    <row r="58" spans="1:9" s="9" customFormat="1">
      <c r="A58" s="119" t="s">
        <v>101</v>
      </c>
      <c r="B58" s="120" t="s">
        <v>84</v>
      </c>
      <c r="C58" s="300">
        <v>169191364563</v>
      </c>
      <c r="D58" s="301">
        <v>262815680395</v>
      </c>
      <c r="E58" s="300">
        <v>144045280308</v>
      </c>
      <c r="F58" s="301">
        <v>143287945316</v>
      </c>
      <c r="G58" s="107">
        <v>1923074</v>
      </c>
      <c r="H58" s="304">
        <f t="shared" si="0"/>
        <v>313238567945</v>
      </c>
      <c r="I58" s="305">
        <f t="shared" si="1"/>
        <v>406103625711</v>
      </c>
    </row>
    <row r="59" spans="1:9" s="71" customFormat="1" ht="14.25" thickBot="1">
      <c r="A59" s="122"/>
      <c r="B59" s="90" t="s">
        <v>33</v>
      </c>
      <c r="C59" s="302">
        <f>C57+C58</f>
        <v>232425865327</v>
      </c>
      <c r="D59" s="303">
        <f>D57+D58</f>
        <v>325791057100</v>
      </c>
      <c r="E59" s="302">
        <f>E57+E58</f>
        <v>194527449729</v>
      </c>
      <c r="F59" s="303">
        <f>F57+F58</f>
        <v>191984641094</v>
      </c>
      <c r="G59" s="108">
        <f>G57+G58</f>
        <v>27804772</v>
      </c>
      <c r="H59" s="304">
        <f t="shared" si="0"/>
        <v>426981119828</v>
      </c>
      <c r="I59" s="305">
        <f t="shared" si="1"/>
        <v>517775698194</v>
      </c>
    </row>
    <row r="60" spans="1:9" s="9" customFormat="1">
      <c r="A60" s="81"/>
      <c r="B60" s="117" t="s">
        <v>82</v>
      </c>
      <c r="C60" s="306">
        <f>C6+C9+C12+C15+C18+C21+C24+C27+C30+C33+C36+C39+C42+C45+C48+C51+C54+C57</f>
        <v>4022582616239</v>
      </c>
      <c r="D60" s="307">
        <f t="shared" ref="C60:G62" si="2">D6+D9+D12+D15+D18+D21+D24+D27+D30+D33+D36+D39+D42+D45+D48+D51+D54+D57</f>
        <v>4202441689981</v>
      </c>
      <c r="E60" s="306">
        <f t="shared" si="2"/>
        <v>3589985994608</v>
      </c>
      <c r="F60" s="307">
        <f t="shared" si="2"/>
        <v>3541705447365</v>
      </c>
      <c r="G60" s="378">
        <f>G6+G9+G12+G15+G18+G21+G24+G27+G30+G33+G36+G39+G42+G45+G48+G51+G54+G57</f>
        <v>1945853906</v>
      </c>
      <c r="H60" s="304">
        <f t="shared" si="0"/>
        <v>7614514464753</v>
      </c>
      <c r="I60" s="305">
        <f t="shared" si="1"/>
        <v>7744147137346</v>
      </c>
    </row>
    <row r="61" spans="1:9" s="9" customFormat="1">
      <c r="A61" s="119" t="s">
        <v>102</v>
      </c>
      <c r="B61" s="120" t="s">
        <v>84</v>
      </c>
      <c r="C61" s="308">
        <f t="shared" si="2"/>
        <v>4868328876123</v>
      </c>
      <c r="D61" s="309">
        <f t="shared" si="2"/>
        <v>7871192407239</v>
      </c>
      <c r="E61" s="308">
        <f t="shared" si="2"/>
        <v>5845693578345</v>
      </c>
      <c r="F61" s="309">
        <f>F7+F10+F13+F16+F19+F22+F25+F28+F31+F34+F37+F40+F43+F46+F49+F52+F55+F58</f>
        <v>5850365118522</v>
      </c>
      <c r="G61" s="163">
        <f>G7+G10+G13+G16+G19+G22+G25+G28+G31+G34+G37+G40+G43+G46+G49+G52+G55+G58</f>
        <v>51665398</v>
      </c>
      <c r="H61" s="304">
        <f t="shared" si="0"/>
        <v>10714074119866</v>
      </c>
      <c r="I61" s="305">
        <f t="shared" si="1"/>
        <v>13721557525761</v>
      </c>
    </row>
    <row r="62" spans="1:9" s="71" customFormat="1" ht="14.25" thickBot="1">
      <c r="A62" s="122"/>
      <c r="B62" s="90" t="s">
        <v>33</v>
      </c>
      <c r="C62" s="310">
        <f t="shared" si="2"/>
        <v>8890911492362</v>
      </c>
      <c r="D62" s="311">
        <f t="shared" si="2"/>
        <v>12073634097220</v>
      </c>
      <c r="E62" s="310">
        <f t="shared" si="2"/>
        <v>9435679572953</v>
      </c>
      <c r="F62" s="311">
        <f t="shared" si="2"/>
        <v>9392070565887</v>
      </c>
      <c r="G62" s="108">
        <f t="shared" si="2"/>
        <v>1997519304</v>
      </c>
      <c r="H62" s="304">
        <f t="shared" si="0"/>
        <v>18328588584619</v>
      </c>
      <c r="I62" s="305">
        <f t="shared" si="1"/>
        <v>21465704663107</v>
      </c>
    </row>
    <row r="63" spans="1:9" s="2" customFormat="1">
      <c r="A63" s="216"/>
      <c r="B63" s="215"/>
      <c r="C63" s="8"/>
      <c r="D63" s="8"/>
      <c r="E63" s="8"/>
      <c r="F63" s="8"/>
      <c r="G63" s="8"/>
    </row>
    <row r="64" spans="1:9" s="9" customFormat="1">
      <c r="A64" s="401" t="s">
        <v>168</v>
      </c>
      <c r="B64" s="401"/>
      <c r="C64" s="401"/>
      <c r="D64" s="401"/>
      <c r="E64" s="401"/>
      <c r="F64" s="401"/>
      <c r="G64" s="401"/>
    </row>
    <row r="66" spans="8:8">
      <c r="H66" s="9"/>
    </row>
  </sheetData>
  <mergeCells count="1">
    <mergeCell ref="A64:G64"/>
  </mergeCells>
  <phoneticPr fontId="6"/>
  <pageMargins left="0.70866141732283472" right="0.70866141732283472" top="0.78740157480314965" bottom="0" header="0.31496062992125984" footer="0"/>
  <pageSetup paperSize="9" scale="8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P66"/>
  <sheetViews>
    <sheetView view="pageBreakPreview" zoomScale="87" zoomScaleNormal="60" zoomScaleSheetLayoutView="87" workbookViewId="0">
      <pane xSplit="2" ySplit="4" topLeftCell="C29" activePane="bottomRight" state="frozen"/>
      <selection activeCell="E28" sqref="E28"/>
      <selection pane="topRight" activeCell="E28" sqref="E28"/>
      <selection pane="bottomLeft" activeCell="E28" sqref="E28"/>
      <selection pane="bottomRight" activeCell="G70" sqref="G70"/>
    </sheetView>
  </sheetViews>
  <sheetFormatPr defaultColWidth="11.375" defaultRowHeight="13.5"/>
  <cols>
    <col min="1" max="1" width="9.75" style="9" customWidth="1"/>
    <col min="2" max="2" width="5.5" style="9" customWidth="1"/>
    <col min="3" max="4" width="13.375" style="9" customWidth="1"/>
    <col min="5" max="5" width="15.875" style="9" customWidth="1"/>
    <col min="6" max="8" width="13.375" style="9" customWidth="1"/>
    <col min="9" max="9" width="11.375" style="9" customWidth="1"/>
    <col min="10" max="10" width="5.375" style="9" customWidth="1"/>
    <col min="11" max="13" width="13.375" style="9" customWidth="1"/>
    <col min="14" max="14" width="13.5" style="9" customWidth="1"/>
    <col min="15" max="16384" width="11.375" style="9"/>
  </cols>
  <sheetData>
    <row r="1" spans="1:14" s="51" customFormat="1">
      <c r="A1" s="51" t="s">
        <v>36</v>
      </c>
      <c r="G1" s="52"/>
    </row>
    <row r="2" spans="1:14" s="51" customFormat="1">
      <c r="A2" s="51" t="s">
        <v>44</v>
      </c>
      <c r="B2" s="51" t="s">
        <v>45</v>
      </c>
      <c r="F2" s="52"/>
      <c r="G2" s="52"/>
    </row>
    <row r="3" spans="1:14" s="51" customFormat="1" ht="14.25" thickBot="1">
      <c r="A3" s="53" t="s">
        <v>52</v>
      </c>
      <c r="B3" s="53"/>
      <c r="C3" s="53"/>
      <c r="D3" s="53"/>
      <c r="E3" s="53"/>
      <c r="F3" s="187"/>
      <c r="G3" s="371"/>
      <c r="H3" s="53"/>
      <c r="I3" s="53" t="s">
        <v>53</v>
      </c>
      <c r="J3" s="53"/>
      <c r="K3" s="53"/>
      <c r="L3" s="53"/>
      <c r="M3" s="53"/>
      <c r="N3" s="187"/>
    </row>
    <row r="4" spans="1:14">
      <c r="A4" s="110" t="s">
        <v>56</v>
      </c>
      <c r="B4" s="111"/>
      <c r="C4" s="81" t="s">
        <v>57</v>
      </c>
      <c r="D4" s="131" t="s">
        <v>58</v>
      </c>
      <c r="E4" s="111" t="s">
        <v>59</v>
      </c>
      <c r="F4" s="132" t="s">
        <v>60</v>
      </c>
      <c r="G4" s="112" t="s">
        <v>61</v>
      </c>
      <c r="H4" s="133" t="s">
        <v>62</v>
      </c>
      <c r="I4" s="110" t="s">
        <v>56</v>
      </c>
      <c r="J4" s="111"/>
      <c r="K4" s="110" t="s">
        <v>57</v>
      </c>
      <c r="L4" s="131" t="s">
        <v>58</v>
      </c>
      <c r="M4" s="111" t="s">
        <v>59</v>
      </c>
      <c r="N4" s="132" t="s">
        <v>63</v>
      </c>
    </row>
    <row r="5" spans="1:14" ht="14.25" thickBot="1">
      <c r="A5" s="86"/>
      <c r="B5" s="134"/>
      <c r="C5" s="125" t="s">
        <v>74</v>
      </c>
      <c r="D5" s="135" t="s">
        <v>74</v>
      </c>
      <c r="E5" s="134" t="s">
        <v>74</v>
      </c>
      <c r="F5" s="136"/>
      <c r="G5" s="136" t="s">
        <v>74</v>
      </c>
      <c r="H5" s="134"/>
      <c r="I5" s="113"/>
      <c r="J5" s="114"/>
      <c r="K5" s="113" t="s">
        <v>74</v>
      </c>
      <c r="L5" s="137" t="s">
        <v>74</v>
      </c>
      <c r="M5" s="114" t="s">
        <v>74</v>
      </c>
      <c r="N5" s="115"/>
    </row>
    <row r="6" spans="1:14">
      <c r="A6" s="81"/>
      <c r="B6" s="117" t="s">
        <v>82</v>
      </c>
      <c r="C6" s="228">
        <v>442</v>
      </c>
      <c r="D6" s="229">
        <v>711</v>
      </c>
      <c r="E6" s="268">
        <v>3032</v>
      </c>
      <c r="F6" s="118">
        <f>C6+D6+E6</f>
        <v>4185</v>
      </c>
      <c r="G6" s="372">
        <f>'９４'!D6</f>
        <v>2104</v>
      </c>
      <c r="H6" s="106">
        <f>F6+G6</f>
        <v>6289</v>
      </c>
      <c r="I6" s="81"/>
      <c r="J6" s="117" t="s">
        <v>82</v>
      </c>
      <c r="K6" s="271">
        <v>438</v>
      </c>
      <c r="L6" s="229">
        <v>709</v>
      </c>
      <c r="M6" s="268">
        <v>3028</v>
      </c>
      <c r="N6" s="118">
        <f>K6+L6+M6</f>
        <v>4175</v>
      </c>
    </row>
    <row r="7" spans="1:14">
      <c r="A7" s="119" t="s">
        <v>83</v>
      </c>
      <c r="B7" s="120" t="s">
        <v>84</v>
      </c>
      <c r="C7" s="231">
        <v>9106</v>
      </c>
      <c r="D7" s="232">
        <v>11970</v>
      </c>
      <c r="E7" s="269">
        <v>74369</v>
      </c>
      <c r="F7" s="121">
        <f t="shared" ref="F7:F59" si="0">C7+D7+E7</f>
        <v>95445</v>
      </c>
      <c r="G7" s="373">
        <f>'９４'!D7</f>
        <v>291</v>
      </c>
      <c r="H7" s="107">
        <f t="shared" ref="H7:H62" si="1">F7+G7</f>
        <v>95736</v>
      </c>
      <c r="I7" s="119" t="s">
        <v>83</v>
      </c>
      <c r="J7" s="120" t="s">
        <v>84</v>
      </c>
      <c r="K7" s="272">
        <v>9042</v>
      </c>
      <c r="L7" s="232">
        <v>11929</v>
      </c>
      <c r="M7" s="269">
        <v>74227</v>
      </c>
      <c r="N7" s="121">
        <f t="shared" ref="N7:N59" si="2">K7+L7+M7</f>
        <v>95198</v>
      </c>
    </row>
    <row r="8" spans="1:14" s="71" customFormat="1" ht="14.25" customHeight="1" thickBot="1">
      <c r="A8" s="122"/>
      <c r="B8" s="90" t="s">
        <v>33</v>
      </c>
      <c r="C8" s="234">
        <f>C6+C7</f>
        <v>9548</v>
      </c>
      <c r="D8" s="235">
        <f>D6+D7</f>
        <v>12681</v>
      </c>
      <c r="E8" s="270">
        <f>E6+E7</f>
        <v>77401</v>
      </c>
      <c r="F8" s="123">
        <f t="shared" si="0"/>
        <v>99630</v>
      </c>
      <c r="G8" s="374">
        <f>G6+G7</f>
        <v>2395</v>
      </c>
      <c r="H8" s="108">
        <f t="shared" si="1"/>
        <v>102025</v>
      </c>
      <c r="I8" s="122"/>
      <c r="J8" s="90" t="s">
        <v>33</v>
      </c>
      <c r="K8" s="273">
        <f>K6+K7</f>
        <v>9480</v>
      </c>
      <c r="L8" s="235">
        <f>L6+L7</f>
        <v>12638</v>
      </c>
      <c r="M8" s="270">
        <f>M6+M7</f>
        <v>77255</v>
      </c>
      <c r="N8" s="123">
        <f t="shared" si="2"/>
        <v>99373</v>
      </c>
    </row>
    <row r="9" spans="1:14" s="74" customFormat="1">
      <c r="A9" s="81"/>
      <c r="B9" s="117" t="s">
        <v>82</v>
      </c>
      <c r="C9" s="228">
        <v>496</v>
      </c>
      <c r="D9" s="229">
        <v>536</v>
      </c>
      <c r="E9" s="268">
        <v>2839</v>
      </c>
      <c r="F9" s="118">
        <f t="shared" si="0"/>
        <v>3871</v>
      </c>
      <c r="G9" s="372">
        <f>'９４'!D9</f>
        <v>2178</v>
      </c>
      <c r="H9" s="106">
        <f t="shared" si="1"/>
        <v>6049</v>
      </c>
      <c r="I9" s="81"/>
      <c r="J9" s="117" t="s">
        <v>82</v>
      </c>
      <c r="K9" s="271">
        <v>418</v>
      </c>
      <c r="L9" s="229">
        <v>505</v>
      </c>
      <c r="M9" s="268">
        <v>2773</v>
      </c>
      <c r="N9" s="118">
        <f t="shared" si="2"/>
        <v>3696</v>
      </c>
    </row>
    <row r="10" spans="1:14">
      <c r="A10" s="119" t="s">
        <v>85</v>
      </c>
      <c r="B10" s="120" t="s">
        <v>84</v>
      </c>
      <c r="C10" s="231">
        <v>6716</v>
      </c>
      <c r="D10" s="232">
        <v>9789</v>
      </c>
      <c r="E10" s="269">
        <v>62958</v>
      </c>
      <c r="F10" s="121">
        <f t="shared" si="0"/>
        <v>79463</v>
      </c>
      <c r="G10" s="373">
        <f>'９４'!D10</f>
        <v>481</v>
      </c>
      <c r="H10" s="107">
        <f t="shared" si="1"/>
        <v>79944</v>
      </c>
      <c r="I10" s="119" t="s">
        <v>85</v>
      </c>
      <c r="J10" s="120" t="s">
        <v>84</v>
      </c>
      <c r="K10" s="272">
        <v>6290</v>
      </c>
      <c r="L10" s="232">
        <v>9491</v>
      </c>
      <c r="M10" s="269">
        <v>62090</v>
      </c>
      <c r="N10" s="121">
        <f t="shared" si="2"/>
        <v>77871</v>
      </c>
    </row>
    <row r="11" spans="1:14" s="71" customFormat="1" ht="14.25" thickBot="1">
      <c r="A11" s="122"/>
      <c r="B11" s="90" t="s">
        <v>33</v>
      </c>
      <c r="C11" s="234">
        <f>C9+C10</f>
        <v>7212</v>
      </c>
      <c r="D11" s="235">
        <f>D9+D10</f>
        <v>10325</v>
      </c>
      <c r="E11" s="270">
        <f>E9+E10</f>
        <v>65797</v>
      </c>
      <c r="F11" s="123">
        <f t="shared" si="0"/>
        <v>83334</v>
      </c>
      <c r="G11" s="374">
        <f>G9+G10</f>
        <v>2659</v>
      </c>
      <c r="H11" s="108">
        <f t="shared" si="1"/>
        <v>85993</v>
      </c>
      <c r="I11" s="122"/>
      <c r="J11" s="90" t="s">
        <v>33</v>
      </c>
      <c r="K11" s="273">
        <f>K9+K10</f>
        <v>6708</v>
      </c>
      <c r="L11" s="235">
        <f>L9+L10</f>
        <v>9996</v>
      </c>
      <c r="M11" s="270">
        <f>M9+M10</f>
        <v>64863</v>
      </c>
      <c r="N11" s="123">
        <f t="shared" si="2"/>
        <v>81567</v>
      </c>
    </row>
    <row r="12" spans="1:14">
      <c r="A12" s="81"/>
      <c r="B12" s="117" t="s">
        <v>82</v>
      </c>
      <c r="C12" s="228">
        <v>284</v>
      </c>
      <c r="D12" s="229">
        <v>337</v>
      </c>
      <c r="E12" s="268">
        <v>2112</v>
      </c>
      <c r="F12" s="118">
        <f t="shared" si="0"/>
        <v>2733</v>
      </c>
      <c r="G12" s="372">
        <f>'９４'!D12</f>
        <v>3100</v>
      </c>
      <c r="H12" s="106">
        <f t="shared" si="1"/>
        <v>5833</v>
      </c>
      <c r="I12" s="81"/>
      <c r="J12" s="117" t="s">
        <v>82</v>
      </c>
      <c r="K12" s="271">
        <v>284</v>
      </c>
      <c r="L12" s="229">
        <v>337</v>
      </c>
      <c r="M12" s="268">
        <v>2112</v>
      </c>
      <c r="N12" s="118">
        <f t="shared" si="2"/>
        <v>2733</v>
      </c>
    </row>
    <row r="13" spans="1:14">
      <c r="A13" s="119" t="s">
        <v>86</v>
      </c>
      <c r="B13" s="120" t="s">
        <v>84</v>
      </c>
      <c r="C13" s="231">
        <v>2746</v>
      </c>
      <c r="D13" s="232">
        <v>4182</v>
      </c>
      <c r="E13" s="269">
        <v>35251</v>
      </c>
      <c r="F13" s="121">
        <f t="shared" si="0"/>
        <v>42179</v>
      </c>
      <c r="G13" s="373">
        <f>'９４'!D13</f>
        <v>181</v>
      </c>
      <c r="H13" s="107">
        <f t="shared" si="1"/>
        <v>42360</v>
      </c>
      <c r="I13" s="119" t="s">
        <v>86</v>
      </c>
      <c r="J13" s="120" t="s">
        <v>84</v>
      </c>
      <c r="K13" s="272">
        <v>2746</v>
      </c>
      <c r="L13" s="232">
        <v>4182</v>
      </c>
      <c r="M13" s="269">
        <v>35251</v>
      </c>
      <c r="N13" s="121">
        <f t="shared" si="2"/>
        <v>42179</v>
      </c>
    </row>
    <row r="14" spans="1:14" s="71" customFormat="1" ht="14.25" thickBot="1">
      <c r="A14" s="122"/>
      <c r="B14" s="90" t="s">
        <v>33</v>
      </c>
      <c r="C14" s="234">
        <f>C12+C13</f>
        <v>3030</v>
      </c>
      <c r="D14" s="235">
        <f>D12+D13</f>
        <v>4519</v>
      </c>
      <c r="E14" s="270">
        <f>E12+E13</f>
        <v>37363</v>
      </c>
      <c r="F14" s="123">
        <f t="shared" si="0"/>
        <v>44912</v>
      </c>
      <c r="G14" s="374">
        <f>G12+G13</f>
        <v>3281</v>
      </c>
      <c r="H14" s="108">
        <f t="shared" si="1"/>
        <v>48193</v>
      </c>
      <c r="I14" s="122"/>
      <c r="J14" s="90" t="s">
        <v>33</v>
      </c>
      <c r="K14" s="273">
        <f>K12+K13</f>
        <v>3030</v>
      </c>
      <c r="L14" s="235">
        <f>L12+L13</f>
        <v>4519</v>
      </c>
      <c r="M14" s="270">
        <f>M12+M13</f>
        <v>37363</v>
      </c>
      <c r="N14" s="123">
        <f t="shared" si="2"/>
        <v>44912</v>
      </c>
    </row>
    <row r="15" spans="1:14">
      <c r="A15" s="81"/>
      <c r="B15" s="117" t="s">
        <v>82</v>
      </c>
      <c r="C15" s="228">
        <v>501</v>
      </c>
      <c r="D15" s="229">
        <v>684</v>
      </c>
      <c r="E15" s="268">
        <v>3799</v>
      </c>
      <c r="F15" s="118">
        <f t="shared" si="0"/>
        <v>4984</v>
      </c>
      <c r="G15" s="372">
        <f>'９４'!D15</f>
        <v>3299</v>
      </c>
      <c r="H15" s="107">
        <f t="shared" si="1"/>
        <v>8283</v>
      </c>
      <c r="I15" s="81"/>
      <c r="J15" s="117" t="s">
        <v>82</v>
      </c>
      <c r="K15" s="271">
        <v>501</v>
      </c>
      <c r="L15" s="229">
        <v>684</v>
      </c>
      <c r="M15" s="268">
        <v>3798</v>
      </c>
      <c r="N15" s="118">
        <f t="shared" si="2"/>
        <v>4983</v>
      </c>
    </row>
    <row r="16" spans="1:14">
      <c r="A16" s="119" t="s">
        <v>87</v>
      </c>
      <c r="B16" s="120" t="s">
        <v>84</v>
      </c>
      <c r="C16" s="231">
        <v>3907</v>
      </c>
      <c r="D16" s="232">
        <v>5704</v>
      </c>
      <c r="E16" s="269">
        <v>46240</v>
      </c>
      <c r="F16" s="121">
        <f t="shared" si="0"/>
        <v>55851</v>
      </c>
      <c r="G16" s="373">
        <f>'９４'!D16</f>
        <v>357</v>
      </c>
      <c r="H16" s="107">
        <f t="shared" si="1"/>
        <v>56208</v>
      </c>
      <c r="I16" s="119" t="s">
        <v>87</v>
      </c>
      <c r="J16" s="120" t="s">
        <v>84</v>
      </c>
      <c r="K16" s="272">
        <v>3907</v>
      </c>
      <c r="L16" s="232">
        <v>5704</v>
      </c>
      <c r="M16" s="269">
        <v>46240</v>
      </c>
      <c r="N16" s="121">
        <f t="shared" si="2"/>
        <v>55851</v>
      </c>
    </row>
    <row r="17" spans="1:14" s="71" customFormat="1" ht="14.25" thickBot="1">
      <c r="A17" s="122"/>
      <c r="B17" s="90" t="s">
        <v>33</v>
      </c>
      <c r="C17" s="234">
        <f>C15+C16</f>
        <v>4408</v>
      </c>
      <c r="D17" s="235">
        <f>D15+D16</f>
        <v>6388</v>
      </c>
      <c r="E17" s="270">
        <f>E15+E16</f>
        <v>50039</v>
      </c>
      <c r="F17" s="123">
        <f t="shared" si="0"/>
        <v>60835</v>
      </c>
      <c r="G17" s="374">
        <f>G15+G16</f>
        <v>3656</v>
      </c>
      <c r="H17" s="108">
        <f t="shared" si="1"/>
        <v>64491</v>
      </c>
      <c r="I17" s="122"/>
      <c r="J17" s="90" t="s">
        <v>33</v>
      </c>
      <c r="K17" s="273">
        <f>K15+K16</f>
        <v>4408</v>
      </c>
      <c r="L17" s="235">
        <f>L15+L16</f>
        <v>6388</v>
      </c>
      <c r="M17" s="270">
        <f>M15+M16</f>
        <v>50038</v>
      </c>
      <c r="N17" s="123">
        <f t="shared" si="2"/>
        <v>60834</v>
      </c>
    </row>
    <row r="18" spans="1:14">
      <c r="A18" s="81"/>
      <c r="B18" s="117" t="s">
        <v>82</v>
      </c>
      <c r="C18" s="228">
        <v>394</v>
      </c>
      <c r="D18" s="229">
        <v>385</v>
      </c>
      <c r="E18" s="268">
        <v>2495</v>
      </c>
      <c r="F18" s="118">
        <f>C18+D18+E18</f>
        <v>3274</v>
      </c>
      <c r="G18" s="372">
        <f>'９４'!D18</f>
        <v>852</v>
      </c>
      <c r="H18" s="106">
        <f t="shared" si="1"/>
        <v>4126</v>
      </c>
      <c r="I18" s="81"/>
      <c r="J18" s="117" t="s">
        <v>82</v>
      </c>
      <c r="K18" s="271">
        <v>391</v>
      </c>
      <c r="L18" s="229">
        <v>385</v>
      </c>
      <c r="M18" s="268">
        <v>2493</v>
      </c>
      <c r="N18" s="118">
        <f t="shared" si="2"/>
        <v>3269</v>
      </c>
    </row>
    <row r="19" spans="1:14">
      <c r="A19" s="119" t="s">
        <v>88</v>
      </c>
      <c r="B19" s="120" t="s">
        <v>84</v>
      </c>
      <c r="C19" s="231">
        <v>5906</v>
      </c>
      <c r="D19" s="232">
        <v>9165</v>
      </c>
      <c r="E19" s="269">
        <v>59537</v>
      </c>
      <c r="F19" s="121">
        <f t="shared" si="0"/>
        <v>74608</v>
      </c>
      <c r="G19" s="373">
        <f>'９４'!D19</f>
        <v>216</v>
      </c>
      <c r="H19" s="107">
        <f t="shared" si="1"/>
        <v>74824</v>
      </c>
      <c r="I19" s="119" t="s">
        <v>88</v>
      </c>
      <c r="J19" s="120" t="s">
        <v>84</v>
      </c>
      <c r="K19" s="272">
        <v>5905</v>
      </c>
      <c r="L19" s="232">
        <v>9164</v>
      </c>
      <c r="M19" s="269">
        <v>59536</v>
      </c>
      <c r="N19" s="121">
        <f t="shared" si="2"/>
        <v>74605</v>
      </c>
    </row>
    <row r="20" spans="1:14" s="71" customFormat="1" ht="14.25" thickBot="1">
      <c r="A20" s="122"/>
      <c r="B20" s="90" t="s">
        <v>33</v>
      </c>
      <c r="C20" s="234">
        <f>C18+C19</f>
        <v>6300</v>
      </c>
      <c r="D20" s="235">
        <f>D18+D19</f>
        <v>9550</v>
      </c>
      <c r="E20" s="270">
        <f>E18+E19</f>
        <v>62032</v>
      </c>
      <c r="F20" s="123">
        <f t="shared" si="0"/>
        <v>77882</v>
      </c>
      <c r="G20" s="374">
        <f>G18+G19</f>
        <v>1068</v>
      </c>
      <c r="H20" s="108">
        <f t="shared" si="1"/>
        <v>78950</v>
      </c>
      <c r="I20" s="122"/>
      <c r="J20" s="90" t="s">
        <v>33</v>
      </c>
      <c r="K20" s="273">
        <f>K18+K19</f>
        <v>6296</v>
      </c>
      <c r="L20" s="235">
        <f>L18+L19</f>
        <v>9549</v>
      </c>
      <c r="M20" s="270">
        <f>M18+M19</f>
        <v>62029</v>
      </c>
      <c r="N20" s="123">
        <f t="shared" si="2"/>
        <v>77874</v>
      </c>
    </row>
    <row r="21" spans="1:14">
      <c r="A21" s="81"/>
      <c r="B21" s="117" t="s">
        <v>82</v>
      </c>
      <c r="C21" s="228">
        <v>302</v>
      </c>
      <c r="D21" s="229">
        <v>315</v>
      </c>
      <c r="E21" s="268">
        <v>1336</v>
      </c>
      <c r="F21" s="118">
        <f t="shared" si="0"/>
        <v>1953</v>
      </c>
      <c r="G21" s="372">
        <f>'９４'!D21</f>
        <v>1243</v>
      </c>
      <c r="H21" s="106">
        <f t="shared" si="1"/>
        <v>3196</v>
      </c>
      <c r="I21" s="81"/>
      <c r="J21" s="117" t="s">
        <v>82</v>
      </c>
      <c r="K21" s="271">
        <v>288</v>
      </c>
      <c r="L21" s="229">
        <v>314</v>
      </c>
      <c r="M21" s="268">
        <v>1325</v>
      </c>
      <c r="N21" s="118">
        <f t="shared" si="2"/>
        <v>1927</v>
      </c>
    </row>
    <row r="22" spans="1:14">
      <c r="A22" s="119" t="s">
        <v>89</v>
      </c>
      <c r="B22" s="120" t="s">
        <v>84</v>
      </c>
      <c r="C22" s="231">
        <v>6035</v>
      </c>
      <c r="D22" s="232">
        <v>6264</v>
      </c>
      <c r="E22" s="269">
        <v>60763</v>
      </c>
      <c r="F22" s="121">
        <f t="shared" si="0"/>
        <v>73062</v>
      </c>
      <c r="G22" s="373">
        <f>'９４'!D22</f>
        <v>325</v>
      </c>
      <c r="H22" s="107">
        <f t="shared" si="1"/>
        <v>73387</v>
      </c>
      <c r="I22" s="119" t="s">
        <v>89</v>
      </c>
      <c r="J22" s="120" t="s">
        <v>84</v>
      </c>
      <c r="K22" s="272">
        <v>5989</v>
      </c>
      <c r="L22" s="232">
        <v>6231</v>
      </c>
      <c r="M22" s="269">
        <v>60638</v>
      </c>
      <c r="N22" s="121">
        <f t="shared" si="2"/>
        <v>72858</v>
      </c>
    </row>
    <row r="23" spans="1:14" s="71" customFormat="1" ht="14.25" thickBot="1">
      <c r="A23" s="122"/>
      <c r="B23" s="90" t="s">
        <v>33</v>
      </c>
      <c r="C23" s="234">
        <f>C21+C22</f>
        <v>6337</v>
      </c>
      <c r="D23" s="235">
        <f>D21+D22</f>
        <v>6579</v>
      </c>
      <c r="E23" s="270">
        <f>E21+E22</f>
        <v>62099</v>
      </c>
      <c r="F23" s="123">
        <f t="shared" si="0"/>
        <v>75015</v>
      </c>
      <c r="G23" s="374">
        <f>G21+G22</f>
        <v>1568</v>
      </c>
      <c r="H23" s="108">
        <f t="shared" si="1"/>
        <v>76583</v>
      </c>
      <c r="I23" s="122"/>
      <c r="J23" s="90" t="s">
        <v>33</v>
      </c>
      <c r="K23" s="273">
        <f>K21+K22</f>
        <v>6277</v>
      </c>
      <c r="L23" s="235">
        <f>L21+L22</f>
        <v>6545</v>
      </c>
      <c r="M23" s="270">
        <f>M21+M22</f>
        <v>61963</v>
      </c>
      <c r="N23" s="123">
        <f t="shared" si="2"/>
        <v>74785</v>
      </c>
    </row>
    <row r="24" spans="1:14">
      <c r="A24" s="81"/>
      <c r="B24" s="117" t="s">
        <v>82</v>
      </c>
      <c r="C24" s="228">
        <v>457</v>
      </c>
      <c r="D24" s="229">
        <v>329</v>
      </c>
      <c r="E24" s="268">
        <v>1736</v>
      </c>
      <c r="F24" s="118">
        <f t="shared" si="0"/>
        <v>2522</v>
      </c>
      <c r="G24" s="372">
        <f>'９４'!D24</f>
        <v>1025</v>
      </c>
      <c r="H24" s="106">
        <f t="shared" si="1"/>
        <v>3547</v>
      </c>
      <c r="I24" s="81"/>
      <c r="J24" s="117" t="s">
        <v>82</v>
      </c>
      <c r="K24" s="271">
        <v>361</v>
      </c>
      <c r="L24" s="229">
        <v>304</v>
      </c>
      <c r="M24" s="268">
        <v>1632</v>
      </c>
      <c r="N24" s="118">
        <f t="shared" si="2"/>
        <v>2297</v>
      </c>
    </row>
    <row r="25" spans="1:14">
      <c r="A25" s="119" t="s">
        <v>90</v>
      </c>
      <c r="B25" s="120" t="s">
        <v>84</v>
      </c>
      <c r="C25" s="231">
        <v>6143</v>
      </c>
      <c r="D25" s="232">
        <v>7893</v>
      </c>
      <c r="E25" s="269">
        <v>53085</v>
      </c>
      <c r="F25" s="121">
        <f t="shared" si="0"/>
        <v>67121</v>
      </c>
      <c r="G25" s="373">
        <f>'９４'!D25</f>
        <v>277</v>
      </c>
      <c r="H25" s="107">
        <f t="shared" si="1"/>
        <v>67398</v>
      </c>
      <c r="I25" s="119" t="s">
        <v>90</v>
      </c>
      <c r="J25" s="120" t="s">
        <v>84</v>
      </c>
      <c r="K25" s="272">
        <v>5627</v>
      </c>
      <c r="L25" s="232">
        <v>7570</v>
      </c>
      <c r="M25" s="269">
        <v>51612</v>
      </c>
      <c r="N25" s="121">
        <f t="shared" si="2"/>
        <v>64809</v>
      </c>
    </row>
    <row r="26" spans="1:14" s="71" customFormat="1" ht="14.25" thickBot="1">
      <c r="A26" s="122"/>
      <c r="B26" s="90" t="s">
        <v>33</v>
      </c>
      <c r="C26" s="234">
        <f>C24+C25</f>
        <v>6600</v>
      </c>
      <c r="D26" s="235">
        <f>D24+D25</f>
        <v>8222</v>
      </c>
      <c r="E26" s="270">
        <f>E24+E25</f>
        <v>54821</v>
      </c>
      <c r="F26" s="123">
        <f t="shared" si="0"/>
        <v>69643</v>
      </c>
      <c r="G26" s="374">
        <f>G24+G25</f>
        <v>1302</v>
      </c>
      <c r="H26" s="108">
        <f t="shared" si="1"/>
        <v>70945</v>
      </c>
      <c r="I26" s="122"/>
      <c r="J26" s="90" t="s">
        <v>33</v>
      </c>
      <c r="K26" s="273">
        <f>K24+K25</f>
        <v>5988</v>
      </c>
      <c r="L26" s="235">
        <f>L24+L25</f>
        <v>7874</v>
      </c>
      <c r="M26" s="270">
        <f>M24+M25</f>
        <v>53244</v>
      </c>
      <c r="N26" s="123">
        <f t="shared" si="2"/>
        <v>67106</v>
      </c>
    </row>
    <row r="27" spans="1:14">
      <c r="A27" s="81"/>
      <c r="B27" s="117" t="s">
        <v>82</v>
      </c>
      <c r="C27" s="228">
        <v>488</v>
      </c>
      <c r="D27" s="229">
        <v>320</v>
      </c>
      <c r="E27" s="268">
        <v>1436</v>
      </c>
      <c r="F27" s="118">
        <f t="shared" si="0"/>
        <v>2244</v>
      </c>
      <c r="G27" s="372">
        <f>'９４'!D27</f>
        <v>1216</v>
      </c>
      <c r="H27" s="106">
        <f t="shared" si="1"/>
        <v>3460</v>
      </c>
      <c r="I27" s="81"/>
      <c r="J27" s="117" t="s">
        <v>82</v>
      </c>
      <c r="K27" s="271">
        <v>264</v>
      </c>
      <c r="L27" s="229">
        <v>262</v>
      </c>
      <c r="M27" s="268">
        <v>1286</v>
      </c>
      <c r="N27" s="118">
        <f t="shared" si="2"/>
        <v>1812</v>
      </c>
    </row>
    <row r="28" spans="1:14">
      <c r="A28" s="119" t="s">
        <v>91</v>
      </c>
      <c r="B28" s="120" t="s">
        <v>84</v>
      </c>
      <c r="C28" s="231">
        <v>8119</v>
      </c>
      <c r="D28" s="232">
        <v>7832</v>
      </c>
      <c r="E28" s="269">
        <v>65769</v>
      </c>
      <c r="F28" s="121">
        <f t="shared" si="0"/>
        <v>81720</v>
      </c>
      <c r="G28" s="373">
        <f>'９４'!D28</f>
        <v>334</v>
      </c>
      <c r="H28" s="107">
        <f t="shared" si="1"/>
        <v>82054</v>
      </c>
      <c r="I28" s="119" t="s">
        <v>91</v>
      </c>
      <c r="J28" s="120" t="s">
        <v>84</v>
      </c>
      <c r="K28" s="272">
        <v>7065</v>
      </c>
      <c r="L28" s="232">
        <v>7150</v>
      </c>
      <c r="M28" s="269">
        <v>63075</v>
      </c>
      <c r="N28" s="121">
        <f t="shared" si="2"/>
        <v>77290</v>
      </c>
    </row>
    <row r="29" spans="1:14" s="71" customFormat="1" ht="14.25" thickBot="1">
      <c r="A29" s="122"/>
      <c r="B29" s="90" t="s">
        <v>33</v>
      </c>
      <c r="C29" s="234">
        <f>C27+C28</f>
        <v>8607</v>
      </c>
      <c r="D29" s="235">
        <f>D27+D28</f>
        <v>8152</v>
      </c>
      <c r="E29" s="270">
        <f>E27+E28</f>
        <v>67205</v>
      </c>
      <c r="F29" s="123">
        <f t="shared" si="0"/>
        <v>83964</v>
      </c>
      <c r="G29" s="374">
        <f>G27+G28</f>
        <v>1550</v>
      </c>
      <c r="H29" s="108">
        <f t="shared" si="1"/>
        <v>85514</v>
      </c>
      <c r="I29" s="122"/>
      <c r="J29" s="90" t="s">
        <v>33</v>
      </c>
      <c r="K29" s="273">
        <f>K27+K28</f>
        <v>7329</v>
      </c>
      <c r="L29" s="235">
        <f>L27+L28</f>
        <v>7412</v>
      </c>
      <c r="M29" s="270">
        <f>M27+M28</f>
        <v>64361</v>
      </c>
      <c r="N29" s="123">
        <f>K29+L29+M29</f>
        <v>79102</v>
      </c>
    </row>
    <row r="30" spans="1:14">
      <c r="A30" s="81"/>
      <c r="B30" s="117" t="s">
        <v>82</v>
      </c>
      <c r="C30" s="228">
        <v>308</v>
      </c>
      <c r="D30" s="229">
        <v>270</v>
      </c>
      <c r="E30" s="268">
        <v>1478</v>
      </c>
      <c r="F30" s="118">
        <f t="shared" si="0"/>
        <v>2056</v>
      </c>
      <c r="G30" s="372">
        <f>'９４'!D30</f>
        <v>971</v>
      </c>
      <c r="H30" s="106">
        <f t="shared" si="1"/>
        <v>3027</v>
      </c>
      <c r="I30" s="81"/>
      <c r="J30" s="117" t="s">
        <v>82</v>
      </c>
      <c r="K30" s="271">
        <v>298</v>
      </c>
      <c r="L30" s="229">
        <v>267</v>
      </c>
      <c r="M30" s="268">
        <v>1462</v>
      </c>
      <c r="N30" s="118">
        <f t="shared" si="2"/>
        <v>2027</v>
      </c>
    </row>
    <row r="31" spans="1:14">
      <c r="A31" s="119" t="s">
        <v>92</v>
      </c>
      <c r="B31" s="120" t="s">
        <v>84</v>
      </c>
      <c r="C31" s="231">
        <v>4307</v>
      </c>
      <c r="D31" s="232">
        <v>6347</v>
      </c>
      <c r="E31" s="269">
        <v>46834</v>
      </c>
      <c r="F31" s="121">
        <f t="shared" si="0"/>
        <v>57488</v>
      </c>
      <c r="G31" s="373">
        <f>'９４'!D31</f>
        <v>227</v>
      </c>
      <c r="H31" s="107">
        <f t="shared" si="1"/>
        <v>57715</v>
      </c>
      <c r="I31" s="119" t="s">
        <v>92</v>
      </c>
      <c r="J31" s="120" t="s">
        <v>84</v>
      </c>
      <c r="K31" s="272">
        <v>4236</v>
      </c>
      <c r="L31" s="232">
        <v>6278</v>
      </c>
      <c r="M31" s="269">
        <v>46663</v>
      </c>
      <c r="N31" s="121">
        <f t="shared" si="2"/>
        <v>57177</v>
      </c>
    </row>
    <row r="32" spans="1:14" s="71" customFormat="1" ht="14.25" thickBot="1">
      <c r="A32" s="122"/>
      <c r="B32" s="90" t="s">
        <v>33</v>
      </c>
      <c r="C32" s="234">
        <f>C30+C31</f>
        <v>4615</v>
      </c>
      <c r="D32" s="235">
        <f>D30+D31</f>
        <v>6617</v>
      </c>
      <c r="E32" s="270">
        <f>E30+E31</f>
        <v>48312</v>
      </c>
      <c r="F32" s="123">
        <f t="shared" si="0"/>
        <v>59544</v>
      </c>
      <c r="G32" s="374">
        <f>G30+G31</f>
        <v>1198</v>
      </c>
      <c r="H32" s="108">
        <f t="shared" si="1"/>
        <v>60742</v>
      </c>
      <c r="I32" s="122"/>
      <c r="J32" s="90" t="s">
        <v>33</v>
      </c>
      <c r="K32" s="273">
        <f>K30+K31</f>
        <v>4534</v>
      </c>
      <c r="L32" s="235">
        <f>L30+L31</f>
        <v>6545</v>
      </c>
      <c r="M32" s="270">
        <f>M30+M31</f>
        <v>48125</v>
      </c>
      <c r="N32" s="123">
        <f t="shared" si="2"/>
        <v>59204</v>
      </c>
    </row>
    <row r="33" spans="1:14">
      <c r="A33" s="81"/>
      <c r="B33" s="117" t="s">
        <v>82</v>
      </c>
      <c r="C33" s="228">
        <v>287</v>
      </c>
      <c r="D33" s="229">
        <v>289</v>
      </c>
      <c r="E33" s="268">
        <v>1613</v>
      </c>
      <c r="F33" s="118">
        <f t="shared" si="0"/>
        <v>2189</v>
      </c>
      <c r="G33" s="372">
        <f>'９４'!D33</f>
        <v>1671</v>
      </c>
      <c r="H33" s="106">
        <f t="shared" si="1"/>
        <v>3860</v>
      </c>
      <c r="I33" s="81"/>
      <c r="J33" s="117" t="s">
        <v>82</v>
      </c>
      <c r="K33" s="271">
        <v>280</v>
      </c>
      <c r="L33" s="229">
        <v>286</v>
      </c>
      <c r="M33" s="268">
        <v>1598</v>
      </c>
      <c r="N33" s="118">
        <f t="shared" si="2"/>
        <v>2164</v>
      </c>
    </row>
    <row r="34" spans="1:14">
      <c r="A34" s="119" t="s">
        <v>93</v>
      </c>
      <c r="B34" s="120" t="s">
        <v>84</v>
      </c>
      <c r="C34" s="231">
        <v>5771</v>
      </c>
      <c r="D34" s="232">
        <v>8168</v>
      </c>
      <c r="E34" s="269">
        <v>53762</v>
      </c>
      <c r="F34" s="121">
        <f t="shared" si="0"/>
        <v>67701</v>
      </c>
      <c r="G34" s="373">
        <f>'９４'!D34</f>
        <v>274</v>
      </c>
      <c r="H34" s="107">
        <f t="shared" si="1"/>
        <v>67975</v>
      </c>
      <c r="I34" s="119" t="s">
        <v>93</v>
      </c>
      <c r="J34" s="120" t="s">
        <v>84</v>
      </c>
      <c r="K34" s="272">
        <v>5742</v>
      </c>
      <c r="L34" s="232">
        <v>8120</v>
      </c>
      <c r="M34" s="269">
        <v>53618</v>
      </c>
      <c r="N34" s="121">
        <f t="shared" si="2"/>
        <v>67480</v>
      </c>
    </row>
    <row r="35" spans="1:14" s="71" customFormat="1" ht="14.25" thickBot="1">
      <c r="A35" s="122"/>
      <c r="B35" s="90" t="s">
        <v>33</v>
      </c>
      <c r="C35" s="234">
        <f>C33+C34</f>
        <v>6058</v>
      </c>
      <c r="D35" s="235">
        <f>D33+D34</f>
        <v>8457</v>
      </c>
      <c r="E35" s="270">
        <f>E33+E34</f>
        <v>55375</v>
      </c>
      <c r="F35" s="123">
        <f t="shared" si="0"/>
        <v>69890</v>
      </c>
      <c r="G35" s="374">
        <f>G33+G34</f>
        <v>1945</v>
      </c>
      <c r="H35" s="108">
        <f t="shared" si="1"/>
        <v>71835</v>
      </c>
      <c r="I35" s="122"/>
      <c r="J35" s="90" t="s">
        <v>33</v>
      </c>
      <c r="K35" s="273">
        <f>K33+K34</f>
        <v>6022</v>
      </c>
      <c r="L35" s="235">
        <f>L33+L34</f>
        <v>8406</v>
      </c>
      <c r="M35" s="270">
        <f>M33+M34</f>
        <v>55216</v>
      </c>
      <c r="N35" s="123">
        <f t="shared" si="2"/>
        <v>69644</v>
      </c>
    </row>
    <row r="36" spans="1:14">
      <c r="A36" s="81"/>
      <c r="B36" s="117" t="s">
        <v>82</v>
      </c>
      <c r="C36" s="228">
        <v>471</v>
      </c>
      <c r="D36" s="229">
        <v>874</v>
      </c>
      <c r="E36" s="268">
        <v>2767</v>
      </c>
      <c r="F36" s="118">
        <f t="shared" si="0"/>
        <v>4112</v>
      </c>
      <c r="G36" s="372">
        <f>'９４'!D36</f>
        <v>3151</v>
      </c>
      <c r="H36" s="106">
        <f t="shared" si="1"/>
        <v>7263</v>
      </c>
      <c r="I36" s="81"/>
      <c r="J36" s="117" t="s">
        <v>82</v>
      </c>
      <c r="K36" s="271">
        <v>421</v>
      </c>
      <c r="L36" s="229">
        <v>832</v>
      </c>
      <c r="M36" s="268">
        <v>2687</v>
      </c>
      <c r="N36" s="118">
        <f t="shared" si="2"/>
        <v>3940</v>
      </c>
    </row>
    <row r="37" spans="1:14">
      <c r="A37" s="119" t="s">
        <v>94</v>
      </c>
      <c r="B37" s="120" t="s">
        <v>84</v>
      </c>
      <c r="C37" s="231">
        <v>9173</v>
      </c>
      <c r="D37" s="232">
        <v>10579</v>
      </c>
      <c r="E37" s="269">
        <v>88674</v>
      </c>
      <c r="F37" s="121">
        <f t="shared" si="0"/>
        <v>108426</v>
      </c>
      <c r="G37" s="373">
        <f>'９４'!D37</f>
        <v>800</v>
      </c>
      <c r="H37" s="107">
        <f t="shared" si="1"/>
        <v>109226</v>
      </c>
      <c r="I37" s="119" t="s">
        <v>94</v>
      </c>
      <c r="J37" s="120" t="s">
        <v>84</v>
      </c>
      <c r="K37" s="272">
        <v>8798</v>
      </c>
      <c r="L37" s="232">
        <v>10228</v>
      </c>
      <c r="M37" s="269">
        <v>87644</v>
      </c>
      <c r="N37" s="121">
        <f t="shared" si="2"/>
        <v>106670</v>
      </c>
    </row>
    <row r="38" spans="1:14" s="71" customFormat="1" ht="14.25" thickBot="1">
      <c r="A38" s="122"/>
      <c r="B38" s="90" t="s">
        <v>33</v>
      </c>
      <c r="C38" s="234">
        <f>C36+C37</f>
        <v>9644</v>
      </c>
      <c r="D38" s="235">
        <f>D36+D37</f>
        <v>11453</v>
      </c>
      <c r="E38" s="270">
        <f>E36+E37</f>
        <v>91441</v>
      </c>
      <c r="F38" s="123">
        <f t="shared" si="0"/>
        <v>112538</v>
      </c>
      <c r="G38" s="374">
        <f>G36+G37</f>
        <v>3951</v>
      </c>
      <c r="H38" s="108">
        <f t="shared" si="1"/>
        <v>116489</v>
      </c>
      <c r="I38" s="122"/>
      <c r="J38" s="90" t="s">
        <v>33</v>
      </c>
      <c r="K38" s="273">
        <f>K36+K37</f>
        <v>9219</v>
      </c>
      <c r="L38" s="235">
        <f>L36+L37</f>
        <v>11060</v>
      </c>
      <c r="M38" s="270">
        <f>M36+M37</f>
        <v>90331</v>
      </c>
      <c r="N38" s="123">
        <f t="shared" si="2"/>
        <v>110610</v>
      </c>
    </row>
    <row r="39" spans="1:14">
      <c r="A39" s="81"/>
      <c r="B39" s="117" t="s">
        <v>82</v>
      </c>
      <c r="C39" s="228">
        <v>237</v>
      </c>
      <c r="D39" s="229">
        <v>310</v>
      </c>
      <c r="E39" s="268">
        <v>935</v>
      </c>
      <c r="F39" s="118">
        <f t="shared" si="0"/>
        <v>1482</v>
      </c>
      <c r="G39" s="372">
        <f>'９４'!D39</f>
        <v>1014</v>
      </c>
      <c r="H39" s="106">
        <f t="shared" si="1"/>
        <v>2496</v>
      </c>
      <c r="I39" s="81"/>
      <c r="J39" s="117" t="s">
        <v>82</v>
      </c>
      <c r="K39" s="271">
        <v>171</v>
      </c>
      <c r="L39" s="229">
        <v>279</v>
      </c>
      <c r="M39" s="268">
        <v>864</v>
      </c>
      <c r="N39" s="118">
        <f t="shared" si="2"/>
        <v>1314</v>
      </c>
    </row>
    <row r="40" spans="1:14">
      <c r="A40" s="119" t="s">
        <v>95</v>
      </c>
      <c r="B40" s="120" t="s">
        <v>84</v>
      </c>
      <c r="C40" s="231">
        <v>4488</v>
      </c>
      <c r="D40" s="232">
        <v>4824</v>
      </c>
      <c r="E40" s="269">
        <v>43840</v>
      </c>
      <c r="F40" s="121">
        <f t="shared" si="0"/>
        <v>53152</v>
      </c>
      <c r="G40" s="373">
        <f>'９４'!D40</f>
        <v>364</v>
      </c>
      <c r="H40" s="107">
        <f t="shared" si="1"/>
        <v>53516</v>
      </c>
      <c r="I40" s="119" t="s">
        <v>95</v>
      </c>
      <c r="J40" s="120" t="s">
        <v>84</v>
      </c>
      <c r="K40" s="272">
        <v>3965</v>
      </c>
      <c r="L40" s="232">
        <v>4451</v>
      </c>
      <c r="M40" s="269">
        <v>42660</v>
      </c>
      <c r="N40" s="121">
        <f t="shared" si="2"/>
        <v>51076</v>
      </c>
    </row>
    <row r="41" spans="1:14" s="71" customFormat="1" ht="14.25" thickBot="1">
      <c r="A41" s="122"/>
      <c r="B41" s="90" t="s">
        <v>33</v>
      </c>
      <c r="C41" s="234">
        <f>C39+C40</f>
        <v>4725</v>
      </c>
      <c r="D41" s="235">
        <f>D39+D40</f>
        <v>5134</v>
      </c>
      <c r="E41" s="270">
        <f>E39+E40</f>
        <v>44775</v>
      </c>
      <c r="F41" s="123">
        <f t="shared" si="0"/>
        <v>54634</v>
      </c>
      <c r="G41" s="374">
        <f>G39+G40</f>
        <v>1378</v>
      </c>
      <c r="H41" s="108">
        <f t="shared" si="1"/>
        <v>56012</v>
      </c>
      <c r="I41" s="122"/>
      <c r="J41" s="90" t="s">
        <v>33</v>
      </c>
      <c r="K41" s="273">
        <f>K39+K40</f>
        <v>4136</v>
      </c>
      <c r="L41" s="235">
        <f>L39+L40</f>
        <v>4730</v>
      </c>
      <c r="M41" s="270">
        <f>M39+M40</f>
        <v>43524</v>
      </c>
      <c r="N41" s="123">
        <f t="shared" si="2"/>
        <v>52390</v>
      </c>
    </row>
    <row r="42" spans="1:14">
      <c r="A42" s="81"/>
      <c r="B42" s="117" t="s">
        <v>82</v>
      </c>
      <c r="C42" s="228">
        <v>282</v>
      </c>
      <c r="D42" s="229">
        <v>570</v>
      </c>
      <c r="E42" s="268">
        <v>1328</v>
      </c>
      <c r="F42" s="118">
        <f t="shared" si="0"/>
        <v>2180</v>
      </c>
      <c r="G42" s="372">
        <f>'９４'!D42</f>
        <v>1745</v>
      </c>
      <c r="H42" s="106">
        <f t="shared" si="1"/>
        <v>3925</v>
      </c>
      <c r="I42" s="81"/>
      <c r="J42" s="117" t="s">
        <v>82</v>
      </c>
      <c r="K42" s="271">
        <v>236</v>
      </c>
      <c r="L42" s="229">
        <v>527</v>
      </c>
      <c r="M42" s="268">
        <v>1257</v>
      </c>
      <c r="N42" s="118">
        <f t="shared" si="2"/>
        <v>2020</v>
      </c>
    </row>
    <row r="43" spans="1:14">
      <c r="A43" s="119" t="s">
        <v>96</v>
      </c>
      <c r="B43" s="120" t="s">
        <v>84</v>
      </c>
      <c r="C43" s="231">
        <v>8215</v>
      </c>
      <c r="D43" s="232">
        <v>8989</v>
      </c>
      <c r="E43" s="269">
        <v>75283</v>
      </c>
      <c r="F43" s="121">
        <f t="shared" si="0"/>
        <v>92487</v>
      </c>
      <c r="G43" s="373">
        <f>'９４'!D43</f>
        <v>707</v>
      </c>
      <c r="H43" s="107">
        <f t="shared" si="1"/>
        <v>93194</v>
      </c>
      <c r="I43" s="119" t="s">
        <v>96</v>
      </c>
      <c r="J43" s="120" t="s">
        <v>84</v>
      </c>
      <c r="K43" s="272">
        <v>7725</v>
      </c>
      <c r="L43" s="232">
        <v>8561</v>
      </c>
      <c r="M43" s="269">
        <v>73524</v>
      </c>
      <c r="N43" s="121">
        <f t="shared" si="2"/>
        <v>89810</v>
      </c>
    </row>
    <row r="44" spans="1:14" s="71" customFormat="1" ht="14.25" thickBot="1">
      <c r="A44" s="122"/>
      <c r="B44" s="90" t="s">
        <v>33</v>
      </c>
      <c r="C44" s="234">
        <f>C42+C43</f>
        <v>8497</v>
      </c>
      <c r="D44" s="235">
        <f>D42+D43</f>
        <v>9559</v>
      </c>
      <c r="E44" s="270">
        <f>E42+E43</f>
        <v>76611</v>
      </c>
      <c r="F44" s="123">
        <f t="shared" si="0"/>
        <v>94667</v>
      </c>
      <c r="G44" s="270">
        <f>G42+G43</f>
        <v>2452</v>
      </c>
      <c r="H44" s="108">
        <f t="shared" si="1"/>
        <v>97119</v>
      </c>
      <c r="I44" s="122"/>
      <c r="J44" s="90" t="s">
        <v>33</v>
      </c>
      <c r="K44" s="273">
        <f>K42+K43</f>
        <v>7961</v>
      </c>
      <c r="L44" s="235">
        <f>L42+L43</f>
        <v>9088</v>
      </c>
      <c r="M44" s="270">
        <f>M42+M43</f>
        <v>74781</v>
      </c>
      <c r="N44" s="123">
        <f t="shared" si="2"/>
        <v>91830</v>
      </c>
    </row>
    <row r="45" spans="1:14">
      <c r="A45" s="81"/>
      <c r="B45" s="117" t="s">
        <v>82</v>
      </c>
      <c r="C45" s="228">
        <v>312</v>
      </c>
      <c r="D45" s="229">
        <v>629</v>
      </c>
      <c r="E45" s="268">
        <v>1326</v>
      </c>
      <c r="F45" s="118">
        <f t="shared" si="0"/>
        <v>2267</v>
      </c>
      <c r="G45" s="372">
        <f>'９４'!D45</f>
        <v>2810</v>
      </c>
      <c r="H45" s="106">
        <f t="shared" si="1"/>
        <v>5077</v>
      </c>
      <c r="I45" s="125"/>
      <c r="J45" s="126" t="s">
        <v>82</v>
      </c>
      <c r="K45" s="271">
        <v>201</v>
      </c>
      <c r="L45" s="229">
        <v>572</v>
      </c>
      <c r="M45" s="268">
        <v>1197</v>
      </c>
      <c r="N45" s="124">
        <f t="shared" si="2"/>
        <v>1970</v>
      </c>
    </row>
    <row r="46" spans="1:14">
      <c r="A46" s="119" t="s">
        <v>97</v>
      </c>
      <c r="B46" s="120" t="s">
        <v>84</v>
      </c>
      <c r="C46" s="231">
        <v>5370</v>
      </c>
      <c r="D46" s="232">
        <v>5870</v>
      </c>
      <c r="E46" s="269">
        <v>45114</v>
      </c>
      <c r="F46" s="121">
        <f t="shared" si="0"/>
        <v>56354</v>
      </c>
      <c r="G46" s="373">
        <f>'９４'!D46</f>
        <v>636</v>
      </c>
      <c r="H46" s="107">
        <f t="shared" si="1"/>
        <v>56990</v>
      </c>
      <c r="I46" s="119" t="s">
        <v>97</v>
      </c>
      <c r="J46" s="120" t="s">
        <v>84</v>
      </c>
      <c r="K46" s="272">
        <v>4347</v>
      </c>
      <c r="L46" s="232">
        <v>4930</v>
      </c>
      <c r="M46" s="269">
        <v>41994</v>
      </c>
      <c r="N46" s="121">
        <f t="shared" si="2"/>
        <v>51271</v>
      </c>
    </row>
    <row r="47" spans="1:14" s="71" customFormat="1" ht="14.25" thickBot="1">
      <c r="A47" s="122"/>
      <c r="B47" s="90" t="s">
        <v>33</v>
      </c>
      <c r="C47" s="234">
        <f>C45+C46</f>
        <v>5682</v>
      </c>
      <c r="D47" s="235">
        <f>D45+D46</f>
        <v>6499</v>
      </c>
      <c r="E47" s="270">
        <f>E45+E46</f>
        <v>46440</v>
      </c>
      <c r="F47" s="123">
        <f t="shared" si="0"/>
        <v>58621</v>
      </c>
      <c r="G47" s="374">
        <f>G45+G46</f>
        <v>3446</v>
      </c>
      <c r="H47" s="108">
        <f t="shared" si="1"/>
        <v>62067</v>
      </c>
      <c r="I47" s="125"/>
      <c r="J47" s="127" t="s">
        <v>33</v>
      </c>
      <c r="K47" s="273">
        <f>K45+K46</f>
        <v>4548</v>
      </c>
      <c r="L47" s="235">
        <f>L45+L46</f>
        <v>5502</v>
      </c>
      <c r="M47" s="270">
        <f>M45+M46</f>
        <v>43191</v>
      </c>
      <c r="N47" s="128">
        <f t="shared" si="2"/>
        <v>53241</v>
      </c>
    </row>
    <row r="48" spans="1:14">
      <c r="A48" s="81"/>
      <c r="B48" s="117" t="s">
        <v>82</v>
      </c>
      <c r="C48" s="228">
        <v>445</v>
      </c>
      <c r="D48" s="229">
        <v>418</v>
      </c>
      <c r="E48" s="268">
        <v>1482</v>
      </c>
      <c r="F48" s="118">
        <f t="shared" si="0"/>
        <v>2345</v>
      </c>
      <c r="G48" s="372">
        <f>'９４'!D48</f>
        <v>1670</v>
      </c>
      <c r="H48" s="106">
        <f t="shared" si="1"/>
        <v>4015</v>
      </c>
      <c r="I48" s="81"/>
      <c r="J48" s="117" t="s">
        <v>82</v>
      </c>
      <c r="K48" s="271">
        <v>336</v>
      </c>
      <c r="L48" s="229">
        <v>390</v>
      </c>
      <c r="M48" s="268">
        <v>1368</v>
      </c>
      <c r="N48" s="118">
        <f t="shared" si="2"/>
        <v>2094</v>
      </c>
    </row>
    <row r="49" spans="1:14">
      <c r="A49" s="119" t="s">
        <v>98</v>
      </c>
      <c r="B49" s="120" t="s">
        <v>84</v>
      </c>
      <c r="C49" s="231">
        <v>7671</v>
      </c>
      <c r="D49" s="232">
        <v>10231</v>
      </c>
      <c r="E49" s="269">
        <v>75098</v>
      </c>
      <c r="F49" s="121">
        <f t="shared" si="0"/>
        <v>93000</v>
      </c>
      <c r="G49" s="373">
        <f>'９４'!D49</f>
        <v>452</v>
      </c>
      <c r="H49" s="107">
        <f t="shared" si="1"/>
        <v>93452</v>
      </c>
      <c r="I49" s="119" t="s">
        <v>98</v>
      </c>
      <c r="J49" s="120" t="s">
        <v>84</v>
      </c>
      <c r="K49" s="272">
        <v>6625</v>
      </c>
      <c r="L49" s="232">
        <v>9361</v>
      </c>
      <c r="M49" s="269">
        <v>71538</v>
      </c>
      <c r="N49" s="121">
        <f t="shared" si="2"/>
        <v>87524</v>
      </c>
    </row>
    <row r="50" spans="1:14" s="71" customFormat="1" ht="14.25" thickBot="1">
      <c r="A50" s="122"/>
      <c r="B50" s="90" t="s">
        <v>33</v>
      </c>
      <c r="C50" s="234">
        <f>C48+C49</f>
        <v>8116</v>
      </c>
      <c r="D50" s="235">
        <f>D48+D49</f>
        <v>10649</v>
      </c>
      <c r="E50" s="270">
        <f>E48+E49</f>
        <v>76580</v>
      </c>
      <c r="F50" s="123">
        <f t="shared" si="0"/>
        <v>95345</v>
      </c>
      <c r="G50" s="374">
        <f>G48+G49</f>
        <v>2122</v>
      </c>
      <c r="H50" s="108">
        <f t="shared" si="1"/>
        <v>97467</v>
      </c>
      <c r="I50" s="122"/>
      <c r="J50" s="90" t="s">
        <v>33</v>
      </c>
      <c r="K50" s="273">
        <f>K48+K49</f>
        <v>6961</v>
      </c>
      <c r="L50" s="235">
        <f>L48+L49</f>
        <v>9751</v>
      </c>
      <c r="M50" s="270">
        <f>M48+M49</f>
        <v>72906</v>
      </c>
      <c r="N50" s="123">
        <f>K50+L50+M50</f>
        <v>89618</v>
      </c>
    </row>
    <row r="51" spans="1:14">
      <c r="A51" s="81"/>
      <c r="B51" s="117" t="s">
        <v>82</v>
      </c>
      <c r="C51" s="228">
        <v>158</v>
      </c>
      <c r="D51" s="229">
        <v>179</v>
      </c>
      <c r="E51" s="268">
        <v>535</v>
      </c>
      <c r="F51" s="118">
        <f t="shared" si="0"/>
        <v>872</v>
      </c>
      <c r="G51" s="372">
        <f>'９４'!D51</f>
        <v>525</v>
      </c>
      <c r="H51" s="106">
        <f t="shared" si="1"/>
        <v>1397</v>
      </c>
      <c r="I51" s="81"/>
      <c r="J51" s="117" t="s">
        <v>82</v>
      </c>
      <c r="K51" s="271">
        <v>135</v>
      </c>
      <c r="L51" s="229">
        <v>170</v>
      </c>
      <c r="M51" s="268">
        <v>502</v>
      </c>
      <c r="N51" s="118">
        <f t="shared" si="2"/>
        <v>807</v>
      </c>
    </row>
    <row r="52" spans="1:14">
      <c r="A52" s="119" t="s">
        <v>99</v>
      </c>
      <c r="B52" s="120" t="s">
        <v>84</v>
      </c>
      <c r="C52" s="231">
        <v>4018</v>
      </c>
      <c r="D52" s="232">
        <v>3919</v>
      </c>
      <c r="E52" s="269">
        <v>32626</v>
      </c>
      <c r="F52" s="121">
        <f t="shared" si="0"/>
        <v>40563</v>
      </c>
      <c r="G52" s="373">
        <f>'９４'!D52</f>
        <v>197</v>
      </c>
      <c r="H52" s="107">
        <f t="shared" si="1"/>
        <v>40760</v>
      </c>
      <c r="I52" s="119" t="s">
        <v>99</v>
      </c>
      <c r="J52" s="120" t="s">
        <v>84</v>
      </c>
      <c r="K52" s="272">
        <v>3857</v>
      </c>
      <c r="L52" s="232">
        <v>3732</v>
      </c>
      <c r="M52" s="269">
        <v>32093</v>
      </c>
      <c r="N52" s="121">
        <f t="shared" si="2"/>
        <v>39682</v>
      </c>
    </row>
    <row r="53" spans="1:14" s="71" customFormat="1" ht="14.25" thickBot="1">
      <c r="A53" s="122"/>
      <c r="B53" s="90" t="s">
        <v>33</v>
      </c>
      <c r="C53" s="234">
        <f>C51+C52</f>
        <v>4176</v>
      </c>
      <c r="D53" s="235">
        <f>D51+D52</f>
        <v>4098</v>
      </c>
      <c r="E53" s="270">
        <f>E51+E52</f>
        <v>33161</v>
      </c>
      <c r="F53" s="123">
        <f t="shared" si="0"/>
        <v>41435</v>
      </c>
      <c r="G53" s="374">
        <f>G51+G52</f>
        <v>722</v>
      </c>
      <c r="H53" s="108">
        <f t="shared" si="1"/>
        <v>42157</v>
      </c>
      <c r="I53" s="122"/>
      <c r="J53" s="90" t="s">
        <v>33</v>
      </c>
      <c r="K53" s="273">
        <f>K51+K52</f>
        <v>3992</v>
      </c>
      <c r="L53" s="235">
        <f>L51+L52</f>
        <v>3902</v>
      </c>
      <c r="M53" s="270">
        <f>M51+M52</f>
        <v>32595</v>
      </c>
      <c r="N53" s="123">
        <f t="shared" si="2"/>
        <v>40489</v>
      </c>
    </row>
    <row r="54" spans="1:14">
      <c r="A54" s="81"/>
      <c r="B54" s="117" t="s">
        <v>82</v>
      </c>
      <c r="C54" s="228">
        <v>285</v>
      </c>
      <c r="D54" s="229">
        <v>236</v>
      </c>
      <c r="E54" s="268">
        <v>564</v>
      </c>
      <c r="F54" s="118">
        <f t="shared" si="0"/>
        <v>1085</v>
      </c>
      <c r="G54" s="372">
        <f>'９４'!D54</f>
        <v>761</v>
      </c>
      <c r="H54" s="106">
        <f t="shared" si="1"/>
        <v>1846</v>
      </c>
      <c r="I54" s="81"/>
      <c r="J54" s="117" t="s">
        <v>82</v>
      </c>
      <c r="K54" s="271">
        <v>155</v>
      </c>
      <c r="L54" s="229">
        <v>178</v>
      </c>
      <c r="M54" s="268">
        <v>439</v>
      </c>
      <c r="N54" s="118">
        <f t="shared" si="2"/>
        <v>772</v>
      </c>
    </row>
    <row r="55" spans="1:14">
      <c r="A55" s="119" t="s">
        <v>100</v>
      </c>
      <c r="B55" s="120" t="s">
        <v>84</v>
      </c>
      <c r="C55" s="231">
        <v>5730</v>
      </c>
      <c r="D55" s="232">
        <v>5136</v>
      </c>
      <c r="E55" s="269">
        <v>38407</v>
      </c>
      <c r="F55" s="121">
        <f t="shared" si="0"/>
        <v>49273</v>
      </c>
      <c r="G55" s="373">
        <f>'９４'!D55</f>
        <v>303</v>
      </c>
      <c r="H55" s="107">
        <f t="shared" si="1"/>
        <v>49576</v>
      </c>
      <c r="I55" s="119" t="s">
        <v>100</v>
      </c>
      <c r="J55" s="120" t="s">
        <v>84</v>
      </c>
      <c r="K55" s="272">
        <v>4558</v>
      </c>
      <c r="L55" s="232">
        <v>4410</v>
      </c>
      <c r="M55" s="269">
        <v>35485</v>
      </c>
      <c r="N55" s="121">
        <f t="shared" si="2"/>
        <v>44453</v>
      </c>
    </row>
    <row r="56" spans="1:14" s="71" customFormat="1" ht="14.25" thickBot="1">
      <c r="A56" s="122"/>
      <c r="B56" s="90" t="s">
        <v>33</v>
      </c>
      <c r="C56" s="234">
        <f>C54+C55</f>
        <v>6015</v>
      </c>
      <c r="D56" s="235">
        <f>D54+D55</f>
        <v>5372</v>
      </c>
      <c r="E56" s="270">
        <f>E54+E55</f>
        <v>38971</v>
      </c>
      <c r="F56" s="123">
        <f t="shared" si="0"/>
        <v>50358</v>
      </c>
      <c r="G56" s="374">
        <f>G54+G55</f>
        <v>1064</v>
      </c>
      <c r="H56" s="108">
        <f t="shared" si="1"/>
        <v>51422</v>
      </c>
      <c r="I56" s="122"/>
      <c r="J56" s="90" t="s">
        <v>33</v>
      </c>
      <c r="K56" s="273">
        <f>K54+K55</f>
        <v>4713</v>
      </c>
      <c r="L56" s="235">
        <f>L54+L55</f>
        <v>4588</v>
      </c>
      <c r="M56" s="270">
        <f>M54+M55</f>
        <v>35924</v>
      </c>
      <c r="N56" s="123">
        <f t="shared" si="2"/>
        <v>45225</v>
      </c>
    </row>
    <row r="57" spans="1:14">
      <c r="A57" s="81"/>
      <c r="B57" s="117" t="s">
        <v>82</v>
      </c>
      <c r="C57" s="228">
        <v>207</v>
      </c>
      <c r="D57" s="229">
        <v>204</v>
      </c>
      <c r="E57" s="268">
        <v>651</v>
      </c>
      <c r="F57" s="118">
        <f t="shared" si="0"/>
        <v>1062</v>
      </c>
      <c r="G57" s="372">
        <f>'９４'!D57</f>
        <v>737</v>
      </c>
      <c r="H57" s="106">
        <f t="shared" si="1"/>
        <v>1799</v>
      </c>
      <c r="I57" s="81"/>
      <c r="J57" s="117" t="s">
        <v>82</v>
      </c>
      <c r="K57" s="271">
        <v>158</v>
      </c>
      <c r="L57" s="229">
        <v>176</v>
      </c>
      <c r="M57" s="268">
        <v>600</v>
      </c>
      <c r="N57" s="118">
        <f t="shared" si="2"/>
        <v>934</v>
      </c>
    </row>
    <row r="58" spans="1:14">
      <c r="A58" s="119" t="s">
        <v>101</v>
      </c>
      <c r="B58" s="120" t="s">
        <v>84</v>
      </c>
      <c r="C58" s="231">
        <v>4210</v>
      </c>
      <c r="D58" s="232">
        <v>3986</v>
      </c>
      <c r="E58" s="269">
        <v>27979</v>
      </c>
      <c r="F58" s="121">
        <f t="shared" si="0"/>
        <v>36175</v>
      </c>
      <c r="G58" s="373">
        <f>'９４'!D58</f>
        <v>205</v>
      </c>
      <c r="H58" s="107">
        <f t="shared" si="1"/>
        <v>36380</v>
      </c>
      <c r="I58" s="119" t="s">
        <v>101</v>
      </c>
      <c r="J58" s="120" t="s">
        <v>84</v>
      </c>
      <c r="K58" s="272">
        <v>3864</v>
      </c>
      <c r="L58" s="232">
        <v>3783</v>
      </c>
      <c r="M58" s="269">
        <v>27043</v>
      </c>
      <c r="N58" s="121">
        <f t="shared" si="2"/>
        <v>34690</v>
      </c>
    </row>
    <row r="59" spans="1:14" s="71" customFormat="1" ht="14.25" thickBot="1">
      <c r="A59" s="122"/>
      <c r="B59" s="90" t="s">
        <v>33</v>
      </c>
      <c r="C59" s="234">
        <f>C57+C58</f>
        <v>4417</v>
      </c>
      <c r="D59" s="235">
        <f>D57+D58</f>
        <v>4190</v>
      </c>
      <c r="E59" s="270">
        <f>E57+E58</f>
        <v>28630</v>
      </c>
      <c r="F59" s="123">
        <f t="shared" si="0"/>
        <v>37237</v>
      </c>
      <c r="G59" s="374">
        <f>G57+G58</f>
        <v>942</v>
      </c>
      <c r="H59" s="108">
        <f t="shared" si="1"/>
        <v>38179</v>
      </c>
      <c r="I59" s="122"/>
      <c r="J59" s="90" t="s">
        <v>33</v>
      </c>
      <c r="K59" s="273">
        <f>K57+K58</f>
        <v>4022</v>
      </c>
      <c r="L59" s="235">
        <f>L57+L58</f>
        <v>3959</v>
      </c>
      <c r="M59" s="270">
        <f>M57+M58</f>
        <v>27643</v>
      </c>
      <c r="N59" s="123">
        <f t="shared" si="2"/>
        <v>35624</v>
      </c>
    </row>
    <row r="60" spans="1:14">
      <c r="A60" s="125"/>
      <c r="B60" s="126" t="s">
        <v>82</v>
      </c>
      <c r="C60" s="361">
        <f t="shared" ref="C60:F61" si="3">C6+C9+C12+C15+C18+C21+C24+C27+C30+C33+C36+C39+C42+C45+C48+C51+C54+C57</f>
        <v>6356</v>
      </c>
      <c r="D60" s="94">
        <f t="shared" si="3"/>
        <v>7596</v>
      </c>
      <c r="E60" s="330">
        <f t="shared" si="3"/>
        <v>31464</v>
      </c>
      <c r="F60" s="124">
        <f t="shared" si="3"/>
        <v>45416</v>
      </c>
      <c r="G60" s="372">
        <f>'９４'!D60</f>
        <v>30072</v>
      </c>
      <c r="H60" s="109">
        <f t="shared" si="1"/>
        <v>75488</v>
      </c>
      <c r="I60" s="81"/>
      <c r="J60" s="117" t="s">
        <v>82</v>
      </c>
      <c r="K60" s="93">
        <f t="shared" ref="K60:N61" si="4">K6+K9+K12+K15+K18+K21+K24+K27+K30+K33+K36+K39+K42+K45+K48+K51+K54+K57</f>
        <v>5336</v>
      </c>
      <c r="L60" s="94">
        <f t="shared" si="4"/>
        <v>7177</v>
      </c>
      <c r="M60" s="95">
        <f t="shared" si="4"/>
        <v>30421</v>
      </c>
      <c r="N60" s="118">
        <f t="shared" si="4"/>
        <v>42934</v>
      </c>
    </row>
    <row r="61" spans="1:14">
      <c r="A61" s="119" t="s">
        <v>102</v>
      </c>
      <c r="B61" s="120" t="s">
        <v>84</v>
      </c>
      <c r="C61" s="361">
        <f t="shared" si="3"/>
        <v>107631</v>
      </c>
      <c r="D61" s="105">
        <f t="shared" si="3"/>
        <v>130848</v>
      </c>
      <c r="E61" s="330">
        <f t="shared" si="3"/>
        <v>985589</v>
      </c>
      <c r="F61" s="121">
        <f t="shared" si="3"/>
        <v>1224068</v>
      </c>
      <c r="G61" s="373">
        <f>'９４'!D61</f>
        <v>6627</v>
      </c>
      <c r="H61" s="107">
        <f t="shared" si="1"/>
        <v>1230695</v>
      </c>
      <c r="I61" s="119" t="s">
        <v>102</v>
      </c>
      <c r="J61" s="120" t="s">
        <v>84</v>
      </c>
      <c r="K61" s="97">
        <f t="shared" si="4"/>
        <v>100288</v>
      </c>
      <c r="L61" s="98">
        <f t="shared" si="4"/>
        <v>125275</v>
      </c>
      <c r="M61" s="99">
        <f t="shared" si="4"/>
        <v>964931</v>
      </c>
      <c r="N61" s="121">
        <f t="shared" si="4"/>
        <v>1190494</v>
      </c>
    </row>
    <row r="62" spans="1:14" s="71" customFormat="1" ht="14.25" thickBot="1">
      <c r="A62" s="122"/>
      <c r="B62" s="90" t="s">
        <v>33</v>
      </c>
      <c r="C62" s="101">
        <f>C60+C61</f>
        <v>113987</v>
      </c>
      <c r="D62" s="102">
        <f>D60+D61</f>
        <v>138444</v>
      </c>
      <c r="E62" s="108">
        <f>E60+E61</f>
        <v>1017053</v>
      </c>
      <c r="F62" s="123">
        <f>F60+F61</f>
        <v>1269484</v>
      </c>
      <c r="G62" s="123">
        <f>G8+G11+G14+G17+G20+G23+G26+G29+G32+G35+G38+G41+G44+G47+G50+G53+G56+G59</f>
        <v>36699</v>
      </c>
      <c r="H62" s="108">
        <f t="shared" si="1"/>
        <v>1306183</v>
      </c>
      <c r="I62" s="122"/>
      <c r="J62" s="90" t="s">
        <v>33</v>
      </c>
      <c r="K62" s="138">
        <f>K60+K61</f>
        <v>105624</v>
      </c>
      <c r="L62" s="102">
        <f>L60+L61</f>
        <v>132452</v>
      </c>
      <c r="M62" s="108">
        <f>M60+M61</f>
        <v>995352</v>
      </c>
      <c r="N62" s="123">
        <f>N60+N61</f>
        <v>1233428</v>
      </c>
    </row>
    <row r="63" spans="1:14" s="71" customFormat="1">
      <c r="A63" s="87"/>
      <c r="B63" s="104"/>
      <c r="C63" s="96"/>
      <c r="D63" s="96"/>
      <c r="E63" s="96"/>
      <c r="F63" s="96"/>
      <c r="G63" s="96"/>
      <c r="H63" s="96"/>
      <c r="I63" s="87"/>
      <c r="J63" s="104"/>
      <c r="K63" s="96"/>
      <c r="L63" s="96"/>
      <c r="M63" s="96"/>
      <c r="N63" s="96"/>
    </row>
    <row r="64" spans="1:14" s="71" customFormat="1">
      <c r="A64" s="87"/>
      <c r="B64" s="104"/>
      <c r="C64" s="96"/>
      <c r="D64" s="96"/>
      <c r="E64" s="96"/>
      <c r="F64" s="96"/>
      <c r="G64" s="96"/>
      <c r="H64" s="96"/>
      <c r="I64" s="87"/>
      <c r="J64" s="104"/>
      <c r="K64" s="96"/>
      <c r="L64" s="96"/>
      <c r="M64" s="96"/>
      <c r="N64" s="96"/>
    </row>
    <row r="65" spans="1:16" s="71" customFormat="1">
      <c r="A65" s="87"/>
      <c r="B65" s="104"/>
      <c r="C65" s="96"/>
      <c r="D65" s="96"/>
      <c r="E65" s="96"/>
      <c r="F65" s="96"/>
      <c r="G65" s="96"/>
      <c r="H65" s="96"/>
      <c r="I65" s="87"/>
      <c r="J65" s="104"/>
      <c r="K65" s="96"/>
      <c r="L65" s="96"/>
      <c r="M65" s="96"/>
      <c r="N65" s="96"/>
    </row>
    <row r="66" spans="1:16">
      <c r="A66" s="384" t="s">
        <v>169</v>
      </c>
      <c r="B66" s="384"/>
      <c r="C66" s="384"/>
      <c r="D66" s="384"/>
      <c r="E66" s="384"/>
      <c r="F66" s="384"/>
      <c r="G66" s="384"/>
      <c r="H66" s="384"/>
      <c r="I66" s="384" t="s">
        <v>170</v>
      </c>
      <c r="J66" s="384"/>
      <c r="K66" s="384"/>
      <c r="L66" s="384"/>
      <c r="M66" s="384"/>
      <c r="N66" s="384"/>
      <c r="O66" s="384"/>
      <c r="P66" s="384"/>
    </row>
  </sheetData>
  <mergeCells count="2">
    <mergeCell ref="A66:H66"/>
    <mergeCell ref="I66:P66"/>
  </mergeCells>
  <phoneticPr fontId="6"/>
  <pageMargins left="0.70866141732283472" right="0.70866141732283472" top="0.74803149606299213" bottom="0" header="0.31496062992125984" footer="0.31496062992125984"/>
  <pageSetup paperSize="9" scale="89" orientation="portrait" r:id="rId1"/>
  <colBreaks count="1" manualBreakCount="1">
    <brk id="8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</sheetPr>
  <dimension ref="A1:R58"/>
  <sheetViews>
    <sheetView view="pageBreakPreview" zoomScaleNormal="100" zoomScaleSheetLayoutView="100"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F62" sqref="F62"/>
    </sheetView>
  </sheetViews>
  <sheetFormatPr defaultRowHeight="13.5"/>
  <cols>
    <col min="1" max="1" width="10.875" style="130" customWidth="1"/>
    <col min="2" max="2" width="9" style="130"/>
    <col min="3" max="3" width="8.625" style="130" customWidth="1"/>
    <col min="4" max="5" width="11.625" style="130" customWidth="1"/>
    <col min="6" max="6" width="14.625" style="130" customWidth="1"/>
    <col min="7" max="7" width="13.875" style="130" bestFit="1" customWidth="1"/>
    <col min="8" max="8" width="8.625" style="130" customWidth="1"/>
    <col min="9" max="10" width="11.625" style="130" customWidth="1"/>
    <col min="11" max="11" width="14.625" style="130" customWidth="1"/>
    <col min="12" max="12" width="12.625" style="130" customWidth="1"/>
    <col min="13" max="13" width="8.625" style="130" customWidth="1"/>
    <col min="14" max="15" width="11.625" style="130" customWidth="1"/>
    <col min="16" max="16" width="14.625" style="130" customWidth="1"/>
    <col min="17" max="17" width="12.625" style="130" customWidth="1"/>
    <col min="18" max="16384" width="9" style="130"/>
  </cols>
  <sheetData>
    <row r="1" spans="1:18" s="52" customFormat="1" ht="15" customHeight="1">
      <c r="A1" s="179" t="s">
        <v>106</v>
      </c>
      <c r="D1" s="195"/>
    </row>
    <row r="2" spans="1:18" s="52" customFormat="1" ht="15" customHeight="1" thickBot="1">
      <c r="A2" s="179" t="s">
        <v>107</v>
      </c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43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117</v>
      </c>
      <c r="D5" s="143"/>
      <c r="E5" s="143"/>
      <c r="F5" s="143"/>
      <c r="G5" s="144"/>
      <c r="H5" s="142" t="s">
        <v>117</v>
      </c>
      <c r="I5" s="181"/>
      <c r="J5" s="143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74" t="s">
        <v>159</v>
      </c>
      <c r="C7" s="150">
        <f>'１００～１０１'!C7+'１０２～１０３'!C7+'１０４～１０５'!C7+'１０６～１０７'!C7+'１０８～１０９'!C7</f>
        <v>2362</v>
      </c>
      <c r="D7" s="151">
        <f>'１００～１０１'!D7+'１０２～１０３'!D7+'１０４～１０５'!D7+'１０６～１０７'!D7+'１０８～１０９'!D7</f>
        <v>237014</v>
      </c>
      <c r="E7" s="151">
        <f>'１００～１０１'!E7+'１０２～１０３'!E7+'１０４～１０５'!E7+'１０６～１０７'!E7+'１０８～１０９'!E7</f>
        <v>228348</v>
      </c>
      <c r="F7" s="151">
        <f>'１００～１０１'!F7+'１０２～１０３'!F7+'１０４～１０５'!F7+'１０６～１０７'!F7+'１０８～１０９'!F7</f>
        <v>19646011</v>
      </c>
      <c r="G7" s="152">
        <f>'１００～１０１'!G7+'１０２～１０３'!G7+'１０４～１０５'!G7+'１０６～１０７'!G7+'１０８～１０９'!G7</f>
        <v>10185822</v>
      </c>
      <c r="H7" s="150">
        <f>'１００～１０１'!H7+'１０２～１０３'!H7+'１０４～１０５'!H7+'１０６～１０７'!H7+'１０８～１０９'!H7</f>
        <v>2360</v>
      </c>
      <c r="I7" s="151">
        <f>'１００～１０１'!I7+'１０２～１０３'!I7+'１０４～１０５'!I7+'１０６～１０７'!I7+'１０８～１０９'!I7</f>
        <v>143605</v>
      </c>
      <c r="J7" s="151">
        <f>'１００～１０１'!J7+'１０２～１０３'!J7+'１０４～１０５'!J7+'１０６～１０７'!J7+'１０８～１０９'!J7</f>
        <v>122656</v>
      </c>
      <c r="K7" s="151">
        <f>'１００～１０１'!K7+'１０２～１０３'!K7+'１０４～１０５'!K7+'１０６～１０７'!K7+'１０８～１０９'!K7</f>
        <v>15611543</v>
      </c>
      <c r="L7" s="152">
        <f>'１００～１０１'!L7+'１０２～１０３'!L7+'１０４～１０５'!L7+'１０６～１０７'!L7+'１０８～１０９'!L7</f>
        <v>8905040</v>
      </c>
      <c r="M7" s="150">
        <f>C7+H7</f>
        <v>4722</v>
      </c>
      <c r="N7" s="151">
        <f t="shared" ref="N7:Q22" si="0">D7+I7</f>
        <v>380619</v>
      </c>
      <c r="O7" s="151">
        <f t="shared" si="0"/>
        <v>351004</v>
      </c>
      <c r="P7" s="151">
        <f t="shared" si="0"/>
        <v>35257554</v>
      </c>
      <c r="Q7" s="152">
        <f t="shared" si="0"/>
        <v>19090862</v>
      </c>
    </row>
    <row r="8" spans="1:18" ht="16.7" customHeight="1" thickBot="1">
      <c r="A8" s="153" t="s">
        <v>121</v>
      </c>
      <c r="B8" s="275" t="s">
        <v>160</v>
      </c>
      <c r="C8" s="154">
        <f>'１００～１０１'!C8+'１０２～１０３'!C8+'１０４～１０５'!C8+'１０６～１０７'!C8+'１０８～１０９'!C8</f>
        <v>710</v>
      </c>
      <c r="D8" s="155">
        <f>'１００～１０１'!D8+'１０２～１０３'!D8+'１０４～１０５'!D8+'１０６～１０７'!D8+'１０８～１０９'!D8</f>
        <v>71163</v>
      </c>
      <c r="E8" s="155">
        <f>'１００～１０１'!E8+'１０２～１０３'!E8+'１０４～１０５'!E8+'１０６～１０７'!E8+'１０８～１０９'!E8</f>
        <v>69431</v>
      </c>
      <c r="F8" s="155">
        <f>'１００～１０１'!F8+'１０２～１０３'!F8+'１０４～１０５'!F8+'１０６～１０７'!F8+'１０８～１０９'!F8</f>
        <v>6923009</v>
      </c>
      <c r="G8" s="156">
        <f>'１００～１０１'!G8+'１０２～１０３'!G8+'１０４～１０５'!G8+'１０６～１０７'!G8+'１０８～１０９'!G8</f>
        <v>3543263</v>
      </c>
      <c r="H8" s="154">
        <f>'１００～１０１'!H8+'１０２～１０３'!H8+'１０４～１０５'!H8+'１０６～１０７'!H8+'１０８～１０９'!H8</f>
        <v>336</v>
      </c>
      <c r="I8" s="155">
        <f>'１００～１０１'!I8+'１０２～１０３'!I8+'１０４～１０５'!I8+'１０６～１０７'!I8+'１０８～１０９'!I8</f>
        <v>32464</v>
      </c>
      <c r="J8" s="155">
        <f>'１００～１０１'!J8+'１０２～１０３'!J8+'１０４～１０５'!J8+'１０６～１０７'!J8+'１０８～１０９'!J8</f>
        <v>25575</v>
      </c>
      <c r="K8" s="155">
        <f>'１００～１０１'!K8+'１０２～１０３'!K8+'１０４～１０５'!K8+'１０６～１０７'!K8+'１０８～１０９'!K8</f>
        <v>3936096</v>
      </c>
      <c r="L8" s="156">
        <f>'１００～１０１'!L8+'１０２～１０３'!L8+'１０４～１０５'!L8+'１０６～１０７'!L8+'１０８～１０９'!L8</f>
        <v>2418967</v>
      </c>
      <c r="M8" s="154">
        <f t="shared" ref="M8:M42" si="1">C8+H8</f>
        <v>1046</v>
      </c>
      <c r="N8" s="155">
        <f t="shared" si="0"/>
        <v>103627</v>
      </c>
      <c r="O8" s="155">
        <f t="shared" si="0"/>
        <v>95006</v>
      </c>
      <c r="P8" s="155">
        <f t="shared" si="0"/>
        <v>10859105</v>
      </c>
      <c r="Q8" s="156">
        <f t="shared" si="0"/>
        <v>5962230</v>
      </c>
    </row>
    <row r="9" spans="1:18" ht="16.7" customHeight="1">
      <c r="A9" s="157"/>
      <c r="B9" s="274" t="str">
        <f>$B$7</f>
        <v>４年以前</v>
      </c>
      <c r="C9" s="150">
        <f>'１００～１０１'!C9+'１０２～１０３'!C9+'１０４～１０５'!C9+'１０６～１０７'!C9+'１０８～１０９'!C9</f>
        <v>1790</v>
      </c>
      <c r="D9" s="151">
        <f>'１００～１０１'!D9+'１０２～１０３'!D9+'１０４～１０５'!D9+'１０６～１０７'!D9+'１０８～１０９'!D9</f>
        <v>184022</v>
      </c>
      <c r="E9" s="151">
        <f>'１００～１０１'!E9+'１０２～１０３'!E9+'１０４～１０５'!E9+'１０６～１０７'!E9+'１０８～１０９'!E9</f>
        <v>176836</v>
      </c>
      <c r="F9" s="151">
        <f>'１００～１０１'!F9+'１０２～１０３'!F9+'１０４～１０５'!F9+'１０６～１０７'!F9+'１０８～１０９'!F9</f>
        <v>15136455</v>
      </c>
      <c r="G9" s="152">
        <f>'１００～１０１'!G9+'１０２～１０３'!G9+'１０４～１０５'!G9+'１０６～１０７'!G9+'１０８～１０９'!G9</f>
        <v>7865441</v>
      </c>
      <c r="H9" s="150">
        <f>'１００～１０１'!H9+'１０２～１０３'!H9+'１０４～１０５'!H9+'１０６～１０７'!H9+'１０８～１０９'!H9</f>
        <v>6706</v>
      </c>
      <c r="I9" s="151">
        <f>'１００～１０１'!I9+'１０２～１０３'!I9+'１０４～１０５'!I9+'１０６～１０７'!I9+'１０８～１０９'!I9</f>
        <v>178882</v>
      </c>
      <c r="J9" s="151">
        <f>'１００～１０１'!J9+'１０２～１０３'!J9+'１０４～１０５'!J9+'１０６～１０７'!J9+'１０８～１０９'!J9</f>
        <v>153989</v>
      </c>
      <c r="K9" s="151">
        <f>'１００～１０１'!K9+'１０２～１０３'!K9+'１０４～１０５'!K9+'１０６～１０７'!K9+'１０８～１０９'!K9</f>
        <v>20371907</v>
      </c>
      <c r="L9" s="152">
        <f>'１００～１０１'!L9+'１０２～１０３'!L9+'１０４～１０５'!L9+'１０６～１０７'!L9+'１０８～１０９'!L9</f>
        <v>11522965</v>
      </c>
      <c r="M9" s="150">
        <f t="shared" si="1"/>
        <v>8496</v>
      </c>
      <c r="N9" s="151">
        <f t="shared" si="0"/>
        <v>362904</v>
      </c>
      <c r="O9" s="151">
        <f t="shared" si="0"/>
        <v>330825</v>
      </c>
      <c r="P9" s="151">
        <f t="shared" si="0"/>
        <v>35508362</v>
      </c>
      <c r="Q9" s="152">
        <f t="shared" si="0"/>
        <v>19388406</v>
      </c>
    </row>
    <row r="10" spans="1:18" ht="16.7" customHeight="1" thickBot="1">
      <c r="A10" s="153" t="s">
        <v>85</v>
      </c>
      <c r="B10" s="275" t="str">
        <f>$B$8</f>
        <v>５  年</v>
      </c>
      <c r="C10" s="154">
        <f>'１００～１０１'!C10+'１０２～１０３'!C10+'１０４～１０５'!C10+'１０６～１０７'!C10+'１０８～１０９'!C10</f>
        <v>544</v>
      </c>
      <c r="D10" s="155">
        <f>'１００～１０１'!D10+'１０２～１０３'!D10+'１０４～１０５'!D10+'１０６～１０７'!D10+'１０８～１０９'!D10</f>
        <v>55932</v>
      </c>
      <c r="E10" s="155">
        <f>'１００～１０１'!E10+'１０２～１０３'!E10+'１０４～１０５'!E10+'１０６～１０７'!E10+'１０８～１０９'!E10</f>
        <v>53364</v>
      </c>
      <c r="F10" s="155">
        <f>'１００～１０１'!F10+'１０２～１０３'!F10+'１０４～１０５'!F10+'１０６～１０７'!F10+'１０８～１０９'!F10</f>
        <v>5363659</v>
      </c>
      <c r="G10" s="156">
        <f>'１００～１０１'!G10+'１０２～１０３'!G10+'１０４～１０５'!G10+'１０６～１０７'!G10+'１０８～１０９'!G10</f>
        <v>2812526</v>
      </c>
      <c r="H10" s="154">
        <f>'１００～１０１'!H10+'１０２～１０３'!H10+'１０４～１０５'!H10+'１０６～１０７'!H10+'１０８～１０９'!H10</f>
        <v>697</v>
      </c>
      <c r="I10" s="155">
        <f>'１００～１０１'!I10+'１０２～１０３'!I10+'１０４～１０５'!I10+'１０６～１０７'!I10+'１０８～１０９'!I10</f>
        <v>34005</v>
      </c>
      <c r="J10" s="155">
        <f>'１００～１０１'!J10+'１０２～１０３'!J10+'１０４～１０５'!J10+'１０６～１０７'!J10+'１０８～１０９'!J10</f>
        <v>31132</v>
      </c>
      <c r="K10" s="155">
        <f>'１００～１０１'!K10+'１０２～１０３'!K10+'１０４～１０５'!K10+'１０６～１０７'!K10+'１０８～１０９'!K10</f>
        <v>4101980</v>
      </c>
      <c r="L10" s="156">
        <f>'１００～１０１'!L10+'１０２～１０３'!L10+'１０４～１０５'!L10+'１０６～１０７'!L10+'１０８～１０９'!L10</f>
        <v>2170511</v>
      </c>
      <c r="M10" s="154">
        <f t="shared" si="1"/>
        <v>1241</v>
      </c>
      <c r="N10" s="155">
        <f t="shared" si="0"/>
        <v>89937</v>
      </c>
      <c r="O10" s="155">
        <f t="shared" si="0"/>
        <v>84496</v>
      </c>
      <c r="P10" s="155">
        <f t="shared" si="0"/>
        <v>9465639</v>
      </c>
      <c r="Q10" s="156">
        <f t="shared" si="0"/>
        <v>4983037</v>
      </c>
    </row>
    <row r="11" spans="1:18" ht="16.7" customHeight="1">
      <c r="A11" s="158"/>
      <c r="B11" s="274" t="str">
        <f>$B$7</f>
        <v>４年以前</v>
      </c>
      <c r="C11" s="150">
        <f>'１００～１０１'!C11+'１０２～１０３'!C11+'１０４～１０５'!C11+'１０６～１０７'!C11+'１０８～１０９'!C11</f>
        <v>580</v>
      </c>
      <c r="D11" s="151">
        <f>'１００～１０１'!D11+'１０２～１０３'!D11+'１０４～１０５'!D11+'１０６～１０７'!D11+'１０８～１０９'!D11</f>
        <v>57324</v>
      </c>
      <c r="E11" s="151">
        <f>'１００～１０１'!E11+'１０２～１０３'!E11+'１０４～１０５'!E11+'１０６～１０７'!E11+'１０８～１０９'!E11</f>
        <v>54541</v>
      </c>
      <c r="F11" s="151">
        <f>'１００～１０１'!F11+'１０２～１０３'!F11+'１０４～１０５'!F11+'１０６～１０７'!F11+'１０８～１０９'!F11</f>
        <v>4754586</v>
      </c>
      <c r="G11" s="152">
        <f>'１００～１０１'!G11+'１０２～１０３'!G11+'１０４～１０５'!G11+'１０６～１０７'!G11+'１０８～１０９'!G11</f>
        <v>2495014</v>
      </c>
      <c r="H11" s="150">
        <f>'１００～１０１'!H11+'１０２～１０３'!H11+'１０４～１０５'!H11+'１０６～１０７'!H11+'１０８～１０９'!H11</f>
        <v>6877</v>
      </c>
      <c r="I11" s="151">
        <f>'１００～１０１'!I11+'１０２～１０３'!I11+'１０４～１０５'!I11+'１０６～１０７'!I11+'１０８～１０９'!I11</f>
        <v>160266</v>
      </c>
      <c r="J11" s="151">
        <f>'１００～１０１'!J11+'１０２～１０３'!J11+'１０４～１０５'!J11+'１０６～１０７'!J11+'１０８～１０９'!J11</f>
        <v>153670</v>
      </c>
      <c r="K11" s="151">
        <f>'１００～１０１'!K11+'１０２～１０３'!K11+'１０４～１０５'!K11+'１０６～１０７'!K11+'１０８～１０９'!K11</f>
        <v>18497602</v>
      </c>
      <c r="L11" s="152">
        <f>'１００～１０１'!L11+'１０２～１０３'!L11+'１０４～１０５'!L11+'１０６～１０７'!L11+'１０８～１０９'!L11</f>
        <v>9595738</v>
      </c>
      <c r="M11" s="150">
        <f t="shared" si="1"/>
        <v>7457</v>
      </c>
      <c r="N11" s="151">
        <f t="shared" si="0"/>
        <v>217590</v>
      </c>
      <c r="O11" s="151">
        <f t="shared" si="0"/>
        <v>208211</v>
      </c>
      <c r="P11" s="151">
        <f t="shared" si="0"/>
        <v>23252188</v>
      </c>
      <c r="Q11" s="152">
        <f t="shared" si="0"/>
        <v>12090752</v>
      </c>
    </row>
    <row r="12" spans="1:18" ht="16.7" customHeight="1" thickBot="1">
      <c r="A12" s="153" t="s">
        <v>122</v>
      </c>
      <c r="B12" s="275" t="str">
        <f>$B$8</f>
        <v>５  年</v>
      </c>
      <c r="C12" s="154">
        <f>'１００～１０１'!C12+'１０２～１０３'!C12+'１０４～１０５'!C12+'１０６～１０７'!C12+'１０８～１０９'!C12</f>
        <v>148</v>
      </c>
      <c r="D12" s="155">
        <f>'１００～１０１'!D12+'１０２～１０３'!D12+'１０４～１０５'!D12+'１０６～１０７'!D12+'１０８～１０９'!D12</f>
        <v>14171</v>
      </c>
      <c r="E12" s="155">
        <f>'１００～１０１'!E12+'１０２～１０３'!E12+'１０４～１０５'!E12+'１０６～１０７'!E12+'１０８～１０９'!E12</f>
        <v>13837</v>
      </c>
      <c r="F12" s="155">
        <f>'１００～１０１'!F12+'１０２～１０３'!F12+'１０４～１０５'!F12+'１０６～１０７'!F12+'１０８～１０９'!F12</f>
        <v>1367970</v>
      </c>
      <c r="G12" s="156">
        <f>'１００～１０１'!G12+'１０２～１０３'!G12+'１０４～１０５'!G12+'１０６～１０７'!G12+'１０８～１０９'!G12</f>
        <v>699589</v>
      </c>
      <c r="H12" s="154">
        <f>'１００～１０１'!H12+'１０２～１０３'!H12+'１０４～１０５'!H12+'１０６～１０７'!H12+'１０８～１０９'!H12</f>
        <v>142</v>
      </c>
      <c r="I12" s="155">
        <f>'１００～１０１'!I12+'１０２～１０３'!I12+'１０４～１０５'!I12+'１０６～１０７'!I12+'１０８～１０９'!I12</f>
        <v>15181</v>
      </c>
      <c r="J12" s="155">
        <f>'１００～１０１'!J12+'１０２～１０３'!J12+'１０４～１０５'!J12+'１０６～１０７'!J12+'１０８～１０９'!J12</f>
        <v>9075</v>
      </c>
      <c r="K12" s="155">
        <f>'１００～１０１'!K12+'１０２～１０３'!K12+'１０４～１０５'!K12+'１０６～１０７'!K12+'１０８～１０９'!K12</f>
        <v>2214836</v>
      </c>
      <c r="L12" s="156">
        <f>'１００～１０１'!L12+'１０２～１０３'!L12+'１０４～１０５'!L12+'１０６～１０７'!L12+'１０８～１０９'!L12</f>
        <v>1581687</v>
      </c>
      <c r="M12" s="154">
        <f t="shared" si="1"/>
        <v>290</v>
      </c>
      <c r="N12" s="155">
        <f t="shared" si="0"/>
        <v>29352</v>
      </c>
      <c r="O12" s="155">
        <f t="shared" si="0"/>
        <v>22912</v>
      </c>
      <c r="P12" s="155">
        <f t="shared" si="0"/>
        <v>3582806</v>
      </c>
      <c r="Q12" s="156">
        <f t="shared" si="0"/>
        <v>2281276</v>
      </c>
    </row>
    <row r="13" spans="1:18" ht="16.7" customHeight="1">
      <c r="A13" s="158"/>
      <c r="B13" s="274" t="str">
        <f>$B$7</f>
        <v>４年以前</v>
      </c>
      <c r="C13" s="150">
        <f>'１００～１０１'!C13+'１０２～１０３'!C13+'１０４～１０５'!C13+'１０６～１０７'!C13+'１０８～１０９'!C13</f>
        <v>710</v>
      </c>
      <c r="D13" s="151">
        <f>'１００～１０１'!D13+'１０２～１０３'!D13+'１０４～１０５'!D13+'１０６～１０７'!D13+'１０８～１０９'!D13</f>
        <v>79230</v>
      </c>
      <c r="E13" s="151">
        <f>'１００～１０１'!E13+'１０２～１０３'!E13+'１０４～１０５'!E13+'１０６～１０７'!E13+'１０８～１０９'!E13</f>
        <v>73632</v>
      </c>
      <c r="F13" s="151">
        <f>'１００～１０１'!F13+'１０２～１０３'!F13+'１０４～１０５'!F13+'１０６～１０７'!F13+'１０８～１０９'!F13</f>
        <v>6540592</v>
      </c>
      <c r="G13" s="152">
        <f>'１００～１０１'!G13+'１０２～１０３'!G13+'１０４～１０５'!G13+'１０６～１０７'!G13+'１０８～１０９'!G13</f>
        <v>3501616</v>
      </c>
      <c r="H13" s="150">
        <f>'１００～１０１'!H13+'１０２～１０３'!H13+'１０４～１０５'!H13+'１０６～１０７'!H13+'１０８～１０９'!H13</f>
        <v>8639</v>
      </c>
      <c r="I13" s="151">
        <f>'１００～１０１'!I13+'１０２～１０３'!I13+'１０４～１０５'!I13+'１０６～１０７'!I13+'１０８～１０９'!I13</f>
        <v>236827</v>
      </c>
      <c r="J13" s="151">
        <f>'１００～１０１'!J13+'１０２～１０３'!J13+'１０４～１０５'!J13+'１０６～１０７'!J13+'１０８～１０９'!J13</f>
        <v>214913</v>
      </c>
      <c r="K13" s="151">
        <f>'１００～１０１'!K13+'１０２～１０３'!K13+'１０４～１０５'!K13+'１０６～１０７'!K13+'１０８～１０９'!K13</f>
        <v>28248633</v>
      </c>
      <c r="L13" s="152">
        <f>'１００～１０１'!L13+'１０２～１０３'!L13+'１０４～１０５'!L13+'１０６～１０７'!L13+'１０８～１０９'!L13</f>
        <v>15518778</v>
      </c>
      <c r="M13" s="150">
        <f t="shared" si="1"/>
        <v>9349</v>
      </c>
      <c r="N13" s="151">
        <f t="shared" si="0"/>
        <v>316057</v>
      </c>
      <c r="O13" s="151">
        <f t="shared" si="0"/>
        <v>288545</v>
      </c>
      <c r="P13" s="151">
        <f t="shared" si="0"/>
        <v>34789225</v>
      </c>
      <c r="Q13" s="152">
        <f t="shared" si="0"/>
        <v>19020394</v>
      </c>
    </row>
    <row r="14" spans="1:18" ht="16.7" customHeight="1" thickBot="1">
      <c r="A14" s="153" t="s">
        <v>123</v>
      </c>
      <c r="B14" s="275" t="str">
        <f>$B$8</f>
        <v>５  年</v>
      </c>
      <c r="C14" s="154">
        <f>'１００～１０１'!C14+'１０２～１０３'!C14+'１０４～１０５'!C14+'１０６～１０７'!C14+'１０８～１０９'!C14</f>
        <v>250</v>
      </c>
      <c r="D14" s="155">
        <f>'１００～１０１'!D14+'１０２～１０３'!D14+'１０４～１０５'!D14+'１０６～１０７'!D14+'１０８～１０９'!D14</f>
        <v>25966</v>
      </c>
      <c r="E14" s="155">
        <f>'１００～１０１'!E14+'１０２～１０３'!E14+'１０４～１０５'!E14+'１０６～１０７'!E14+'１０８～１０９'!E14</f>
        <v>25244</v>
      </c>
      <c r="F14" s="155">
        <f>'１００～１０１'!F14+'１０２～１０３'!F14+'１０４～１０５'!F14+'１０６～１０７'!F14+'１０８～１０９'!F14</f>
        <v>2502321</v>
      </c>
      <c r="G14" s="156">
        <f>'１００～１０１'!G14+'１０２～１０３'!G14+'１０４～１０５'!G14+'１０６～１０７'!G14+'１０８～１０９'!G14</f>
        <v>1286076</v>
      </c>
      <c r="H14" s="154">
        <f>'１００～１０１'!H14+'１０２～１０３'!H14+'１０４～１０５'!H14+'１０６～１０７'!H14+'１０８～１０９'!H14</f>
        <v>1918</v>
      </c>
      <c r="I14" s="155">
        <f>'１００～１０１'!I14+'１０２～１０３'!I14+'１０４～１０５'!I14+'１０６～１０７'!I14+'１０８～１０９'!I14</f>
        <v>44442</v>
      </c>
      <c r="J14" s="155">
        <f>'１００～１０１'!J14+'１０２～１０３'!J14+'１０４～１０５'!J14+'１０６～１０７'!J14+'１０８～１０９'!J14</f>
        <v>41778</v>
      </c>
      <c r="K14" s="155">
        <f>'１００～１０１'!K14+'１０２～１０３'!K14+'１０４～１０５'!K14+'１０６～１０７'!K14+'１０８～１０９'!K14</f>
        <v>5822402</v>
      </c>
      <c r="L14" s="156">
        <f>'１００～１０１'!L14+'１０２～１０３'!L14+'１０４～１０５'!L14+'１０６～１０７'!L14+'１０８～１０９'!L14</f>
        <v>3103693</v>
      </c>
      <c r="M14" s="154">
        <f t="shared" si="1"/>
        <v>2168</v>
      </c>
      <c r="N14" s="155">
        <f t="shared" si="0"/>
        <v>70408</v>
      </c>
      <c r="O14" s="155">
        <f t="shared" si="0"/>
        <v>67022</v>
      </c>
      <c r="P14" s="155">
        <f t="shared" si="0"/>
        <v>8324723</v>
      </c>
      <c r="Q14" s="156">
        <f t="shared" si="0"/>
        <v>4389769</v>
      </c>
    </row>
    <row r="15" spans="1:18" ht="16.7" customHeight="1">
      <c r="A15" s="158"/>
      <c r="B15" s="274" t="str">
        <f>$B$7</f>
        <v>４年以前</v>
      </c>
      <c r="C15" s="150">
        <f>'１００～１０１'!C15+'１０２～１０３'!C15+'１０４～１０５'!C15+'１０６～１０７'!C15+'１０８～１０９'!C15</f>
        <v>1496</v>
      </c>
      <c r="D15" s="151">
        <f>'１００～１０１'!D15+'１０２～１０３'!D15+'１０４～１０５'!D15+'１０６～１０７'!D15+'１０８～１０９'!D15</f>
        <v>145230</v>
      </c>
      <c r="E15" s="151">
        <f>'１００～１０１'!E15+'１０２～１０３'!E15+'１０４～１０５'!E15+'１０６～１０７'!E15+'１０８～１０９'!E15</f>
        <v>140985</v>
      </c>
      <c r="F15" s="151">
        <f>'１００～１０１'!F15+'１０２～１０３'!F15+'１０４～１０５'!F15+'１０６～１０７'!F15+'１０８～１０９'!F15</f>
        <v>12056837</v>
      </c>
      <c r="G15" s="152">
        <f>'１００～１０１'!G15+'１０２～１０３'!G15+'１０４～１０５'!G15+'１０６～１０７'!G15+'１０８～１０９'!G15</f>
        <v>6205975</v>
      </c>
      <c r="H15" s="150">
        <f>'１００～１０１'!H15+'１０２～１０３'!H15+'１０４～１０５'!H15+'１０６～１０７'!H15+'１０８～１０９'!H15</f>
        <v>1264</v>
      </c>
      <c r="I15" s="151">
        <f>'１００～１０１'!I15+'１０２～１０３'!I15+'１０４～１０５'!I15+'１０６～１０７'!I15+'１０８～１０９'!I15</f>
        <v>75647</v>
      </c>
      <c r="J15" s="151">
        <f>'１００～１０１'!J15+'１０２～１０３'!J15+'１０４～１０５'!J15+'１０６～１０７'!J15+'１０８～１０９'!J15</f>
        <v>68771</v>
      </c>
      <c r="K15" s="151">
        <f>'１００～１０１'!K15+'１０２～１０３'!K15+'１０４～１０５'!K15+'１０６～１０７'!K15+'１０８～１０９'!K15</f>
        <v>8237512</v>
      </c>
      <c r="L15" s="152">
        <f>'１００～１０１'!L15+'１０２～１０３'!L15+'１０４～１０５'!L15+'１０６～１０７'!L15+'１０８～１０９'!L15</f>
        <v>4509626</v>
      </c>
      <c r="M15" s="150">
        <f t="shared" si="1"/>
        <v>2760</v>
      </c>
      <c r="N15" s="151">
        <f t="shared" si="0"/>
        <v>220877</v>
      </c>
      <c r="O15" s="151">
        <f t="shared" si="0"/>
        <v>209756</v>
      </c>
      <c r="P15" s="151">
        <f t="shared" si="0"/>
        <v>20294349</v>
      </c>
      <c r="Q15" s="152">
        <f t="shared" si="0"/>
        <v>10715601</v>
      </c>
    </row>
    <row r="16" spans="1:18" ht="16.7" customHeight="1" thickBot="1">
      <c r="A16" s="153" t="s">
        <v>124</v>
      </c>
      <c r="B16" s="275" t="str">
        <f>$B$8</f>
        <v>５  年</v>
      </c>
      <c r="C16" s="154">
        <f>'１００～１０１'!C16+'１０２～１０３'!C16+'１０４～１０５'!C16+'１０６～１０７'!C16+'１０８～１０９'!C16</f>
        <v>468</v>
      </c>
      <c r="D16" s="155">
        <f>'１００～１０１'!D16+'１０２～１０３'!D16+'１０４～１０５'!D16+'１０６～１０７'!D16+'１０８～１０９'!D16</f>
        <v>46551</v>
      </c>
      <c r="E16" s="155">
        <f>'１００～１０１'!E16+'１０２～１０３'!E16+'１０４～１０５'!E16+'１０６～１０７'!E16+'１０８～１０９'!E16</f>
        <v>45290</v>
      </c>
      <c r="F16" s="155">
        <f>'１００～１０１'!F16+'１０２～１０３'!F16+'１０４～１０５'!F16+'１０６～１０７'!F16+'１０８～１０９'!F16</f>
        <v>4518742</v>
      </c>
      <c r="G16" s="156">
        <f>'１００～１０１'!G16+'１０２～１０３'!G16+'１０４～１０５'!G16+'１０６～１０７'!G16+'１０８～１０９'!G16</f>
        <v>2320799</v>
      </c>
      <c r="H16" s="154">
        <f>'１００～１０１'!H16+'１０２～１０３'!H16+'１０４～１０５'!H16+'１０６～１０７'!H16+'１０８～１０９'!H16</f>
        <v>486</v>
      </c>
      <c r="I16" s="155">
        <f>'１００～１０１'!I16+'１０２～１０３'!I16+'１０４～１０５'!I16+'１０６～１０７'!I16+'１０８～１０９'!I16</f>
        <v>26889</v>
      </c>
      <c r="J16" s="155">
        <f>'１００～１０１'!J16+'１０２～１０３'!J16+'１０４～１０５'!J16+'１０６～１０７'!J16+'１０８～１０９'!J16</f>
        <v>23383</v>
      </c>
      <c r="K16" s="155">
        <f>'１００～１０１'!K16+'１０２～１０３'!K16+'１０４～１０５'!K16+'１０６～１０７'!K16+'１０８～１０９'!K16</f>
        <v>3319334</v>
      </c>
      <c r="L16" s="156">
        <f>'１００～１０１'!L16+'１０２～１０３'!L16+'１０４～１０５'!L16+'１０６～１０７'!L16+'１０８～１０９'!L16</f>
        <v>1885880</v>
      </c>
      <c r="M16" s="154">
        <f t="shared" si="1"/>
        <v>954</v>
      </c>
      <c r="N16" s="155">
        <f t="shared" si="0"/>
        <v>73440</v>
      </c>
      <c r="O16" s="155">
        <f t="shared" si="0"/>
        <v>68673</v>
      </c>
      <c r="P16" s="155">
        <f t="shared" si="0"/>
        <v>7838076</v>
      </c>
      <c r="Q16" s="156">
        <f t="shared" si="0"/>
        <v>4206679</v>
      </c>
    </row>
    <row r="17" spans="1:17" ht="16.7" customHeight="1">
      <c r="A17" s="158"/>
      <c r="B17" s="274" t="str">
        <f>$B$7</f>
        <v>４年以前</v>
      </c>
      <c r="C17" s="150">
        <f>'１００～１０１'!C17+'１０２～１０３'!C17+'１０４～１０５'!C17+'１０６～１０７'!C17+'１０８～１０９'!C17</f>
        <v>1622</v>
      </c>
      <c r="D17" s="151">
        <f>'１００～１０１'!D17+'１０２～１０３'!D17+'１０４～１０５'!D17+'１０６～１０７'!D17+'１０８～１０９'!D17</f>
        <v>168989</v>
      </c>
      <c r="E17" s="151">
        <f>'１００～１０１'!E17+'１０２～１０３'!E17+'１０４～１０５'!E17+'１０６～１０７'!E17+'１０８～１０９'!E17</f>
        <v>163822</v>
      </c>
      <c r="F17" s="151">
        <f>'１００～１０１'!F17+'１０２～１０３'!F17+'１０４～１０５'!F17+'１０６～１０７'!F17+'１０８～１０９'!F17</f>
        <v>13889739</v>
      </c>
      <c r="G17" s="152">
        <f>'１００～１０１'!G17+'１０２～１０３'!G17+'１０４～１０５'!G17+'１０６～１０７'!G17+'１０８～１０９'!G17</f>
        <v>7155448</v>
      </c>
      <c r="H17" s="150">
        <f>'１００～１０１'!H17+'１０２～１０３'!H17+'１０４～１０５'!H17+'１０６～１０７'!H17+'１０８～１０９'!H17</f>
        <v>4661</v>
      </c>
      <c r="I17" s="151">
        <f>'１００～１０１'!I17+'１０２～１０３'!I17+'１０４～１０５'!I17+'１０６～１０７'!I17+'１０８～１０９'!I17</f>
        <v>103576</v>
      </c>
      <c r="J17" s="151">
        <f>'１００～１０１'!J17+'１０２～１０３'!J17+'１０４～１０５'!J17+'１０６～１０７'!J17+'１０８～１０９'!J17</f>
        <v>100259</v>
      </c>
      <c r="K17" s="151">
        <f>'１００～１０１'!K17+'１０２～１０３'!K17+'１０４～１０５'!K17+'１０６～１０７'!K17+'１０８～１０９'!K17</f>
        <v>10754019</v>
      </c>
      <c r="L17" s="152">
        <f>'１００～１０１'!L17+'１０２～１０３'!L17+'１０４～１０５'!L17+'１０６～１０７'!L17+'１０８～１０９'!L17</f>
        <v>5503943</v>
      </c>
      <c r="M17" s="150">
        <f t="shared" si="1"/>
        <v>6283</v>
      </c>
      <c r="N17" s="151">
        <f t="shared" si="0"/>
        <v>272565</v>
      </c>
      <c r="O17" s="151">
        <f t="shared" si="0"/>
        <v>264081</v>
      </c>
      <c r="P17" s="151">
        <f t="shared" si="0"/>
        <v>24643758</v>
      </c>
      <c r="Q17" s="152">
        <f t="shared" si="0"/>
        <v>12659391</v>
      </c>
    </row>
    <row r="18" spans="1:17" ht="16.7" customHeight="1" thickBot="1">
      <c r="A18" s="153" t="s">
        <v>125</v>
      </c>
      <c r="B18" s="275" t="str">
        <f>$B$8</f>
        <v>５  年</v>
      </c>
      <c r="C18" s="154">
        <f>'１００～１０１'!C18+'１０２～１０３'!C18+'１０４～１０５'!C18+'１０６～１０７'!C18+'１０８～１０９'!C18</f>
        <v>720</v>
      </c>
      <c r="D18" s="155">
        <f>'１００～１０１'!D18+'１０２～１０３'!D18+'１０４～１０５'!D18+'１０６～１０７'!D18+'１０８～１０９'!D18</f>
        <v>53225</v>
      </c>
      <c r="E18" s="155">
        <f>'１００～１０１'!E18+'１０２～１０３'!E18+'１０４～１０５'!E18+'１０６～１０７'!E18+'１０８～１０９'!E18</f>
        <v>51722</v>
      </c>
      <c r="F18" s="155">
        <f>'１００～１０１'!F18+'１０２～１０３'!F18+'１０４～１０５'!F18+'１０６～１０７'!F18+'１０８～１０９'!F18</f>
        <v>5096629</v>
      </c>
      <c r="G18" s="156">
        <f>'１００～１０１'!G18+'１０２～１０３'!G18+'１０４～１０５'!G18+'１０６～１０７'!G18+'１０８～１０９'!G18</f>
        <v>2623457</v>
      </c>
      <c r="H18" s="154">
        <f>'１００～１０１'!H18+'１０２～１０３'!H18+'１０４～１０５'!H18+'１０６～１０７'!H18+'１０８～１０９'!H18</f>
        <v>2217</v>
      </c>
      <c r="I18" s="155">
        <f>'１００～１０１'!I18+'１０２～１０３'!I18+'１０４～１０５'!I18+'１０６～１０７'!I18+'１０８～１０９'!I18</f>
        <v>33157</v>
      </c>
      <c r="J18" s="155">
        <f>'１００～１０１'!J18+'１０２～１０３'!J18+'１０４～１０５'!J18+'１０６～１０７'!J18+'１０８～１０９'!J18</f>
        <v>30043</v>
      </c>
      <c r="K18" s="155">
        <f>'１００～１０１'!K18+'１０２～１０３'!K18+'１０４～１０５'!K18+'１０６～１０７'!K18+'１０８～１０９'!K18</f>
        <v>3861941</v>
      </c>
      <c r="L18" s="156">
        <f>'１００～１０１'!L18+'１０２～１０３'!L18+'１０４～１０５'!L18+'１０６～１０７'!L18+'１０８～１０９'!L18</f>
        <v>2105679</v>
      </c>
      <c r="M18" s="154">
        <f t="shared" si="1"/>
        <v>2937</v>
      </c>
      <c r="N18" s="155">
        <f t="shared" si="0"/>
        <v>86382</v>
      </c>
      <c r="O18" s="155">
        <f t="shared" si="0"/>
        <v>81765</v>
      </c>
      <c r="P18" s="155">
        <f t="shared" si="0"/>
        <v>8958570</v>
      </c>
      <c r="Q18" s="156">
        <f t="shared" si="0"/>
        <v>4729136</v>
      </c>
    </row>
    <row r="19" spans="1:17" ht="16.7" customHeight="1">
      <c r="A19" s="158"/>
      <c r="B19" s="274" t="str">
        <f>$B$7</f>
        <v>４年以前</v>
      </c>
      <c r="C19" s="150">
        <f>'１００～１０１'!C19+'１０２～１０３'!C19+'１０４～１０５'!C19+'１０６～１０７'!C19+'１０８～１０９'!C19</f>
        <v>1439</v>
      </c>
      <c r="D19" s="151">
        <f>'１００～１０１'!D19+'１０２～１０３'!D19+'１０４～１０５'!D19+'１０６～１０７'!D19+'１０８～１０９'!D19</f>
        <v>149743</v>
      </c>
      <c r="E19" s="151">
        <f>'１００～１０１'!E19+'１０２～１０３'!E19+'１０４～１０５'!E19+'１０６～１０７'!E19+'１０８～１０９'!E19</f>
        <v>145366</v>
      </c>
      <c r="F19" s="151">
        <f>'１００～１０１'!F19+'１０２～１０３'!F19+'１０４～１０５'!F19+'１０６～１０７'!F19+'１０８～１０９'!F19</f>
        <v>12373080</v>
      </c>
      <c r="G19" s="152">
        <f>'１００～１０１'!G19+'１０２～１０３'!G19+'１０４～１０５'!G19+'１０６～１０７'!G19+'１０８～１０９'!G19</f>
        <v>6369282</v>
      </c>
      <c r="H19" s="150">
        <f>'１００～１０１'!H19+'１０２～１０３'!H19+'１０４～１０５'!H19+'１０６～１０７'!H19+'１０８～１０９'!H19</f>
        <v>3543</v>
      </c>
      <c r="I19" s="151">
        <f>'１００～１０１'!I19+'１０２～１０３'!I19+'１０４～１０５'!I19+'１０６～１０７'!I19+'１０８～１０９'!I19</f>
        <v>104187</v>
      </c>
      <c r="J19" s="151">
        <f>'１００～１０１'!J19+'１０２～１０３'!J19+'１０４～１０５'!J19+'１０６～１０７'!J19+'１０８～１０９'!J19</f>
        <v>91736</v>
      </c>
      <c r="K19" s="151">
        <f>'１００～１０１'!K19+'１０２～１０３'!K19+'１０４～１０５'!K19+'１０６～１０７'!K19+'１０８～１０９'!K19</f>
        <v>11187533</v>
      </c>
      <c r="L19" s="152">
        <f>'１００～１０１'!L19+'１０２～１０３'!L19+'１０４～１０５'!L19+'１０６～１０７'!L19+'１０８～１０９'!L19</f>
        <v>6310832</v>
      </c>
      <c r="M19" s="150">
        <f>C19+H19</f>
        <v>4982</v>
      </c>
      <c r="N19" s="151">
        <f t="shared" si="0"/>
        <v>253930</v>
      </c>
      <c r="O19" s="151">
        <f t="shared" si="0"/>
        <v>237102</v>
      </c>
      <c r="P19" s="151">
        <f t="shared" si="0"/>
        <v>23560613</v>
      </c>
      <c r="Q19" s="152">
        <f t="shared" si="0"/>
        <v>12680114</v>
      </c>
    </row>
    <row r="20" spans="1:17" ht="16.7" customHeight="1" thickBot="1">
      <c r="A20" s="153" t="s">
        <v>90</v>
      </c>
      <c r="B20" s="275" t="str">
        <f>$B$8</f>
        <v>５  年</v>
      </c>
      <c r="C20" s="154">
        <f>'１００～１０１'!C20+'１０２～１０３'!C20+'１０４～１０５'!C20+'１０６～１０７'!C20+'１０８～１０９'!C20</f>
        <v>556</v>
      </c>
      <c r="D20" s="155">
        <f>'１００～１０１'!D20+'１０２～１０３'!D20+'１０４～１０５'!D20+'１０６～１０７'!D20+'１０８～１０９'!D20</f>
        <v>58717</v>
      </c>
      <c r="E20" s="155">
        <f>'１００～１０１'!E20+'１０２～１０３'!E20+'１０４～１０５'!E20+'１０６～１０７'!E20+'１０８～１０９'!E20</f>
        <v>56719</v>
      </c>
      <c r="F20" s="155">
        <f>'１００～１０１'!F20+'１０２～１０３'!F20+'１０４～１０５'!F20+'１０６～１０７'!F20+'１０８～１０９'!F20</f>
        <v>5632487</v>
      </c>
      <c r="G20" s="156">
        <f>'１００～１０１'!G20+'１０２～１０３'!G20+'１０４～１０５'!G20+'１０６～１０７'!G20+'１０８～１０９'!G20</f>
        <v>2917620</v>
      </c>
      <c r="H20" s="154">
        <f>'１００～１０１'!H20+'１０２～１０３'!H20+'１０４～１０５'!H20+'１０６～１０７'!H20+'１０８～１０９'!H20</f>
        <v>1178</v>
      </c>
      <c r="I20" s="155">
        <f>'１００～１０１'!I20+'１０２～１０３'!I20+'１０４～１０５'!I20+'１０６～１０７'!I20+'１０８～１０９'!I20</f>
        <v>22217</v>
      </c>
      <c r="J20" s="155">
        <f>'１００～１０１'!J20+'１０２～１０３'!J20+'１０４～１０５'!J20+'１０６～１０７'!J20+'１０８～１０９'!J20</f>
        <v>20610</v>
      </c>
      <c r="K20" s="155">
        <f>'１００～１０１'!K20+'１０２～１０３'!K20+'１０４～１０５'!K20+'１０６～１０７'!K20+'１０８～１０９'!K20</f>
        <v>3071171</v>
      </c>
      <c r="L20" s="156">
        <f>'１００～１０１'!L20+'１０２～１０３'!L20+'１０４～１０５'!L20+'１０６～１０７'!L20+'１０８～１０９'!L20</f>
        <v>1643273</v>
      </c>
      <c r="M20" s="154">
        <f t="shared" si="1"/>
        <v>1734</v>
      </c>
      <c r="N20" s="155">
        <f t="shared" si="0"/>
        <v>80934</v>
      </c>
      <c r="O20" s="155">
        <f t="shared" si="0"/>
        <v>77329</v>
      </c>
      <c r="P20" s="155">
        <f t="shared" si="0"/>
        <v>8703658</v>
      </c>
      <c r="Q20" s="156">
        <f t="shared" si="0"/>
        <v>4560893</v>
      </c>
    </row>
    <row r="21" spans="1:17" ht="16.7" customHeight="1">
      <c r="A21" s="158"/>
      <c r="B21" s="274" t="str">
        <f>$B$7</f>
        <v>４年以前</v>
      </c>
      <c r="C21" s="150">
        <f>'１００～１０１'!C21+'１０２～１０３'!C21+'１０４～１０５'!C21+'１０６～１０７'!C21+'１０８～１０９'!C21</f>
        <v>2109</v>
      </c>
      <c r="D21" s="151">
        <f>'１００～１０１'!D21+'１０２～１０３'!D21+'１０４～１０５'!D21+'１０６～１０７'!D21+'１０８～１０９'!D21</f>
        <v>216508</v>
      </c>
      <c r="E21" s="151">
        <f>'１００～１０１'!E21+'１０２～１０３'!E21+'１０４～１０５'!E21+'１０６～１０７'!E21+'１０８～１０９'!E21</f>
        <v>211362</v>
      </c>
      <c r="F21" s="151">
        <f>'１００～１０１'!F21+'１０２～１０３'!F21+'１０４～１０５'!F21+'１０６～１０７'!F21+'１０８～１０９'!F21</f>
        <v>17923302</v>
      </c>
      <c r="G21" s="152">
        <f>'１００～１０１'!G21+'１０２～１０３'!G21+'１０４～１０５'!G21+'１０６～１０７'!G21+'１０８～１０９'!G21</f>
        <v>9172083</v>
      </c>
      <c r="H21" s="150">
        <f>'１００～１０１'!H21+'１０２～１０３'!H21+'１０４～１０５'!H21+'１０６～１０７'!H21+'１０８～１０９'!H21</f>
        <v>679</v>
      </c>
      <c r="I21" s="151">
        <f>'１００～１０１'!I21+'１０２～１０３'!I21+'１０４～１０５'!I21+'１０６～１０７'!I21+'１０８～１０９'!I21</f>
        <v>49886</v>
      </c>
      <c r="J21" s="151">
        <f>'１００～１０１'!J21+'１０２～１０３'!J21+'１０４～１０５'!J21+'１０６～１０７'!J21+'１０８～１０９'!J21</f>
        <v>44697</v>
      </c>
      <c r="K21" s="151">
        <f>'１００～１０１'!K21+'１０２～１０３'!K21+'１０４～１０５'!K21+'１０６～１０７'!K21+'１０８～１０９'!K21</f>
        <v>4832881</v>
      </c>
      <c r="L21" s="152">
        <f>'１００～１０１'!L21+'１０２～１０３'!L21+'１０４～１０５'!L21+'１０６～１０７'!L21+'１０８～１０９'!L21</f>
        <v>2671730</v>
      </c>
      <c r="M21" s="150">
        <f t="shared" si="1"/>
        <v>2788</v>
      </c>
      <c r="N21" s="151">
        <f t="shared" si="0"/>
        <v>266394</v>
      </c>
      <c r="O21" s="151">
        <f t="shared" si="0"/>
        <v>256059</v>
      </c>
      <c r="P21" s="151">
        <f t="shared" si="0"/>
        <v>22756183</v>
      </c>
      <c r="Q21" s="152">
        <f t="shared" si="0"/>
        <v>11843813</v>
      </c>
    </row>
    <row r="22" spans="1:17" ht="16.7" customHeight="1" thickBot="1">
      <c r="A22" s="153" t="s">
        <v>126</v>
      </c>
      <c r="B22" s="275" t="str">
        <f>$B$8</f>
        <v>５  年</v>
      </c>
      <c r="C22" s="154">
        <f>'１００～１０１'!C22+'１０２～１０３'!C22+'１０４～１０５'!C22+'１０６～１０７'!C22+'１０８～１０９'!C22</f>
        <v>836</v>
      </c>
      <c r="D22" s="155">
        <f>'１００～１０１'!D22+'１０２～１０３'!D22+'１０４～１０５'!D22+'１０６～１０７'!D22+'１０８～１０９'!D22</f>
        <v>84756</v>
      </c>
      <c r="E22" s="155">
        <f>'１００～１０１'!E22+'１０２～１０３'!E22+'１０４～１０５'!E22+'１０６～１０７'!E22+'１０８～１０９'!E22</f>
        <v>82822</v>
      </c>
      <c r="F22" s="155">
        <f>'１００～１０１'!F22+'１０２～１０３'!F22+'１０４～１０５'!F22+'１０６～１０７'!F22+'１０８～１０９'!F22</f>
        <v>8076462</v>
      </c>
      <c r="G22" s="156">
        <f>'１００～１０１'!G22+'１０２～１０３'!G22+'１０４～１０５'!G22+'１０６～１０７'!G22+'１０８～１０９'!G22</f>
        <v>4135077</v>
      </c>
      <c r="H22" s="154">
        <f>'１００～１０１'!H22+'１０２～１０３'!H22+'１０４～１０５'!H22+'１０６～１０７'!H22+'１０８～１０９'!H22</f>
        <v>342</v>
      </c>
      <c r="I22" s="155">
        <f>'１００～１０１'!I22+'１０２～１０３'!I22+'１０４～１０５'!I22+'１０６～１０７'!I22+'１０８～１０９'!I22</f>
        <v>17260</v>
      </c>
      <c r="J22" s="155">
        <f>'１００～１０１'!J22+'１０２～１０３'!J22+'１０４～１０５'!J22+'１０６～１０７'!J22+'１０８～１０９'!J22</f>
        <v>15314</v>
      </c>
      <c r="K22" s="155">
        <f>'１００～１０１'!K22+'１０２～１０３'!K22+'１０４～１０５'!K22+'１０６～１０７'!K22+'１０８～１０９'!K22</f>
        <v>1967769</v>
      </c>
      <c r="L22" s="156">
        <f>'１００～１０１'!L22+'１０２～１０３'!L22+'１０４～１０５'!L22+'１０６～１０７'!L22+'１０８～１０９'!L22</f>
        <v>1062998</v>
      </c>
      <c r="M22" s="154">
        <f t="shared" si="1"/>
        <v>1178</v>
      </c>
      <c r="N22" s="155">
        <f t="shared" si="0"/>
        <v>102016</v>
      </c>
      <c r="O22" s="155">
        <f t="shared" si="0"/>
        <v>98136</v>
      </c>
      <c r="P22" s="155">
        <f t="shared" si="0"/>
        <v>10044231</v>
      </c>
      <c r="Q22" s="156">
        <f t="shared" si="0"/>
        <v>5198075</v>
      </c>
    </row>
    <row r="23" spans="1:17" ht="16.7" customHeight="1">
      <c r="A23" s="158"/>
      <c r="B23" s="274" t="str">
        <f>$B$7</f>
        <v>４年以前</v>
      </c>
      <c r="C23" s="150">
        <f>'１００～１０１'!C23+'１０２～１０３'!C23+'１０４～１０５'!C23+'１０６～１０７'!C23+'１０８～１０９'!C23</f>
        <v>1174</v>
      </c>
      <c r="D23" s="151">
        <f>'１００～１０１'!D23+'１０２～１０３'!D23+'１０４～１０５'!D23+'１０６～１０７'!D23+'１０８～１０９'!D23</f>
        <v>119550</v>
      </c>
      <c r="E23" s="151">
        <f>'１００～１０１'!E23+'１０２～１０３'!E23+'１０４～１０５'!E23+'１０６～１０７'!E23+'１０８～１０９'!E23</f>
        <v>116215</v>
      </c>
      <c r="F23" s="151">
        <f>'１００～１０１'!F23+'１０２～１０３'!F23+'１０４～１０５'!F23+'１０６～１０７'!F23+'１０８～１０９'!F23</f>
        <v>9914324</v>
      </c>
      <c r="G23" s="152">
        <f>'１００～１０１'!G23+'１０２～１０３'!G23+'１０４～１０５'!G23+'１０６～１０７'!G23+'１０８～１０９'!G23</f>
        <v>5095830</v>
      </c>
      <c r="H23" s="150">
        <f>'１００～１０１'!H23+'１０２～１０３'!H23+'１０４～１０５'!H23+'１０６～１０７'!H23+'１０８～１０９'!H23</f>
        <v>3917</v>
      </c>
      <c r="I23" s="151">
        <f>'１００～１０１'!I23+'１０２～１０３'!I23+'１０４～１０５'!I23+'１０６～１０７'!I23+'１０８～１０９'!I23</f>
        <v>78793</v>
      </c>
      <c r="J23" s="151">
        <f>'１００～１０１'!J23+'１０２～１０３'!J23+'１０４～１０５'!J23+'１０６～１０７'!J23+'１０８～１０９'!J23</f>
        <v>72290</v>
      </c>
      <c r="K23" s="151">
        <f>'１００～１０１'!K23+'１０２～１０３'!K23+'１０４～１０５'!K23+'１０６～１０７'!K23+'１０８～１０９'!K23</f>
        <v>8299658</v>
      </c>
      <c r="L23" s="152">
        <f>'１００～１０１'!L23+'１０２～１０３'!L23+'１０４～１０５'!L23+'１０６～１０７'!L23+'１０８～１０９'!L23</f>
        <v>4522378</v>
      </c>
      <c r="M23" s="150">
        <f t="shared" si="1"/>
        <v>5091</v>
      </c>
      <c r="N23" s="151">
        <f t="shared" ref="N23:N42" si="2">D23+I23</f>
        <v>198343</v>
      </c>
      <c r="O23" s="151">
        <f t="shared" ref="O23:O42" si="3">E23+J23</f>
        <v>188505</v>
      </c>
      <c r="P23" s="151">
        <f t="shared" ref="P23:P42" si="4">F23+K23</f>
        <v>18213982</v>
      </c>
      <c r="Q23" s="152">
        <f t="shared" ref="Q23:Q42" si="5">G23+L23</f>
        <v>9618208</v>
      </c>
    </row>
    <row r="24" spans="1:17" ht="16.7" customHeight="1" thickBot="1">
      <c r="A24" s="153" t="s">
        <v>127</v>
      </c>
      <c r="B24" s="275" t="str">
        <f>$B$8</f>
        <v>５  年</v>
      </c>
      <c r="C24" s="154">
        <f>'１００～１０１'!C24+'１０２～１０３'!C24+'１０４～１０５'!C24+'１０６～１０７'!C24+'１０８～１０９'!C24</f>
        <v>447</v>
      </c>
      <c r="D24" s="155">
        <f>'１００～１０１'!D24+'１０２～１０３'!D24+'１０４～１０５'!D24+'１０６～１０７'!D24+'１０８～１０９'!D24</f>
        <v>46192</v>
      </c>
      <c r="E24" s="155">
        <f>'１００～１０１'!E24+'１０２～１０３'!E24+'１０４～１０５'!E24+'１０６～１０７'!E24+'１０８～１０９'!E24</f>
        <v>45098</v>
      </c>
      <c r="F24" s="155">
        <f>'１００～１０１'!F24+'１０２～１０３'!F24+'１０４～１０５'!F24+'１０６～１０７'!F24+'１０８～１０９'!F24</f>
        <v>4493872</v>
      </c>
      <c r="G24" s="156">
        <f>'１００～１０１'!G24+'１０２～１０３'!G24+'１０４～１０５'!G24+'１０６～１０７'!G24+'１０８～１０９'!G24</f>
        <v>2276043</v>
      </c>
      <c r="H24" s="154">
        <f>'１００～１０１'!H24+'１０２～１０３'!H24+'１０４～１０５'!H24+'１０６～１０７'!H24+'１０８～１０９'!H24</f>
        <v>147</v>
      </c>
      <c r="I24" s="155">
        <f>'１００～１０１'!I24+'１０２～１０３'!I24+'１０４～１０５'!I24+'１０６～１０７'!I24+'１０８～１０９'!I24</f>
        <v>6888</v>
      </c>
      <c r="J24" s="155">
        <f>'１００～１０１'!J24+'１０２～１０３'!J24+'１０４～１０５'!J24+'１０６～１０７'!J24+'１０８～１０９'!J24</f>
        <v>6071</v>
      </c>
      <c r="K24" s="155">
        <f>'１００～１０１'!K24+'１０２～１０３'!K24+'１０４～１０５'!K24+'１０６～１０７'!K24+'１０８～１０９'!K24</f>
        <v>851856</v>
      </c>
      <c r="L24" s="156">
        <f>'１００～１０１'!L24+'１０２～１０３'!L24+'１０４～１０５'!L24+'１０６～１０７'!L24+'１０８～１０９'!L24</f>
        <v>471166</v>
      </c>
      <c r="M24" s="154">
        <f t="shared" si="1"/>
        <v>594</v>
      </c>
      <c r="N24" s="155">
        <f t="shared" si="2"/>
        <v>53080</v>
      </c>
      <c r="O24" s="155">
        <f t="shared" si="3"/>
        <v>51169</v>
      </c>
      <c r="P24" s="155">
        <f t="shared" si="4"/>
        <v>5345728</v>
      </c>
      <c r="Q24" s="156">
        <f t="shared" si="5"/>
        <v>2747209</v>
      </c>
    </row>
    <row r="25" spans="1:17" ht="16.7" customHeight="1">
      <c r="A25" s="158"/>
      <c r="B25" s="274" t="str">
        <f>$B$7</f>
        <v>４年以前</v>
      </c>
      <c r="C25" s="150">
        <f>'１００～１０１'!C25+'１０２～１０３'!C25+'１０４～１０５'!C25+'１０６～１０７'!C25+'１０８～１０９'!C25</f>
        <v>1217</v>
      </c>
      <c r="D25" s="151">
        <f>'１００～１０１'!D25+'１０２～１０３'!D25+'１０４～１０５'!D25+'１０６～１０７'!D25+'１０８～１０９'!D25</f>
        <v>130758</v>
      </c>
      <c r="E25" s="151">
        <f>'１００～１０１'!E25+'１０２～１０３'!E25+'１０４～１０５'!E25+'１０６～１０７'!E25+'１０８～１０９'!E25</f>
        <v>125001</v>
      </c>
      <c r="F25" s="151">
        <f>'１００～１０１'!F25+'１０２～１０３'!F25+'１０４～１０５'!F25+'１０６～１０７'!F25+'１０８～１０９'!F25</f>
        <v>10749748</v>
      </c>
      <c r="G25" s="152">
        <f>'１００～１０１'!G25+'１０２～１０３'!G25+'１０４～１０５'!G25+'１０６～１０７'!G25+'１０８～１０９'!G25</f>
        <v>5608650</v>
      </c>
      <c r="H25" s="150">
        <f>'１００～１０１'!H25+'１０２～１０３'!H25+'１０４～１０５'!H25+'１０６～１０７'!H25+'１０８～１０９'!H25</f>
        <v>222</v>
      </c>
      <c r="I25" s="151">
        <f>'１００～１０１'!I25+'１０２～１０３'!I25+'１０４～１０５'!I25+'１０６～１０７'!I25+'１０８～１０９'!I25</f>
        <v>41873</v>
      </c>
      <c r="J25" s="151">
        <f>'１００～１０１'!J25+'１０２～１０３'!J25+'１０４～１０５'!J25+'１０６～１０７'!J25+'１０８～１０９'!J25</f>
        <v>31183</v>
      </c>
      <c r="K25" s="151">
        <f>'１００～１０１'!K25+'１０２～１０３'!K25+'１０４～１０５'!K25+'１０６～１０７'!K25+'１０８～１０９'!K25</f>
        <v>4319979</v>
      </c>
      <c r="L25" s="152">
        <f>'１００～１０１'!L25+'１０２～１０３'!L25+'１０４～１０５'!L25+'１０６～１０７'!L25+'１０８～１０９'!L25</f>
        <v>2771603</v>
      </c>
      <c r="M25" s="150">
        <f t="shared" si="1"/>
        <v>1439</v>
      </c>
      <c r="N25" s="151">
        <f t="shared" si="2"/>
        <v>172631</v>
      </c>
      <c r="O25" s="151">
        <f t="shared" si="3"/>
        <v>156184</v>
      </c>
      <c r="P25" s="151">
        <f t="shared" si="4"/>
        <v>15069727</v>
      </c>
      <c r="Q25" s="152">
        <f t="shared" si="5"/>
        <v>8380253</v>
      </c>
    </row>
    <row r="26" spans="1:17" ht="16.7" customHeight="1" thickBot="1">
      <c r="A26" s="153" t="s">
        <v>128</v>
      </c>
      <c r="B26" s="275" t="str">
        <f>$B$8</f>
        <v>５  年</v>
      </c>
      <c r="C26" s="154">
        <f>'１００～１０１'!C26+'１０２～１０３'!C26+'１０４～１０５'!C26+'１０６～１０７'!C26+'１０８～１０９'!C26</f>
        <v>335</v>
      </c>
      <c r="D26" s="155">
        <f>'１００～１０１'!D26+'１０２～１０３'!D26+'１０４～１０５'!D26+'１０６～１０７'!D26+'１０８～１０９'!D26</f>
        <v>35091</v>
      </c>
      <c r="E26" s="155">
        <f>'１００～１０１'!E26+'１０２～１０３'!E26+'１０４～１０５'!E26+'１０６～１０７'!E26+'１０８～１０９'!E26</f>
        <v>33982</v>
      </c>
      <c r="F26" s="155">
        <f>'１００～１０１'!F26+'１０２～１０３'!F26+'１０４～１０５'!F26+'１０６～１０７'!F26+'１０８～１０９'!F26</f>
        <v>3387526</v>
      </c>
      <c r="G26" s="156">
        <f>'１００～１０１'!G26+'１０２～１０３'!G26+'１０４～１０５'!G26+'１０６～１０７'!G26+'１０８～１０９'!G26</f>
        <v>1748832</v>
      </c>
      <c r="H26" s="154">
        <f>'１００～１０１'!H26+'１０２～１０３'!H26+'１０４～１０５'!H26+'１０６～１０７'!H26+'１０８～１０９'!H26</f>
        <v>216</v>
      </c>
      <c r="I26" s="155">
        <f>'１００～１０１'!I26+'１０２～１０３'!I26+'１０４～１０５'!I26+'１０６～１０７'!I26+'１０８～１０９'!I26</f>
        <v>12159</v>
      </c>
      <c r="J26" s="155">
        <f>'１００～１０１'!J26+'１０２～１０３'!J26+'１０４～１０５'!J26+'１０６～１０７'!J26+'１０８～１０９'!J26</f>
        <v>11377</v>
      </c>
      <c r="K26" s="155">
        <f>'１００～１０１'!K26+'１０２～１０３'!K26+'１０４～１０５'!K26+'１０６～１０７'!K26+'１０８～１０９'!K26</f>
        <v>1413684</v>
      </c>
      <c r="L26" s="156">
        <f>'１００～１０１'!L26+'１０２～１０３'!L26+'１０４～１０５'!L26+'１０６～１０７'!L26+'１０８～１０９'!L26</f>
        <v>750868</v>
      </c>
      <c r="M26" s="154">
        <f t="shared" si="1"/>
        <v>551</v>
      </c>
      <c r="N26" s="155">
        <f t="shared" si="2"/>
        <v>47250</v>
      </c>
      <c r="O26" s="155">
        <f t="shared" si="3"/>
        <v>45359</v>
      </c>
      <c r="P26" s="155">
        <f t="shared" si="4"/>
        <v>4801210</v>
      </c>
      <c r="Q26" s="156">
        <f t="shared" si="5"/>
        <v>2499700</v>
      </c>
    </row>
    <row r="27" spans="1:17" ht="16.7" customHeight="1">
      <c r="A27" s="158"/>
      <c r="B27" s="274" t="str">
        <f>$B$7</f>
        <v>４年以前</v>
      </c>
      <c r="C27" s="150">
        <f>'１００～１０１'!C27+'１０２～１０３'!C27+'１０４～１０５'!C27+'１０６～１０７'!C27+'１０８～１０９'!C27</f>
        <v>2882</v>
      </c>
      <c r="D27" s="151">
        <f>'１００～１０１'!D27+'１０２～１０３'!D27+'１０４～１０５'!D27+'１０６～１０７'!D27+'１０８～１０９'!D27</f>
        <v>302424</v>
      </c>
      <c r="E27" s="151">
        <f>'１００～１０１'!E27+'１０２～１０３'!E27+'１０４～１０５'!E27+'１０６～１０７'!E27+'１０８～１０９'!E27</f>
        <v>290858</v>
      </c>
      <c r="F27" s="151">
        <f>'１００～１０１'!F27+'１０２～１０３'!F27+'１０４～１０５'!F27+'１０６～１０７'!F27+'１０８～１０９'!F27</f>
        <v>25207102</v>
      </c>
      <c r="G27" s="152">
        <f>'１００～１０１'!G27+'１０２～１０３'!G27+'１０４～１０５'!G27+'１０６～１０７'!G27+'１０８～１０９'!G27</f>
        <v>13092527</v>
      </c>
      <c r="H27" s="150">
        <f>'１００～１０１'!H27+'１０２～１０３'!H27+'１０４～１０５'!H27+'１０６～１０７'!H27+'１０８～１０９'!H27</f>
        <v>20855</v>
      </c>
      <c r="I27" s="151">
        <f>'１００～１０１'!I27+'１０２～１０３'!I27+'１０４～１０５'!I27+'１０６～１０７'!I27+'１０８～１０９'!I27</f>
        <v>330111</v>
      </c>
      <c r="J27" s="151">
        <f>'１００～１０１'!J27+'１０２～１０３'!J27+'１０４～１０５'!J27+'１０６～１０７'!J27+'１０８～１０９'!J27</f>
        <v>313046</v>
      </c>
      <c r="K27" s="151">
        <f>'１００～１０１'!K27+'１０２～１０３'!K27+'１０４～１０５'!K27+'１０６～１０７'!K27+'１０８～１０９'!K27</f>
        <v>38974881</v>
      </c>
      <c r="L27" s="152">
        <f>'１００～１０１'!L27+'１０２～１０３'!L27+'１０４～１０５'!L27+'１０６～１０７'!L27+'１０８～１０９'!L27</f>
        <v>20290844</v>
      </c>
      <c r="M27" s="150">
        <f t="shared" si="1"/>
        <v>23737</v>
      </c>
      <c r="N27" s="151">
        <f t="shared" si="2"/>
        <v>632535</v>
      </c>
      <c r="O27" s="151">
        <f t="shared" si="3"/>
        <v>603904</v>
      </c>
      <c r="P27" s="151">
        <f t="shared" si="4"/>
        <v>64181983</v>
      </c>
      <c r="Q27" s="152">
        <f t="shared" si="5"/>
        <v>33383371</v>
      </c>
    </row>
    <row r="28" spans="1:17" ht="16.7" customHeight="1" thickBot="1">
      <c r="A28" s="153" t="s">
        <v>129</v>
      </c>
      <c r="B28" s="275" t="str">
        <f>$B$8</f>
        <v>５  年</v>
      </c>
      <c r="C28" s="154">
        <f>'１００～１０１'!C28+'１０２～１０３'!C28+'１０４～１０５'!C28+'１０６～１０７'!C28+'１０８～１０９'!C28</f>
        <v>934</v>
      </c>
      <c r="D28" s="155">
        <f>'１００～１０１'!D28+'１０２～１０３'!D28+'１０４～１０５'!D28+'１０６～１０７'!D28+'１０８～１０９'!D28</f>
        <v>97991</v>
      </c>
      <c r="E28" s="155">
        <f>'１００～１０１'!E28+'１０２～１０３'!E28+'１０４～１０５'!E28+'１０６～１０７'!E28+'１０８～１０９'!E28</f>
        <v>94972</v>
      </c>
      <c r="F28" s="155">
        <f>'１００～１０１'!F28+'１０２～１０３'!F28+'１０４～１０５'!F28+'１０６～１０７'!F28+'１０８～１０９'!F28</f>
        <v>9552084</v>
      </c>
      <c r="G28" s="156">
        <f>'１００～１０１'!G28+'１０２～１０３'!G28+'１０４～１０５'!G28+'１０６～１０７'!G28+'１０８～１０９'!G28</f>
        <v>4926227</v>
      </c>
      <c r="H28" s="154">
        <f>'１００～１０１'!H28+'１０２～１０３'!H28+'１０４～１０５'!H28+'１０６～１０７'!H28+'１０８～１０９'!H28</f>
        <v>698</v>
      </c>
      <c r="I28" s="155">
        <f>'１００～１０１'!I28+'１０２～１０３'!I28+'１０４～１０５'!I28+'１０６～１０７'!I28+'１０８～１０９'!I28</f>
        <v>39136</v>
      </c>
      <c r="J28" s="155">
        <f>'１００～１０１'!J28+'１０２～１０３'!J28+'１０４～１０５'!J28+'１０６～１０７'!J28+'１０８～１０９'!J28</f>
        <v>34990</v>
      </c>
      <c r="K28" s="155">
        <f>'１００～１０１'!K28+'１０２～１０３'!K28+'１０４～１０５'!K28+'１０６～１０７'!K28+'１０８～１０９'!K28</f>
        <v>4636159</v>
      </c>
      <c r="L28" s="156">
        <f>'１００～１０１'!L28+'１０２～１０３'!L28+'１０４～１０５'!L28+'１０６～１０７'!L28+'１０８～１０９'!L28</f>
        <v>2575316</v>
      </c>
      <c r="M28" s="154">
        <f t="shared" si="1"/>
        <v>1632</v>
      </c>
      <c r="N28" s="155">
        <f t="shared" si="2"/>
        <v>137127</v>
      </c>
      <c r="O28" s="155">
        <f t="shared" si="3"/>
        <v>129962</v>
      </c>
      <c r="P28" s="155">
        <f t="shared" si="4"/>
        <v>14188243</v>
      </c>
      <c r="Q28" s="156">
        <f t="shared" si="5"/>
        <v>7501543</v>
      </c>
    </row>
    <row r="29" spans="1:17" ht="16.7" customHeight="1">
      <c r="A29" s="158"/>
      <c r="B29" s="274" t="str">
        <f>$B$7</f>
        <v>４年以前</v>
      </c>
      <c r="C29" s="150">
        <f>'１００～１０１'!C29+'１０２～１０３'!C29+'１０４～１０５'!C29+'１０６～１０７'!C29+'１０８～１０９'!C29</f>
        <v>1048</v>
      </c>
      <c r="D29" s="151">
        <f>'１００～１０１'!D29+'１０２～１０３'!D29+'１０４～１０５'!D29+'１０６～１０７'!D29+'１０８～１０９'!D29</f>
        <v>112484</v>
      </c>
      <c r="E29" s="151">
        <f>'１００～１０１'!E29+'１０２～１０３'!E29+'１０４～１０５'!E29+'１０６～１０７'!E29+'１０８～１０９'!E29</f>
        <v>107156</v>
      </c>
      <c r="F29" s="151">
        <f>'１００～１０１'!F29+'１０２～１０３'!F29+'１０４～１０５'!F29+'１０６～１０７'!F29+'１０８～１０９'!F29</f>
        <v>9322267</v>
      </c>
      <c r="G29" s="152">
        <f>'１００～１０１'!G29+'１０２～１０３'!G29+'１０４～１０５'!G29+'１０６～１０７'!G29+'１０８～１０９'!G29</f>
        <v>4885764</v>
      </c>
      <c r="H29" s="150">
        <f>'１００～１０１'!H29+'１０２～１０３'!H29+'１０４～１０５'!H29+'１０６～１０７'!H29+'１０８～１０９'!H29</f>
        <v>7423</v>
      </c>
      <c r="I29" s="151">
        <f>'１００～１０１'!I29+'１０２～１０３'!I29+'１０４～１０５'!I29+'１０６～１０７'!I29+'１０８～１０９'!I29</f>
        <v>96326</v>
      </c>
      <c r="J29" s="151">
        <f>'１００～１０１'!J29+'１０２～１０３'!J29+'１０４～１０５'!J29+'１０６～１０７'!J29+'１０８～１０９'!J29</f>
        <v>87337</v>
      </c>
      <c r="K29" s="151">
        <f>'１００～１０１'!K29+'１０２～１０３'!K29+'１０４～１０５'!K29+'１０６～１０７'!K29+'１０８～１０９'!K29</f>
        <v>10296592</v>
      </c>
      <c r="L29" s="152">
        <f>'１００～１０１'!L29+'１０２～１０３'!L29+'１０４～１０５'!L29+'１０６～１０７'!L29+'１０８～１０９'!L29</f>
        <v>5507566</v>
      </c>
      <c r="M29" s="150">
        <f t="shared" si="1"/>
        <v>8471</v>
      </c>
      <c r="N29" s="151">
        <f t="shared" si="2"/>
        <v>208810</v>
      </c>
      <c r="O29" s="151">
        <f t="shared" si="3"/>
        <v>194493</v>
      </c>
      <c r="P29" s="151">
        <f t="shared" si="4"/>
        <v>19618859</v>
      </c>
      <c r="Q29" s="152">
        <f t="shared" si="5"/>
        <v>10393330</v>
      </c>
    </row>
    <row r="30" spans="1:17" ht="16.7" customHeight="1" thickBot="1">
      <c r="A30" s="153" t="s">
        <v>130</v>
      </c>
      <c r="B30" s="275" t="str">
        <f>$B$8</f>
        <v>５  年</v>
      </c>
      <c r="C30" s="154">
        <f>'１００～１０１'!C30+'１０２～１０３'!C30+'１０４～１０５'!C30+'１０６～１０７'!C30+'１０８～１０９'!C30</f>
        <v>486</v>
      </c>
      <c r="D30" s="155">
        <f>'１００～１０１'!D30+'１０２～１０３'!D30+'１０４～１０５'!D30+'１０６～１０７'!D30+'１０８～１０９'!D30</f>
        <v>49955</v>
      </c>
      <c r="E30" s="155">
        <f>'１００～１０１'!E30+'１０２～１０３'!E30+'１０４～１０５'!E30+'１０６～１０７'!E30+'１０８～１０９'!E30</f>
        <v>48193</v>
      </c>
      <c r="F30" s="155">
        <f>'１００～１０１'!F30+'１０２～１０３'!F30+'１０４～１０５'!F30+'１０６～１０７'!F30+'１０８～１０９'!F30</f>
        <v>4762189</v>
      </c>
      <c r="G30" s="156">
        <f>'１００～１０１'!G30+'１０２～１０３'!G30+'１０４～１０５'!G30+'１０６～１０７'!G30+'１０８～１０９'!G30</f>
        <v>2468936</v>
      </c>
      <c r="H30" s="154">
        <f>'１００～１０１'!H30+'１０２～１０３'!H30+'１０４～１０５'!H30+'１０６～１０７'!H30+'１０８～１０９'!H30</f>
        <v>2556</v>
      </c>
      <c r="I30" s="155">
        <f>'１００～１０１'!I30+'１０２～１０３'!I30+'１０４～１０５'!I30+'１０６～１０７'!I30+'１０８～１０９'!I30</f>
        <v>38634</v>
      </c>
      <c r="J30" s="155">
        <f>'１００～１０１'!J30+'１０２～１０３'!J30+'１０４～１０５'!J30+'１０６～１０７'!J30+'１０８～１０９'!J30</f>
        <v>37940</v>
      </c>
      <c r="K30" s="155">
        <f>'１００～１０１'!K30+'１０２～１０３'!K30+'１０４～１０５'!K30+'１０６～１０７'!K30+'１０８～１０９'!K30</f>
        <v>4893909</v>
      </c>
      <c r="L30" s="156">
        <f>'１００～１０１'!L30+'１０２～１０３'!L30+'１０４～１０５'!L30+'１０６～１０７'!L30+'１０８～１０９'!L30</f>
        <v>2486995</v>
      </c>
      <c r="M30" s="154">
        <f t="shared" si="1"/>
        <v>3042</v>
      </c>
      <c r="N30" s="155">
        <f t="shared" si="2"/>
        <v>88589</v>
      </c>
      <c r="O30" s="155">
        <f t="shared" si="3"/>
        <v>86133</v>
      </c>
      <c r="P30" s="155">
        <f t="shared" si="4"/>
        <v>9656098</v>
      </c>
      <c r="Q30" s="156">
        <f t="shared" si="5"/>
        <v>4955931</v>
      </c>
    </row>
    <row r="31" spans="1:17" ht="16.7" customHeight="1">
      <c r="A31" s="158"/>
      <c r="B31" s="274" t="str">
        <f>$B$7</f>
        <v>４年以前</v>
      </c>
      <c r="C31" s="150">
        <f>'１００～１０１'!C31+'１０２～１０３'!C31+'１０４～１０５'!C31+'１０６～１０７'!C31+'１０８～１０９'!C31</f>
        <v>2087</v>
      </c>
      <c r="D31" s="151">
        <f>'１００～１０１'!D31+'１０２～１０３'!D31+'１０４～１０５'!D31+'１０６～１０７'!D31+'１０８～１０９'!D31</f>
        <v>238144</v>
      </c>
      <c r="E31" s="151">
        <f>'１００～１０１'!E31+'１０２～１０３'!E31+'１０４～１０５'!E31+'１０６～１０７'!E31+'１０８～１０９'!E31</f>
        <v>224705</v>
      </c>
      <c r="F31" s="151">
        <f>'１００～１０１'!F31+'１０２～１０３'!F31+'１０４～１０５'!F31+'１０６～１０７'!F31+'１０８～１０９'!F31</f>
        <v>19688483</v>
      </c>
      <c r="G31" s="152">
        <f>'１００～１０１'!G31+'１０２～１０３'!G31+'１０４～１０５'!G31+'１０６～１０７'!G31+'１０８～１０９'!G31</f>
        <v>10374890</v>
      </c>
      <c r="H31" s="150">
        <f>'１００～１０１'!H31+'１０２～１０３'!H31+'１０４～１０５'!H31+'１０６～１０７'!H31+'１０８～１０９'!H31</f>
        <v>9514</v>
      </c>
      <c r="I31" s="151">
        <f>'１００～１０１'!I31+'１０２～１０３'!I31+'１０４～１０５'!I31+'１０６～１０７'!I31+'１０８～１０９'!I31</f>
        <v>177360</v>
      </c>
      <c r="J31" s="151">
        <f>'１００～１０１'!J31+'１０２～１０３'!J31+'１０４～１０５'!J31+'１０６～１０７'!J31+'１０８～１０９'!J31</f>
        <v>166973</v>
      </c>
      <c r="K31" s="151">
        <f>'１００～１０１'!K31+'１０２～１０３'!K31+'１０４～１０５'!K31+'１０６～１０７'!K31+'１０８～１０９'!K31</f>
        <v>18925953</v>
      </c>
      <c r="L31" s="152">
        <f>'１００～１０１'!L31+'１０２～１０３'!L31+'１０４～１０５'!L31+'１０６～１０７'!L31+'１０８～１０９'!L31</f>
        <v>9950017</v>
      </c>
      <c r="M31" s="150">
        <f t="shared" si="1"/>
        <v>11601</v>
      </c>
      <c r="N31" s="151">
        <f t="shared" si="2"/>
        <v>415504</v>
      </c>
      <c r="O31" s="151">
        <f t="shared" si="3"/>
        <v>391678</v>
      </c>
      <c r="P31" s="151">
        <f t="shared" si="4"/>
        <v>38614436</v>
      </c>
      <c r="Q31" s="152">
        <f t="shared" si="5"/>
        <v>20324907</v>
      </c>
    </row>
    <row r="32" spans="1:17" ht="16.7" customHeight="1" thickBot="1">
      <c r="A32" s="153" t="s">
        <v>131</v>
      </c>
      <c r="B32" s="275" t="str">
        <f>$B$8</f>
        <v>５  年</v>
      </c>
      <c r="C32" s="154">
        <f>'１００～１０１'!C32+'１０２～１０３'!C32+'１０４～１０５'!C32+'１０６～１０７'!C32+'１０８～１０９'!C32</f>
        <v>710</v>
      </c>
      <c r="D32" s="155">
        <f>'１００～１０１'!D32+'１０２～１０３'!D32+'１０４～１０５'!D32+'１０６～１０７'!D32+'１０８～１０９'!D32</f>
        <v>80205</v>
      </c>
      <c r="E32" s="155">
        <f>'１００～１０１'!E32+'１０２～１０３'!E32+'１０４～１０５'!E32+'１０６～１０７'!E32+'１０８～１０９'!E32</f>
        <v>75432</v>
      </c>
      <c r="F32" s="155">
        <f>'１００～１０１'!F32+'１０２～１０３'!F32+'１０４～１０５'!F32+'１０６～１０７'!F32+'１０８～１０９'!F32</f>
        <v>7678186</v>
      </c>
      <c r="G32" s="156">
        <f>'１００～１０１'!G32+'１０２～１０３'!G32+'１０４～１０５'!G32+'１０６～１０７'!G32+'１０８～１０９'!G32</f>
        <v>4068190</v>
      </c>
      <c r="H32" s="154">
        <f>'１００～１０１'!H32+'１０２～１０３'!H32+'１０４～１０５'!H32+'１０６～１０７'!H32+'１０８～１０９'!H32</f>
        <v>439</v>
      </c>
      <c r="I32" s="155">
        <f>'１００～１０１'!I32+'１０２～１０３'!I32+'１０４～１０５'!I32+'１０６～１０７'!I32+'１０８～１０９'!I32</f>
        <v>26531</v>
      </c>
      <c r="J32" s="155">
        <f>'１００～１０１'!J32+'１０２～１０３'!J32+'１０４～１０５'!J32+'１０６～１０７'!J32+'１０８～１０９'!J32</f>
        <v>24967</v>
      </c>
      <c r="K32" s="155">
        <f>'１００～１０１'!K32+'１０２～１０３'!K32+'１０４～１０５'!K32+'１０６～１０７'!K32+'１０８～１０９'!K32</f>
        <v>3044528</v>
      </c>
      <c r="L32" s="156">
        <f>'１００～１０１'!L32+'１０２～１０３'!L32+'１０４～１０５'!L32+'１０６～１０７'!L32+'１０８～１０９'!L32</f>
        <v>1613122</v>
      </c>
      <c r="M32" s="154">
        <f t="shared" si="1"/>
        <v>1149</v>
      </c>
      <c r="N32" s="155">
        <f t="shared" si="2"/>
        <v>106736</v>
      </c>
      <c r="O32" s="155">
        <f t="shared" si="3"/>
        <v>100399</v>
      </c>
      <c r="P32" s="155">
        <f t="shared" si="4"/>
        <v>10722714</v>
      </c>
      <c r="Q32" s="156">
        <f t="shared" si="5"/>
        <v>5681312</v>
      </c>
    </row>
    <row r="33" spans="1:17" ht="16.7" customHeight="1">
      <c r="A33" s="158"/>
      <c r="B33" s="274" t="str">
        <f>$B$7</f>
        <v>４年以前</v>
      </c>
      <c r="C33" s="150">
        <f>'１００～１０１'!C33+'１０２～１０３'!C33+'１０４～１０５'!C33+'１０６～１０７'!C33+'１０８～１０９'!C33</f>
        <v>906</v>
      </c>
      <c r="D33" s="151">
        <f>'１００～１０１'!D33+'１０２～１０３'!D33+'１０４～１０５'!D33+'１０６～１０７'!D33+'１０８～１０９'!D33</f>
        <v>109040</v>
      </c>
      <c r="E33" s="151">
        <f>'１００～１０１'!E33+'１０２～１０３'!E33+'１０４～１０５'!E33+'１０６～１０７'!E33+'１０８～１０９'!E33</f>
        <v>102202</v>
      </c>
      <c r="F33" s="151">
        <f>'１００～１０１'!F33+'１０２～１０３'!F33+'１０４～１０５'!F33+'１０６～１０７'!F33+'１０８～１０９'!F33</f>
        <v>9016651</v>
      </c>
      <c r="G33" s="152">
        <f>'１００～１０１'!G33+'１０２～１０３'!G33+'１０４～１０５'!G33+'１０６～１０７'!G33+'１０８～１０９'!G33</f>
        <v>4786115</v>
      </c>
      <c r="H33" s="150">
        <f>'１００～１０１'!H33+'１０２～１０３'!H33+'１０４～１０５'!H33+'１０６～１０７'!H33+'１０８～１０９'!H33</f>
        <v>17177</v>
      </c>
      <c r="I33" s="151">
        <f>'１００～１０１'!I33+'１０２～１０３'!I33+'１０４～１０５'!I33+'１０６～１０７'!I33+'１０８～１０９'!I33</f>
        <v>191907</v>
      </c>
      <c r="J33" s="151">
        <f>'１００～１０１'!J33+'１０２～１０３'!J33+'１０４～１０５'!J33+'１０６～１０７'!J33+'１０８～１０９'!J33</f>
        <v>184717</v>
      </c>
      <c r="K33" s="151">
        <f>'１００～１０１'!K33+'１０２～１０３'!K33+'１０４～１０５'!K33+'１０６～１０７'!K33+'１０８～１０９'!K33</f>
        <v>21608182</v>
      </c>
      <c r="L33" s="152">
        <f>'１００～１０１'!L33+'１０２～１０３'!L33+'１０４～１０５'!L33+'１０６～１０７'!L33+'１０８～１０９'!L33</f>
        <v>11158590</v>
      </c>
      <c r="M33" s="150">
        <f t="shared" si="1"/>
        <v>18083</v>
      </c>
      <c r="N33" s="151">
        <f t="shared" si="2"/>
        <v>300947</v>
      </c>
      <c r="O33" s="151">
        <f t="shared" si="3"/>
        <v>286919</v>
      </c>
      <c r="P33" s="151">
        <f t="shared" si="4"/>
        <v>30624833</v>
      </c>
      <c r="Q33" s="152">
        <f t="shared" si="5"/>
        <v>15944705</v>
      </c>
    </row>
    <row r="34" spans="1:17" ht="16.7" customHeight="1" thickBot="1">
      <c r="A34" s="153" t="s">
        <v>132</v>
      </c>
      <c r="B34" s="275" t="str">
        <f>$B$8</f>
        <v>５  年</v>
      </c>
      <c r="C34" s="154">
        <f>'１００～１０１'!C34+'１０２～１０３'!C34+'１０４～１０５'!C34+'１０６～１０７'!C34+'１０８～１０９'!C34</f>
        <v>258</v>
      </c>
      <c r="D34" s="155">
        <f>'１００～１０１'!D34+'１０２～１０３'!D34+'１０４～１０５'!D34+'１０６～１０７'!D34+'１０８～１０９'!D34</f>
        <v>32470</v>
      </c>
      <c r="E34" s="155">
        <f>'１００～１０１'!E34+'１０２～１０３'!E34+'１０４～１０５'!E34+'１０６～１０７'!E34+'１０８～１０９'!E34</f>
        <v>30418</v>
      </c>
      <c r="F34" s="155">
        <f>'１００～１０１'!F34+'１０２～１０３'!F34+'１０４～１０５'!F34+'１０６～１０７'!F34+'１０８～１０９'!F34</f>
        <v>3128345</v>
      </c>
      <c r="G34" s="156">
        <f>'１００～１０１'!G34+'１０２～１０３'!G34+'１０４～１０５'!G34+'１０６～１０７'!G34+'１０８～１０９'!G34</f>
        <v>1660945</v>
      </c>
      <c r="H34" s="154">
        <f>'１００～１０１'!H34+'１０２～１０３'!H34+'１０４～１０５'!H34+'１０６～１０７'!H34+'１０８～１０９'!H34</f>
        <v>486</v>
      </c>
      <c r="I34" s="155">
        <f>'１００～１０１'!I34+'１０２～１０３'!I34+'１０４～１０５'!I34+'１０６～１０７'!I34+'１０８～１０９'!I34</f>
        <v>23432</v>
      </c>
      <c r="J34" s="155">
        <f>'１００～１０１'!J34+'１０２～１０３'!J34+'１０４～１０５'!J34+'１０６～１０７'!J34+'１０８～１０９'!J34</f>
        <v>22030</v>
      </c>
      <c r="K34" s="155">
        <f>'１００～１０１'!K34+'１０２～１０３'!K34+'１０４～１０５'!K34+'１０６～１０７'!K34+'１０８～１０９'!K34</f>
        <v>2773656</v>
      </c>
      <c r="L34" s="156">
        <f>'１００～１０１'!L34+'１０２～１０３'!L34+'１０４～１０５'!L34+'１０６～１０７'!L34+'１０８～１０９'!L34</f>
        <v>1466530</v>
      </c>
      <c r="M34" s="154">
        <f t="shared" si="1"/>
        <v>744</v>
      </c>
      <c r="N34" s="155">
        <f t="shared" si="2"/>
        <v>55902</v>
      </c>
      <c r="O34" s="155">
        <f t="shared" si="3"/>
        <v>52448</v>
      </c>
      <c r="P34" s="155">
        <f t="shared" si="4"/>
        <v>5902001</v>
      </c>
      <c r="Q34" s="156">
        <f t="shared" si="5"/>
        <v>3127475</v>
      </c>
    </row>
    <row r="35" spans="1:17" ht="16.7" customHeight="1">
      <c r="A35" s="158"/>
      <c r="B35" s="274" t="str">
        <f>$B$7</f>
        <v>４年以前</v>
      </c>
      <c r="C35" s="150">
        <f>'１００～１０１'!C35+'１０２～１０３'!C35+'１０４～１０５'!C35+'１０６～１０７'!C35+'１０８～１０９'!C35</f>
        <v>2412</v>
      </c>
      <c r="D35" s="151">
        <f>'１００～１０１'!D35+'１０２～１０３'!D35+'１０４～１０５'!D35+'１０６～１０７'!D35+'１０８～１０９'!D35</f>
        <v>205656</v>
      </c>
      <c r="E35" s="151">
        <f>'１００～１０１'!E35+'１０２～１０３'!E35+'１０４～１０５'!E35+'１０６～１０７'!E35+'１０８～１０９'!E35</f>
        <v>200262</v>
      </c>
      <c r="F35" s="151">
        <f>'１００～１０１'!F35+'１０２～１０３'!F35+'１０４～１０５'!F35+'１０６～１０７'!F35+'１０８～１０９'!F35</f>
        <v>17112863</v>
      </c>
      <c r="G35" s="152">
        <f>'１００～１０１'!G35+'１０２～１０３'!G35+'１０４～１０５'!G35+'１０６～１０７'!G35+'１０８～１０９'!G35</f>
        <v>8774981</v>
      </c>
      <c r="H35" s="150">
        <f>'１００～１０１'!H35+'１０２～１０３'!H35+'１０４～１０５'!H35+'１０６～１０７'!H35+'１０８～１０９'!H35</f>
        <v>6668</v>
      </c>
      <c r="I35" s="151">
        <f>'１００～１０１'!I35+'１０２～１０３'!I35+'１０４～１０５'!I35+'１０６～１０７'!I35+'１０８～１０９'!I35</f>
        <v>141734</v>
      </c>
      <c r="J35" s="151">
        <f>'１００～１０１'!J35+'１０２～１０３'!J35+'１０４～１０５'!J35+'１０６～１０７'!J35+'１０８～１０９'!J35</f>
        <v>136670</v>
      </c>
      <c r="K35" s="151">
        <f>'１００～１０１'!K35+'１０２～１０３'!K35+'１０４～１０５'!K35+'１０６～１０７'!K35+'１０８～１０９'!K35</f>
        <v>15295064</v>
      </c>
      <c r="L35" s="152">
        <f>'１００～１０１'!L35+'１０２～１０３'!L35+'１０４～１０５'!L35+'１０６～１０７'!L35+'１０８～１０９'!L35</f>
        <v>7914104</v>
      </c>
      <c r="M35" s="150">
        <f t="shared" si="1"/>
        <v>9080</v>
      </c>
      <c r="N35" s="151">
        <f t="shared" si="2"/>
        <v>347390</v>
      </c>
      <c r="O35" s="151">
        <f t="shared" si="3"/>
        <v>336932</v>
      </c>
      <c r="P35" s="151">
        <f t="shared" si="4"/>
        <v>32407927</v>
      </c>
      <c r="Q35" s="152">
        <f t="shared" si="5"/>
        <v>16689085</v>
      </c>
    </row>
    <row r="36" spans="1:17" ht="16.7" customHeight="1" thickBot="1">
      <c r="A36" s="153" t="s">
        <v>133</v>
      </c>
      <c r="B36" s="275" t="str">
        <f>$B$8</f>
        <v>５  年</v>
      </c>
      <c r="C36" s="154">
        <f>'１００～１０１'!C36+'１０２～１０３'!C36+'１０４～１０５'!C36+'１０６～１０７'!C36+'１０８～１０９'!C36</f>
        <v>670</v>
      </c>
      <c r="D36" s="155">
        <f>'１００～１０１'!D36+'１０２～１０３'!D36+'１０４～１０５'!D36+'１０６～１０７'!D36+'１０８～１０９'!D36</f>
        <v>67512</v>
      </c>
      <c r="E36" s="155">
        <f>'１００～１０１'!E36+'１０２～１０３'!E36+'１０４～１０５'!E36+'１０６～１０７'!E36+'１０８～１０９'!E36</f>
        <v>66448</v>
      </c>
      <c r="F36" s="155">
        <f>'１００～１０１'!F36+'１０２～１０３'!F36+'１０４～１０５'!F36+'１０６～１０７'!F36+'１０８～１０９'!F36</f>
        <v>6507641</v>
      </c>
      <c r="G36" s="156">
        <f>'１００～１０１'!G36+'１０２～１０３'!G36+'１０４～１０５'!G36+'１０６～１０７'!G36+'１０８～１０９'!G36</f>
        <v>3306137</v>
      </c>
      <c r="H36" s="154">
        <f>'１００～１０１'!H36+'１０２～１０３'!H36+'１０４～１０５'!H36+'１０６～１０７'!H36+'１０８～１０９'!H36</f>
        <v>779</v>
      </c>
      <c r="I36" s="155">
        <f>'１００～１０１'!I36+'１０２～１０３'!I36+'１０４～１０５'!I36+'１０６～１０７'!I36+'１０８～１０９'!I36</f>
        <v>36176</v>
      </c>
      <c r="J36" s="155">
        <f>'１００～１０１'!J36+'１０２～１０３'!J36+'１０４～１０５'!J36+'１０６～１０７'!J36+'１０８～１０９'!J36</f>
        <v>34230</v>
      </c>
      <c r="K36" s="155">
        <f>'１００～１０１'!K36+'１０２～１０３'!K36+'１０４～１０５'!K36+'１０６～１０７'!K36+'１０８～１０９'!K36</f>
        <v>4455753</v>
      </c>
      <c r="L36" s="156">
        <f>'１００～１０１'!L36+'１０２～１０３'!L36+'１０４～１０５'!L36+'１０６～１０７'!L36+'１０８～１０９'!L36</f>
        <v>2343484</v>
      </c>
      <c r="M36" s="154">
        <f t="shared" si="1"/>
        <v>1449</v>
      </c>
      <c r="N36" s="155">
        <f t="shared" si="2"/>
        <v>103688</v>
      </c>
      <c r="O36" s="155">
        <f t="shared" si="3"/>
        <v>100678</v>
      </c>
      <c r="P36" s="155">
        <f t="shared" si="4"/>
        <v>10963394</v>
      </c>
      <c r="Q36" s="156">
        <f t="shared" si="5"/>
        <v>5649621</v>
      </c>
    </row>
    <row r="37" spans="1:17" ht="16.7" customHeight="1">
      <c r="A37" s="158"/>
      <c r="B37" s="274" t="str">
        <f>$B$7</f>
        <v>４年以前</v>
      </c>
      <c r="C37" s="150">
        <f>'１００～１０１'!C37+'１０２～１０３'!C37+'１０４～１０５'!C37+'１０６～１０７'!C37+'１０８～１０９'!C37</f>
        <v>840</v>
      </c>
      <c r="D37" s="151">
        <f>'１００～１０１'!D37+'１０２～１０３'!D37+'１０４～１０５'!D37+'１０６～１０７'!D37+'１０８～１０９'!D37</f>
        <v>93737</v>
      </c>
      <c r="E37" s="151">
        <f>'１００～１０１'!E37+'１０２～１０３'!E37+'１０４～１０５'!E37+'１０６～１０７'!E37+'１０８～１０９'!E37</f>
        <v>90122</v>
      </c>
      <c r="F37" s="151">
        <f>'１００～１０１'!F37+'１０２～１０３'!F37+'１０４～１０５'!F37+'１０６～１０７'!F37+'１０８～１０９'!F37</f>
        <v>7750920</v>
      </c>
      <c r="G37" s="152">
        <f>'１００～１０１'!G37+'１０２～１０３'!G37+'１０４～１０５'!G37+'１０６～１０７'!G37+'１０８～１０９'!G37</f>
        <v>4026064</v>
      </c>
      <c r="H37" s="150">
        <f>'１００～１０１'!H37+'１０２～１０３'!H37+'１０４～１０５'!H37+'１０６～１０７'!H37+'１０８～１０９'!H37</f>
        <v>12447</v>
      </c>
      <c r="I37" s="151">
        <f>'１００～１０１'!I37+'１０２～１０３'!I37+'１０４～１０５'!I37+'１０６～１０７'!I37+'１０８～１０９'!I37</f>
        <v>158744</v>
      </c>
      <c r="J37" s="151">
        <f>'１００～１０１'!J37+'１０２～１０３'!J37+'１０４～１０５'!J37+'１０６～１０７'!J37+'１０８～１０９'!J37</f>
        <v>153966</v>
      </c>
      <c r="K37" s="151">
        <f>'１００～１０１'!K37+'１０２～１０３'!K37+'１０４～１０５'!K37+'１０６～１０７'!K37+'１０８～１０９'!K37</f>
        <v>19664666</v>
      </c>
      <c r="L37" s="152">
        <f>'１００～１０１'!L37+'１０２～１０３'!L37+'１０４～１０５'!L37+'１０６～１０７'!L37+'１０８～１０９'!L37</f>
        <v>11354280</v>
      </c>
      <c r="M37" s="150">
        <f t="shared" si="1"/>
        <v>13287</v>
      </c>
      <c r="N37" s="151">
        <f t="shared" si="2"/>
        <v>252481</v>
      </c>
      <c r="O37" s="151">
        <f t="shared" si="3"/>
        <v>244088</v>
      </c>
      <c r="P37" s="151">
        <f t="shared" si="4"/>
        <v>27415586</v>
      </c>
      <c r="Q37" s="152">
        <f t="shared" si="5"/>
        <v>15380344</v>
      </c>
    </row>
    <row r="38" spans="1:17" ht="16.7" customHeight="1" thickBot="1">
      <c r="A38" s="153" t="s">
        <v>134</v>
      </c>
      <c r="B38" s="275" t="str">
        <f>$B$8</f>
        <v>５  年</v>
      </c>
      <c r="C38" s="154">
        <f>'１００～１０１'!C38+'１０２～１０３'!C38+'１０４～１０５'!C38+'１０６～１０７'!C38+'１０８～１０９'!C38</f>
        <v>308</v>
      </c>
      <c r="D38" s="155">
        <f>'１００～１０１'!D38+'１０２～１０３'!D38+'１０４～１０５'!D38+'１０６～１０７'!D38+'１０８～１０９'!D38</f>
        <v>32979</v>
      </c>
      <c r="E38" s="155">
        <f>'１００～１０１'!E38+'１０２～１０３'!E38+'１０４～１０５'!E38+'１０６～１０７'!E38+'１０８～１０９'!E38</f>
        <v>32528</v>
      </c>
      <c r="F38" s="155">
        <f>'１００～１０１'!F38+'１０２～１０３'!F38+'１０４～１０５'!F38+'１０６～１０７'!F38+'１０８～１０９'!F38</f>
        <v>3138593</v>
      </c>
      <c r="G38" s="156">
        <f>'１００～１０１'!G38+'１０２～１０３'!G38+'１０４～１０５'!G38+'１０６～１０７'!G38+'１０８～１０９'!G38</f>
        <v>1590593</v>
      </c>
      <c r="H38" s="154">
        <f>'１００～１０１'!H38+'１０２～１０３'!H38+'１０４～１０５'!H38+'１０６～１０７'!H38+'１０８～１０９'!H38</f>
        <v>553</v>
      </c>
      <c r="I38" s="155">
        <f>'１００～１０１'!I38+'１０２～１０３'!I38+'１０４～１０５'!I38+'１０６～１０７'!I38+'１０８～１０９'!I38</f>
        <v>18219</v>
      </c>
      <c r="J38" s="155">
        <f>'１００～１０１'!J38+'１０２～１０３'!J38+'１０４～１０５'!J38+'１０６～１０７'!J38+'１０８～１０９'!J38</f>
        <v>17996</v>
      </c>
      <c r="K38" s="155">
        <f>'１００～１０１'!K38+'１０２～１０３'!K38+'１０４～１０５'!K38+'１０６～１０７'!K38+'１０８～１０９'!K38</f>
        <v>2059819</v>
      </c>
      <c r="L38" s="156">
        <f>'１００～１０１'!L38+'１０２～１０３'!L38+'１０４～１０５'!L38+'１０６～１０７'!L38+'１０８～１０９'!L38</f>
        <v>1040852</v>
      </c>
      <c r="M38" s="154">
        <f t="shared" si="1"/>
        <v>861</v>
      </c>
      <c r="N38" s="155">
        <f t="shared" si="2"/>
        <v>51198</v>
      </c>
      <c r="O38" s="155">
        <f t="shared" si="3"/>
        <v>50524</v>
      </c>
      <c r="P38" s="155">
        <f t="shared" si="4"/>
        <v>5198412</v>
      </c>
      <c r="Q38" s="156">
        <f t="shared" si="5"/>
        <v>2631445</v>
      </c>
    </row>
    <row r="39" spans="1:17" ht="16.7" customHeight="1">
      <c r="A39" s="158"/>
      <c r="B39" s="274" t="str">
        <f>$B$7</f>
        <v>４年以前</v>
      </c>
      <c r="C39" s="150">
        <f>'１００～１０１'!C39+'１０２～１０３'!C39+'１０４～１０５'!C39+'１０６～１０７'!C39+'１０８～１０９'!C39</f>
        <v>1188</v>
      </c>
      <c r="D39" s="151">
        <f>'１００～１０１'!D39+'１０２～１０３'!D39+'１０４～１０５'!D39+'１０６～１０７'!D39+'１０８～１０９'!D39</f>
        <v>132359</v>
      </c>
      <c r="E39" s="151">
        <f>'１００～１０１'!E39+'１０２～１０３'!E39+'１０４～１０５'!E39+'１０６～１０７'!E39+'１０８～１０９'!E39</f>
        <v>128024</v>
      </c>
      <c r="F39" s="151">
        <f>'１００～１０１'!F39+'１０２～１０３'!F39+'１０４～１０５'!F39+'１０６～１０７'!F39+'１０８～１０９'!F39</f>
        <v>10985541</v>
      </c>
      <c r="G39" s="152">
        <f>'１００～１０１'!G39+'１０２～１０３'!G39+'１０４～１０５'!G39+'１０６～１０７'!G39+'１０８～１０９'!G39</f>
        <v>5664011</v>
      </c>
      <c r="H39" s="150">
        <f>'１００～１０１'!H39+'１０２～１０３'!H39+'１０４～１０５'!H39+'１０６～１０７'!H39+'１０８～１０９'!H39</f>
        <v>440</v>
      </c>
      <c r="I39" s="151">
        <f>'１００～１０１'!I39+'１０２～１０３'!I39+'１０４～１０５'!I39+'１０６～１０７'!I39+'１０８～１０９'!I39</f>
        <v>51475</v>
      </c>
      <c r="J39" s="151">
        <f>'１００～１０１'!J39+'１０２～１０３'!J39+'１０４～１０５'!J39+'１０６～１０７'!J39+'１０８～１０９'!J39</f>
        <v>46849</v>
      </c>
      <c r="K39" s="151">
        <f>'１００～１０１'!K39+'１０２～１０３'!K39+'１０４～１０５'!K39+'１０６～１０７'!K39+'１０８～１０９'!K39</f>
        <v>4849390</v>
      </c>
      <c r="L39" s="152">
        <f>'１００～１０１'!L39+'１０２～１０３'!L39+'１０４～１０５'!L39+'１０６～１０７'!L39+'１０８～１０９'!L39</f>
        <v>2620897</v>
      </c>
      <c r="M39" s="150">
        <f t="shared" si="1"/>
        <v>1628</v>
      </c>
      <c r="N39" s="151">
        <f t="shared" si="2"/>
        <v>183834</v>
      </c>
      <c r="O39" s="151">
        <f t="shared" si="3"/>
        <v>174873</v>
      </c>
      <c r="P39" s="151">
        <f t="shared" si="4"/>
        <v>15834931</v>
      </c>
      <c r="Q39" s="152">
        <f t="shared" si="5"/>
        <v>8284908</v>
      </c>
    </row>
    <row r="40" spans="1:17" ht="16.7" customHeight="1" thickBot="1">
      <c r="A40" s="153" t="s">
        <v>135</v>
      </c>
      <c r="B40" s="275" t="str">
        <f>$B$8</f>
        <v>５  年</v>
      </c>
      <c r="C40" s="154">
        <f>'１００～１０１'!C40+'１０２～１０３'!C40+'１０４～１０５'!C40+'１０６～１０７'!C40+'１０８～１０９'!C40</f>
        <v>473</v>
      </c>
      <c r="D40" s="155">
        <f>'１００～１０１'!D40+'１０２～１０３'!D40+'１０４～１０５'!D40+'１０６～１０７'!D40+'１０８～１０９'!D40</f>
        <v>52604</v>
      </c>
      <c r="E40" s="155">
        <f>'１００～１０１'!E40+'１０２～１０３'!E40+'１０４～１０５'!E40+'１０６～１０７'!E40+'１０８～１０９'!E40</f>
        <v>50853</v>
      </c>
      <c r="F40" s="155">
        <f>'１００～１０１'!F40+'１０２～１０３'!F40+'１０４～１０５'!F40+'１０６～１０７'!F40+'１０８～１０９'!F40</f>
        <v>5015974</v>
      </c>
      <c r="G40" s="156">
        <f>'１００～１０１'!G40+'１０２～１０３'!G40+'１０４～１０５'!G40+'１０６～１０７'!G40+'１０８～１０９'!G40</f>
        <v>2576179</v>
      </c>
      <c r="H40" s="154">
        <f>'１００～１０１'!H40+'１０２～１０３'!H40+'１０４～１０５'!H40+'１０６～１０７'!H40+'１０８～１０９'!H40</f>
        <v>63</v>
      </c>
      <c r="I40" s="155">
        <f>'１００～１０１'!I40+'１０２～１０３'!I40+'１０４～１０５'!I40+'１０６～１０７'!I40+'１０８～１０９'!I40</f>
        <v>13104</v>
      </c>
      <c r="J40" s="155">
        <f>'１００～１０１'!J40+'１０２～１０３'!J40+'１０４～１０５'!J40+'１０６～１０７'!J40+'１０８～１０９'!J40</f>
        <v>11164</v>
      </c>
      <c r="K40" s="155">
        <f>'１００～１０１'!K40+'１０２～１０３'!K40+'１０４～１０５'!K40+'１０６～１０７'!K40+'１０８～１０９'!K40</f>
        <v>1443096</v>
      </c>
      <c r="L40" s="156">
        <f>'１００～１０１'!L40+'１０２～１０３'!L40+'１０４～１０５'!L40+'１０６～１０７'!L40+'１０８～１０９'!L40</f>
        <v>835597</v>
      </c>
      <c r="M40" s="154">
        <f t="shared" si="1"/>
        <v>536</v>
      </c>
      <c r="N40" s="155">
        <f t="shared" si="2"/>
        <v>65708</v>
      </c>
      <c r="O40" s="155">
        <f t="shared" si="3"/>
        <v>62017</v>
      </c>
      <c r="P40" s="155">
        <f t="shared" si="4"/>
        <v>6459070</v>
      </c>
      <c r="Q40" s="156">
        <f t="shared" si="5"/>
        <v>3411776</v>
      </c>
    </row>
    <row r="41" spans="1:17" ht="16.7" customHeight="1">
      <c r="A41" s="158"/>
      <c r="B41" s="274" t="str">
        <f>$B$7</f>
        <v>４年以前</v>
      </c>
      <c r="C41" s="150">
        <f>'１００～１０１'!C41+'１０２～１０３'!C41+'１０４～１０５'!C41+'１０６～１０７'!C41+'１０８～１０９'!C41</f>
        <v>1175</v>
      </c>
      <c r="D41" s="151">
        <f>'１００～１０１'!D41+'１０２～１０３'!D41+'１０４～１０５'!D41+'１０６～１０７'!D41+'１０８～１０９'!D41</f>
        <v>120148</v>
      </c>
      <c r="E41" s="151">
        <f>'１００～１０１'!E41+'１０２～１０３'!E41+'１０４～１０５'!E41+'１０６～１０７'!E41+'１０８～１０９'!E41</f>
        <v>117480</v>
      </c>
      <c r="F41" s="151">
        <f>'１００～１０１'!F41+'１０２～１０３'!F41+'１０４～１０５'!F41+'１０６～１０７'!F41+'１０８～１０９'!F41</f>
        <v>9999192</v>
      </c>
      <c r="G41" s="152">
        <f>'１００～１０１'!G41+'１０２～１０３'!G41+'１０４～１０５'!G41+'１０６～１０７'!G41+'１０８～１０９'!G41</f>
        <v>5106574</v>
      </c>
      <c r="H41" s="150">
        <f>'１００～１０１'!H41+'１０２～１０３'!H41+'１０４～１０５'!H41+'１０６～１０７'!H41+'１０８～１０９'!H41</f>
        <v>931</v>
      </c>
      <c r="I41" s="151">
        <f>'１００～１０１'!I41+'１０２～１０３'!I41+'１０４～１０５'!I41+'１０６～１０７'!I41+'１０８～１０９'!I41</f>
        <v>44358</v>
      </c>
      <c r="J41" s="151">
        <f>'１００～１０１'!J41+'１０２～１０３'!J41+'１０４～１０５'!J41+'１０６～１０７'!J41+'１０８～１０９'!J41</f>
        <v>43121</v>
      </c>
      <c r="K41" s="151">
        <f>'１００～１０１'!K41+'１０２～１０３'!K41+'１０４～１０５'!K41+'１０６～１０７'!K41+'１０８～１０９'!K41</f>
        <v>4692560</v>
      </c>
      <c r="L41" s="152">
        <f>'１００～１０１'!L41+'１０２～１０３'!L41+'１０４～１０５'!L41+'１０６～１０７'!L41+'１０８～１０９'!L41</f>
        <v>2461178</v>
      </c>
      <c r="M41" s="150">
        <f t="shared" si="1"/>
        <v>2106</v>
      </c>
      <c r="N41" s="151">
        <f t="shared" si="2"/>
        <v>164506</v>
      </c>
      <c r="O41" s="151">
        <f t="shared" si="3"/>
        <v>160601</v>
      </c>
      <c r="P41" s="151">
        <f t="shared" si="4"/>
        <v>14691752</v>
      </c>
      <c r="Q41" s="152">
        <f t="shared" si="5"/>
        <v>7567752</v>
      </c>
    </row>
    <row r="42" spans="1:17" ht="16.7" customHeight="1" thickBot="1">
      <c r="A42" s="153" t="s">
        <v>136</v>
      </c>
      <c r="B42" s="275" t="str">
        <f>$B$8</f>
        <v>５  年</v>
      </c>
      <c r="C42" s="154">
        <f>'１００～１０１'!C42+'１０２～１０３'!C42+'１０４～１０５'!C42+'１０６～１０７'!C42+'１０８～１０９'!C42</f>
        <v>479</v>
      </c>
      <c r="D42" s="155">
        <f>'１００～１０１'!D42+'１０２～１０３'!D42+'１０４～１０５'!D42+'１０６～１０７'!D42+'１０８～１０９'!D42</f>
        <v>51015</v>
      </c>
      <c r="E42" s="155">
        <f>'１００～１０１'!E42+'１０２～１０３'!E42+'１０４～１０５'!E42+'１０６～１０７'!E42+'１０８～１０９'!E42</f>
        <v>50519</v>
      </c>
      <c r="F42" s="155">
        <f>'１００～１０１'!F42+'１０２～１０３'!F42+'１０４～１０５'!F42+'１０６～１０７'!F42+'１０８～１０９'!F42</f>
        <v>4848255</v>
      </c>
      <c r="G42" s="156">
        <f>'１００～１０１'!G42+'１０２～１０３'!G42+'１０４～１０５'!G42+'１０６～１０７'!G42+'１０８～１０９'!G42</f>
        <v>2447519</v>
      </c>
      <c r="H42" s="154">
        <f>'１００～１０１'!H42+'１０２～１０３'!H42+'１０４～１０５'!H42+'１０６～１０７'!H42+'１０８～１０９'!H42</f>
        <v>28</v>
      </c>
      <c r="I42" s="155">
        <f>'１００～１０１'!I42+'１０２～１０３'!I42+'１０４～１０５'!I42+'１０６～１０７'!I42+'１０８～１０９'!I42</f>
        <v>7259</v>
      </c>
      <c r="J42" s="155">
        <f>'１００～１０１'!J42+'１０２～１０３'!J42+'１０４～１０５'!J42+'１０６～１０７'!J42+'１０８～１０９'!J42</f>
        <v>6906</v>
      </c>
      <c r="K42" s="155">
        <f>'１００～１０１'!K42+'１０２～１０３'!K42+'１０４～１０５'!K42+'１０６～１０７'!K42+'１０８～１０９'!K42</f>
        <v>823538</v>
      </c>
      <c r="L42" s="156">
        <f>'１００～１０１'!L42+'１０２～１０３'!L42+'１０４～１０５'!L42+'１０６～１０７'!L42+'１０８～１０９'!L42</f>
        <v>431919</v>
      </c>
      <c r="M42" s="154">
        <f t="shared" si="1"/>
        <v>507</v>
      </c>
      <c r="N42" s="155">
        <f t="shared" si="2"/>
        <v>58274</v>
      </c>
      <c r="O42" s="155">
        <f t="shared" si="3"/>
        <v>57425</v>
      </c>
      <c r="P42" s="155">
        <f t="shared" si="4"/>
        <v>5671793</v>
      </c>
      <c r="Q42" s="156">
        <f t="shared" si="5"/>
        <v>2879438</v>
      </c>
    </row>
    <row r="43" spans="1:17" ht="16.7" customHeight="1">
      <c r="A43" s="276" t="str">
        <f>B7</f>
        <v>４年以前</v>
      </c>
      <c r="B43" s="160"/>
      <c r="C43" s="150">
        <f>C7+C9+C11+C13+C15+C17+C19+C21+C23+C25+C27+C29+C31+C33+C35+C37+C39+C41</f>
        <v>27037</v>
      </c>
      <c r="D43" s="151">
        <f>D7+D9+D11+D13+D15+D17+D19+D21+D23+D25+D27+D29+D31+D33+D35+D37+D39+D41</f>
        <v>2802360</v>
      </c>
      <c r="E43" s="151">
        <f t="shared" ref="E43:L43" si="6">E7+E9+E11+E13+E15+E17+E19+E21+E23+E25+E27+E29+E31+E33+E35+E37+E39+E41</f>
        <v>2696917</v>
      </c>
      <c r="F43" s="151">
        <f t="shared" si="6"/>
        <v>232067693</v>
      </c>
      <c r="G43" s="152">
        <f t="shared" si="6"/>
        <v>120366087</v>
      </c>
      <c r="H43" s="150">
        <f>H7+H9+H11+H13+H15+H17+H19+H21+H23+H25+H27+H29+H31+H33+H35+H37+H39+H41</f>
        <v>114323</v>
      </c>
      <c r="I43" s="151">
        <f t="shared" si="6"/>
        <v>2365557</v>
      </c>
      <c r="J43" s="151">
        <f t="shared" si="6"/>
        <v>2186843</v>
      </c>
      <c r="K43" s="151">
        <f t="shared" si="6"/>
        <v>264668555</v>
      </c>
      <c r="L43" s="152">
        <f t="shared" si="6"/>
        <v>143090109</v>
      </c>
      <c r="M43" s="150">
        <f>C43+H43</f>
        <v>141360</v>
      </c>
      <c r="N43" s="151">
        <f t="shared" ref="M43:Q45" si="7">D43+I43</f>
        <v>5167917</v>
      </c>
      <c r="O43" s="151">
        <f t="shared" si="7"/>
        <v>4883760</v>
      </c>
      <c r="P43" s="151">
        <f t="shared" si="7"/>
        <v>496736248</v>
      </c>
      <c r="Q43" s="152">
        <f t="shared" si="7"/>
        <v>263456196</v>
      </c>
    </row>
    <row r="44" spans="1:17" ht="16.7" customHeight="1">
      <c r="A44" s="290" t="str">
        <f>B8</f>
        <v>５  年</v>
      </c>
      <c r="B44" s="161"/>
      <c r="C44" s="164">
        <f>C8+C10+C12+C14+C16+C18+C20+C22+C24+C26+C28+C30+C32+C34+C36+C38+C40+C42</f>
        <v>9332</v>
      </c>
      <c r="D44" s="162">
        <f t="shared" ref="D44:L44" si="8">D8+D10+D12+D14+D16+D18+D20+D22+D24+D26+D28+D30+D32+D34+D36+D38+D40+D42</f>
        <v>956495</v>
      </c>
      <c r="E44" s="162">
        <f t="shared" si="8"/>
        <v>926872</v>
      </c>
      <c r="F44" s="162">
        <f t="shared" si="8"/>
        <v>91993944</v>
      </c>
      <c r="G44" s="163">
        <f t="shared" si="8"/>
        <v>47408008</v>
      </c>
      <c r="H44" s="164">
        <f t="shared" si="8"/>
        <v>13281</v>
      </c>
      <c r="I44" s="162">
        <f t="shared" si="8"/>
        <v>447153</v>
      </c>
      <c r="J44" s="162">
        <f t="shared" si="8"/>
        <v>404581</v>
      </c>
      <c r="K44" s="162">
        <f t="shared" si="8"/>
        <v>54691527</v>
      </c>
      <c r="L44" s="163">
        <f t="shared" si="8"/>
        <v>29988537</v>
      </c>
      <c r="M44" s="164">
        <f t="shared" si="7"/>
        <v>22613</v>
      </c>
      <c r="N44" s="162">
        <f t="shared" si="7"/>
        <v>1403648</v>
      </c>
      <c r="O44" s="162">
        <f t="shared" si="7"/>
        <v>1331453</v>
      </c>
      <c r="P44" s="162">
        <f t="shared" si="7"/>
        <v>146685471</v>
      </c>
      <c r="Q44" s="163">
        <f t="shared" si="7"/>
        <v>77396545</v>
      </c>
    </row>
    <row r="45" spans="1:17" ht="16.7" customHeight="1" thickBot="1">
      <c r="A45" s="165" t="s">
        <v>33</v>
      </c>
      <c r="B45" s="166"/>
      <c r="C45" s="154">
        <f>C43+C44</f>
        <v>36369</v>
      </c>
      <c r="D45" s="155">
        <f t="shared" ref="D45:L45" si="9">D43+D44</f>
        <v>3758855</v>
      </c>
      <c r="E45" s="155">
        <f t="shared" si="9"/>
        <v>3623789</v>
      </c>
      <c r="F45" s="155">
        <f t="shared" si="9"/>
        <v>324061637</v>
      </c>
      <c r="G45" s="156">
        <f t="shared" si="9"/>
        <v>167774095</v>
      </c>
      <c r="H45" s="154">
        <f t="shared" si="9"/>
        <v>127604</v>
      </c>
      <c r="I45" s="155">
        <f t="shared" si="9"/>
        <v>2812710</v>
      </c>
      <c r="J45" s="155">
        <f t="shared" si="9"/>
        <v>2591424</v>
      </c>
      <c r="K45" s="155">
        <f t="shared" si="9"/>
        <v>319360082</v>
      </c>
      <c r="L45" s="156">
        <f t="shared" si="9"/>
        <v>173078646</v>
      </c>
      <c r="M45" s="154">
        <f>C45+H45</f>
        <v>163973</v>
      </c>
      <c r="N45" s="155">
        <f t="shared" si="7"/>
        <v>6571565</v>
      </c>
      <c r="O45" s="155">
        <f t="shared" si="7"/>
        <v>6215213</v>
      </c>
      <c r="P45" s="155">
        <f t="shared" si="7"/>
        <v>643421719</v>
      </c>
      <c r="Q45" s="156">
        <f t="shared" si="7"/>
        <v>340852741</v>
      </c>
    </row>
    <row r="46" spans="1:17">
      <c r="A46" s="220"/>
    </row>
    <row r="47" spans="1:17" hidden="1">
      <c r="A47" s="220" t="s">
        <v>152</v>
      </c>
      <c r="C47" s="130">
        <v>28813</v>
      </c>
      <c r="D47" s="130">
        <v>3044972</v>
      </c>
      <c r="E47" s="130">
        <v>2919875</v>
      </c>
      <c r="F47" s="130">
        <v>213289667</v>
      </c>
      <c r="G47" s="130">
        <v>110912119</v>
      </c>
      <c r="H47" s="130">
        <v>180968</v>
      </c>
      <c r="I47" s="130">
        <v>3541513</v>
      </c>
      <c r="J47" s="130">
        <v>3302811</v>
      </c>
      <c r="K47" s="130">
        <v>325471403</v>
      </c>
      <c r="L47" s="130">
        <v>172856091</v>
      </c>
      <c r="M47" s="150">
        <f t="shared" ref="M47:Q49" si="10">C47+H47</f>
        <v>209781</v>
      </c>
      <c r="N47" s="151">
        <f t="shared" si="10"/>
        <v>6586485</v>
      </c>
      <c r="O47" s="151">
        <f t="shared" si="10"/>
        <v>6222686</v>
      </c>
      <c r="P47" s="151">
        <f t="shared" si="10"/>
        <v>538761070</v>
      </c>
      <c r="Q47" s="152">
        <f t="shared" si="10"/>
        <v>283768210</v>
      </c>
    </row>
    <row r="48" spans="1:17" hidden="1">
      <c r="A48" s="220"/>
      <c r="C48" s="130">
        <v>9793</v>
      </c>
      <c r="D48" s="130">
        <v>1034197</v>
      </c>
      <c r="E48" s="130">
        <v>994822</v>
      </c>
      <c r="F48" s="130">
        <v>78656965</v>
      </c>
      <c r="G48" s="130">
        <v>40812384</v>
      </c>
      <c r="H48" s="130">
        <v>27426</v>
      </c>
      <c r="I48" s="130">
        <v>698022</v>
      </c>
      <c r="J48" s="130">
        <v>643469</v>
      </c>
      <c r="K48" s="130">
        <v>71087751</v>
      </c>
      <c r="L48" s="130">
        <v>37990712</v>
      </c>
      <c r="M48" s="164">
        <f t="shared" si="10"/>
        <v>37219</v>
      </c>
      <c r="N48" s="162">
        <f t="shared" si="10"/>
        <v>1732219</v>
      </c>
      <c r="O48" s="162">
        <f t="shared" si="10"/>
        <v>1638291</v>
      </c>
      <c r="P48" s="162">
        <f t="shared" si="10"/>
        <v>149744716</v>
      </c>
      <c r="Q48" s="163">
        <f t="shared" si="10"/>
        <v>78803096</v>
      </c>
    </row>
    <row r="49" spans="1:17" ht="14.25" hidden="1" thickBot="1">
      <c r="A49" s="220"/>
      <c r="C49" s="130">
        <v>38606</v>
      </c>
      <c r="D49" s="130">
        <v>4079169</v>
      </c>
      <c r="E49" s="130">
        <v>3914697</v>
      </c>
      <c r="F49" s="130">
        <v>291946632</v>
      </c>
      <c r="G49" s="130">
        <v>151724503</v>
      </c>
      <c r="H49" s="130">
        <v>208394</v>
      </c>
      <c r="I49" s="130">
        <v>4239535</v>
      </c>
      <c r="J49" s="130">
        <v>3946280</v>
      </c>
      <c r="K49" s="130">
        <v>396559154</v>
      </c>
      <c r="L49" s="130">
        <v>210846803</v>
      </c>
      <c r="M49" s="154">
        <f t="shared" si="10"/>
        <v>247000</v>
      </c>
      <c r="N49" s="155">
        <f t="shared" si="10"/>
        <v>8318704</v>
      </c>
      <c r="O49" s="155">
        <f t="shared" si="10"/>
        <v>7860977</v>
      </c>
      <c r="P49" s="155">
        <f t="shared" si="10"/>
        <v>688505786</v>
      </c>
      <c r="Q49" s="156">
        <f t="shared" si="10"/>
        <v>362571306</v>
      </c>
    </row>
    <row r="50" spans="1:17" hidden="1">
      <c r="A50" s="220"/>
      <c r="C50" s="130" t="str">
        <f>IF(C43&lt;&gt;C47,"×","")</f>
        <v>×</v>
      </c>
      <c r="D50" s="130" t="str">
        <f t="shared" ref="D50:Q50" si="11">IF(D43&lt;&gt;D47,"×","")</f>
        <v>×</v>
      </c>
      <c r="E50" s="130" t="str">
        <f t="shared" si="11"/>
        <v>×</v>
      </c>
      <c r="F50" s="130" t="str">
        <f t="shared" si="11"/>
        <v>×</v>
      </c>
      <c r="G50" s="130" t="str">
        <f t="shared" si="11"/>
        <v>×</v>
      </c>
      <c r="H50" s="130" t="str">
        <f t="shared" si="11"/>
        <v>×</v>
      </c>
      <c r="I50" s="130" t="str">
        <f t="shared" si="11"/>
        <v>×</v>
      </c>
      <c r="J50" s="130" t="str">
        <f t="shared" si="11"/>
        <v>×</v>
      </c>
      <c r="K50" s="130" t="str">
        <f t="shared" si="11"/>
        <v>×</v>
      </c>
      <c r="L50" s="130" t="str">
        <f t="shared" si="11"/>
        <v>×</v>
      </c>
      <c r="M50" s="130" t="str">
        <f t="shared" si="11"/>
        <v>×</v>
      </c>
      <c r="N50" s="130" t="str">
        <f t="shared" si="11"/>
        <v>×</v>
      </c>
      <c r="O50" s="130" t="str">
        <f t="shared" si="11"/>
        <v>×</v>
      </c>
      <c r="P50" s="130" t="str">
        <f t="shared" si="11"/>
        <v>×</v>
      </c>
      <c r="Q50" s="130" t="str">
        <f t="shared" si="11"/>
        <v>×</v>
      </c>
    </row>
    <row r="51" spans="1:17" hidden="1">
      <c r="C51" s="130" t="str">
        <f t="shared" ref="C51:Q51" si="12">IF(C44&lt;&gt;C48,"×","")</f>
        <v>×</v>
      </c>
      <c r="D51" s="130" t="str">
        <f t="shared" si="12"/>
        <v>×</v>
      </c>
      <c r="E51" s="130" t="str">
        <f t="shared" si="12"/>
        <v>×</v>
      </c>
      <c r="F51" s="130" t="str">
        <f t="shared" si="12"/>
        <v>×</v>
      </c>
      <c r="G51" s="130" t="str">
        <f t="shared" si="12"/>
        <v>×</v>
      </c>
      <c r="H51" s="130" t="str">
        <f t="shared" si="12"/>
        <v>×</v>
      </c>
      <c r="I51" s="130" t="str">
        <f t="shared" si="12"/>
        <v>×</v>
      </c>
      <c r="J51" s="130" t="str">
        <f t="shared" si="12"/>
        <v>×</v>
      </c>
      <c r="K51" s="130" t="str">
        <f t="shared" si="12"/>
        <v>×</v>
      </c>
      <c r="L51" s="130" t="str">
        <f t="shared" si="12"/>
        <v>×</v>
      </c>
      <c r="M51" s="130" t="str">
        <f t="shared" si="12"/>
        <v>×</v>
      </c>
      <c r="N51" s="130" t="str">
        <f t="shared" si="12"/>
        <v>×</v>
      </c>
      <c r="O51" s="130" t="str">
        <f t="shared" si="12"/>
        <v>×</v>
      </c>
      <c r="P51" s="130" t="str">
        <f t="shared" si="12"/>
        <v>×</v>
      </c>
      <c r="Q51" s="130" t="str">
        <f t="shared" si="12"/>
        <v>×</v>
      </c>
    </row>
    <row r="52" spans="1:17" hidden="1">
      <c r="C52" s="130" t="str">
        <f t="shared" ref="C52:Q52" si="13">IF(C45&lt;&gt;C49,"×","")</f>
        <v>×</v>
      </c>
      <c r="D52" s="130" t="str">
        <f t="shared" si="13"/>
        <v>×</v>
      </c>
      <c r="E52" s="130" t="str">
        <f t="shared" si="13"/>
        <v>×</v>
      </c>
      <c r="F52" s="130" t="str">
        <f t="shared" si="13"/>
        <v>×</v>
      </c>
      <c r="G52" s="130" t="str">
        <f t="shared" si="13"/>
        <v>×</v>
      </c>
      <c r="H52" s="130" t="str">
        <f t="shared" si="13"/>
        <v>×</v>
      </c>
      <c r="I52" s="130" t="str">
        <f t="shared" si="13"/>
        <v>×</v>
      </c>
      <c r="J52" s="130" t="str">
        <f t="shared" si="13"/>
        <v>×</v>
      </c>
      <c r="K52" s="130" t="str">
        <f t="shared" si="13"/>
        <v>×</v>
      </c>
      <c r="L52" s="130" t="str">
        <f t="shared" si="13"/>
        <v>×</v>
      </c>
      <c r="M52" s="130" t="str">
        <f t="shared" si="13"/>
        <v>×</v>
      </c>
      <c r="N52" s="130" t="str">
        <f t="shared" si="13"/>
        <v>×</v>
      </c>
      <c r="O52" s="130" t="str">
        <f t="shared" si="13"/>
        <v>×</v>
      </c>
      <c r="P52" s="130" t="str">
        <f t="shared" si="13"/>
        <v>×</v>
      </c>
      <c r="Q52" s="130" t="str">
        <f t="shared" si="13"/>
        <v>×</v>
      </c>
    </row>
    <row r="58" spans="1:17">
      <c r="A58" s="402" t="s">
        <v>171</v>
      </c>
      <c r="B58" s="402"/>
      <c r="C58" s="402"/>
      <c r="D58" s="402"/>
      <c r="E58" s="402"/>
      <c r="F58" s="402"/>
      <c r="G58" s="402"/>
      <c r="H58" s="402"/>
      <c r="I58" s="402"/>
      <c r="J58" s="401" t="s">
        <v>172</v>
      </c>
      <c r="K58" s="401"/>
      <c r="L58" s="401"/>
      <c r="M58" s="401"/>
      <c r="N58" s="401"/>
      <c r="O58" s="401"/>
      <c r="P58" s="401"/>
      <c r="Q58" s="401"/>
    </row>
  </sheetData>
  <mergeCells count="2">
    <mergeCell ref="A58:I58"/>
    <mergeCell ref="J58:Q58"/>
  </mergeCells>
  <phoneticPr fontId="3"/>
  <pageMargins left="0.43307086614173229" right="0.43307086614173229" top="0.78740157480314965" bottom="0" header="0.31496062992125984" footer="0"/>
  <pageSetup paperSize="9" scale="95" orientation="portrait" r:id="rId1"/>
  <colBreaks count="1" manualBreakCount="1">
    <brk id="9" max="5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08"/>
  <sheetViews>
    <sheetView view="pageBreakPreview" zoomScale="115" zoomScaleNormal="100" zoomScaleSheetLayoutView="115" workbookViewId="0">
      <pane xSplit="2" ySplit="6" topLeftCell="C35" activePane="bottomRight" state="frozen"/>
      <selection pane="topRight" activeCell="C1" sqref="C1"/>
      <selection pane="bottomLeft" activeCell="A7" sqref="A7"/>
      <selection pane="bottomRight" activeCell="I61" sqref="I61"/>
    </sheetView>
  </sheetViews>
  <sheetFormatPr defaultRowHeight="13.5"/>
  <cols>
    <col min="1" max="1" width="10.5" style="130" customWidth="1"/>
    <col min="2" max="2" width="8.625" style="130" customWidth="1"/>
    <col min="3" max="3" width="8.625" style="185" customWidth="1"/>
    <col min="4" max="5" width="11.625" style="185" customWidth="1"/>
    <col min="6" max="6" width="13.125" style="185" customWidth="1"/>
    <col min="7" max="7" width="12.125" style="185" customWidth="1"/>
    <col min="8" max="8" width="8.625" style="185" customWidth="1"/>
    <col min="9" max="10" width="11.625" style="185" customWidth="1"/>
    <col min="11" max="11" width="13.125" style="185" customWidth="1"/>
    <col min="12" max="12" width="12.625" style="185" customWidth="1"/>
    <col min="13" max="13" width="8.625" style="185" customWidth="1"/>
    <col min="14" max="15" width="11.625" style="185" customWidth="1"/>
    <col min="16" max="16" width="13.625" style="185" customWidth="1"/>
    <col min="17" max="17" width="12.625" style="130" customWidth="1"/>
    <col min="18" max="16384" width="9" style="130"/>
  </cols>
  <sheetData>
    <row r="1" spans="1:17" s="52" customFormat="1"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7" s="52" customFormat="1" ht="15" customHeight="1" thickBot="1">
      <c r="A2" s="179" t="s">
        <v>143</v>
      </c>
      <c r="C2" s="221"/>
      <c r="D2" s="221"/>
      <c r="E2" s="221"/>
      <c r="F2" s="225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17" ht="13.5" customHeight="1">
      <c r="A3" s="110"/>
      <c r="B3" s="167" t="s">
        <v>108</v>
      </c>
      <c r="C3" s="168"/>
      <c r="D3" s="172"/>
      <c r="E3" s="173" t="s">
        <v>109</v>
      </c>
      <c r="F3" s="172"/>
      <c r="G3" s="222"/>
      <c r="H3" s="168"/>
      <c r="I3" s="172"/>
      <c r="J3" s="173" t="s">
        <v>110</v>
      </c>
      <c r="K3" s="172"/>
      <c r="L3" s="223"/>
      <c r="M3" s="168"/>
      <c r="N3" s="172"/>
      <c r="O3" s="173" t="s">
        <v>111</v>
      </c>
      <c r="P3" s="172"/>
      <c r="Q3" s="85"/>
    </row>
    <row r="4" spans="1:17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80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</row>
    <row r="5" spans="1:17">
      <c r="A5" s="86"/>
      <c r="B5" s="87"/>
      <c r="C5" s="174" t="s">
        <v>117</v>
      </c>
      <c r="D5" s="226"/>
      <c r="E5" s="226"/>
      <c r="F5" s="226"/>
      <c r="G5" s="227"/>
      <c r="H5" s="174" t="s">
        <v>117</v>
      </c>
      <c r="I5" s="334"/>
      <c r="J5" s="334"/>
      <c r="K5" s="226"/>
      <c r="L5" s="227"/>
      <c r="M5" s="174" t="s">
        <v>117</v>
      </c>
      <c r="N5" s="175"/>
      <c r="O5" s="175"/>
      <c r="P5" s="175"/>
      <c r="Q5" s="146"/>
    </row>
    <row r="6" spans="1:17" ht="14.25" thickBot="1">
      <c r="A6" s="186" t="s">
        <v>118</v>
      </c>
      <c r="B6" s="219" t="s">
        <v>119</v>
      </c>
      <c r="C6" s="176"/>
      <c r="D6" s="177" t="s">
        <v>120</v>
      </c>
      <c r="E6" s="177" t="s">
        <v>120</v>
      </c>
      <c r="F6" s="177" t="s">
        <v>15</v>
      </c>
      <c r="G6" s="178" t="s">
        <v>15</v>
      </c>
      <c r="H6" s="176"/>
      <c r="I6" s="183" t="s">
        <v>120</v>
      </c>
      <c r="J6" s="183" t="s">
        <v>120</v>
      </c>
      <c r="K6" s="177" t="s">
        <v>15</v>
      </c>
      <c r="L6" s="178" t="s">
        <v>15</v>
      </c>
      <c r="M6" s="176"/>
      <c r="N6" s="177" t="s">
        <v>120</v>
      </c>
      <c r="O6" s="177" t="s">
        <v>120</v>
      </c>
      <c r="P6" s="177" t="s">
        <v>15</v>
      </c>
      <c r="Q6" s="149" t="s">
        <v>15</v>
      </c>
    </row>
    <row r="7" spans="1:17" ht="16.7" customHeight="1">
      <c r="A7" s="81"/>
      <c r="B7" s="217" t="str">
        <f>'９８～９９'!$B$7</f>
        <v>４年以前</v>
      </c>
      <c r="C7" s="168">
        <v>583</v>
      </c>
      <c r="D7" s="151">
        <v>59285</v>
      </c>
      <c r="E7" s="151">
        <v>58220</v>
      </c>
      <c r="F7" s="151">
        <v>4891318</v>
      </c>
      <c r="G7" s="151">
        <v>2490755</v>
      </c>
      <c r="H7" s="150">
        <v>48</v>
      </c>
      <c r="I7" s="151">
        <v>5166</v>
      </c>
      <c r="J7" s="151">
        <v>4309</v>
      </c>
      <c r="K7" s="151">
        <v>491305</v>
      </c>
      <c r="L7" s="151">
        <v>288173</v>
      </c>
      <c r="M7" s="150">
        <f>C7+H7</f>
        <v>631</v>
      </c>
      <c r="N7" s="151">
        <f>D7+I7</f>
        <v>64451</v>
      </c>
      <c r="O7" s="151">
        <f>E7+J7</f>
        <v>62529</v>
      </c>
      <c r="P7" s="151">
        <f>F7+K7</f>
        <v>5382623</v>
      </c>
      <c r="Q7" s="152">
        <f>G7+L7</f>
        <v>2778928</v>
      </c>
    </row>
    <row r="8" spans="1:17" ht="16.7" customHeight="1" thickBot="1">
      <c r="A8" s="153" t="s">
        <v>121</v>
      </c>
      <c r="B8" s="218" t="str">
        <f>'９８～９９'!$B$8</f>
        <v>５  年</v>
      </c>
      <c r="C8" s="280">
        <v>268</v>
      </c>
      <c r="D8" s="155">
        <v>27451</v>
      </c>
      <c r="E8" s="155">
        <v>26725</v>
      </c>
      <c r="F8" s="155">
        <v>2588050</v>
      </c>
      <c r="G8" s="155">
        <v>1328096</v>
      </c>
      <c r="H8" s="154">
        <v>25</v>
      </c>
      <c r="I8" s="155">
        <v>4160</v>
      </c>
      <c r="J8" s="155">
        <v>3773</v>
      </c>
      <c r="K8" s="155">
        <v>453810</v>
      </c>
      <c r="L8" s="155">
        <v>248748</v>
      </c>
      <c r="M8" s="154">
        <f t="shared" ref="M8:M45" si="0">C8+H8</f>
        <v>293</v>
      </c>
      <c r="N8" s="155">
        <f t="shared" ref="N8:N45" si="1">D8+I8</f>
        <v>31611</v>
      </c>
      <c r="O8" s="155">
        <f t="shared" ref="O8:O45" si="2">E8+J8</f>
        <v>30498</v>
      </c>
      <c r="P8" s="155">
        <f t="shared" ref="P8:P45" si="3">F8+K8</f>
        <v>3041860</v>
      </c>
      <c r="Q8" s="156">
        <f t="shared" ref="Q8:Q45" si="4">G8+L8</f>
        <v>1576844</v>
      </c>
    </row>
    <row r="9" spans="1:17" ht="16.7" customHeight="1">
      <c r="A9" s="157"/>
      <c r="B9" s="217" t="str">
        <f>'９８～９９'!$B$7</f>
        <v>４年以前</v>
      </c>
      <c r="C9" s="168">
        <v>589</v>
      </c>
      <c r="D9" s="151">
        <v>61772</v>
      </c>
      <c r="E9" s="151">
        <v>59398</v>
      </c>
      <c r="F9" s="151">
        <v>5066292</v>
      </c>
      <c r="G9" s="151">
        <v>2633734</v>
      </c>
      <c r="H9" s="150">
        <v>65</v>
      </c>
      <c r="I9" s="151">
        <v>8456</v>
      </c>
      <c r="J9" s="151">
        <v>7178</v>
      </c>
      <c r="K9" s="151">
        <v>805518</v>
      </c>
      <c r="L9" s="151">
        <v>468540</v>
      </c>
      <c r="M9" s="150">
        <f t="shared" si="0"/>
        <v>654</v>
      </c>
      <c r="N9" s="151">
        <f t="shared" si="1"/>
        <v>70228</v>
      </c>
      <c r="O9" s="151">
        <f t="shared" si="2"/>
        <v>66576</v>
      </c>
      <c r="P9" s="151">
        <f t="shared" si="3"/>
        <v>5871810</v>
      </c>
      <c r="Q9" s="152">
        <f t="shared" si="4"/>
        <v>3102274</v>
      </c>
    </row>
    <row r="10" spans="1:17" ht="16.7" customHeight="1" thickBot="1">
      <c r="A10" s="153" t="s">
        <v>85</v>
      </c>
      <c r="B10" s="218" t="str">
        <f>'９８～９９'!$B$8</f>
        <v>５  年</v>
      </c>
      <c r="C10" s="280">
        <v>258</v>
      </c>
      <c r="D10" s="155">
        <v>26368</v>
      </c>
      <c r="E10" s="155">
        <v>25242</v>
      </c>
      <c r="F10" s="155">
        <v>2481815</v>
      </c>
      <c r="G10" s="155">
        <v>1303712</v>
      </c>
      <c r="H10" s="154">
        <v>24</v>
      </c>
      <c r="I10" s="155">
        <v>2029</v>
      </c>
      <c r="J10" s="155">
        <v>1865</v>
      </c>
      <c r="K10" s="155">
        <v>211129</v>
      </c>
      <c r="L10" s="155">
        <v>114603</v>
      </c>
      <c r="M10" s="154">
        <f t="shared" si="0"/>
        <v>282</v>
      </c>
      <c r="N10" s="155">
        <f t="shared" si="1"/>
        <v>28397</v>
      </c>
      <c r="O10" s="155">
        <f t="shared" si="2"/>
        <v>27107</v>
      </c>
      <c r="P10" s="155">
        <f t="shared" si="3"/>
        <v>2692944</v>
      </c>
      <c r="Q10" s="156">
        <f t="shared" si="4"/>
        <v>1418315</v>
      </c>
    </row>
    <row r="11" spans="1:17" ht="16.7" customHeight="1">
      <c r="A11" s="158"/>
      <c r="B11" s="217" t="str">
        <f>'９８～９９'!$B$7</f>
        <v>４年以前</v>
      </c>
      <c r="C11" s="168">
        <v>92</v>
      </c>
      <c r="D11" s="151">
        <v>8750</v>
      </c>
      <c r="E11" s="151">
        <v>8333</v>
      </c>
      <c r="F11" s="151">
        <v>737594</v>
      </c>
      <c r="G11" s="151">
        <v>387465</v>
      </c>
      <c r="H11" s="150">
        <v>9</v>
      </c>
      <c r="I11" s="151">
        <v>628</v>
      </c>
      <c r="J11" s="151">
        <v>523</v>
      </c>
      <c r="K11" s="151">
        <v>53970</v>
      </c>
      <c r="L11" s="151">
        <v>31741</v>
      </c>
      <c r="M11" s="150">
        <f t="shared" si="0"/>
        <v>101</v>
      </c>
      <c r="N11" s="151">
        <f t="shared" si="1"/>
        <v>9378</v>
      </c>
      <c r="O11" s="151">
        <f t="shared" si="2"/>
        <v>8856</v>
      </c>
      <c r="P11" s="151">
        <f t="shared" si="3"/>
        <v>791564</v>
      </c>
      <c r="Q11" s="152">
        <f t="shared" si="4"/>
        <v>419206</v>
      </c>
    </row>
    <row r="12" spans="1:17" ht="16.7" customHeight="1" thickBot="1">
      <c r="A12" s="153" t="s">
        <v>122</v>
      </c>
      <c r="B12" s="218" t="str">
        <f>'９８～９９'!$B$8</f>
        <v>５  年</v>
      </c>
      <c r="C12" s="280">
        <v>67</v>
      </c>
      <c r="D12" s="155">
        <v>6143</v>
      </c>
      <c r="E12" s="155">
        <v>6021</v>
      </c>
      <c r="F12" s="155">
        <v>595569</v>
      </c>
      <c r="G12" s="155">
        <v>303949</v>
      </c>
      <c r="H12" s="154">
        <v>6</v>
      </c>
      <c r="I12" s="155">
        <v>434</v>
      </c>
      <c r="J12" s="155">
        <v>374</v>
      </c>
      <c r="K12" s="155">
        <v>46963</v>
      </c>
      <c r="L12" s="155">
        <v>27016</v>
      </c>
      <c r="M12" s="154">
        <f t="shared" si="0"/>
        <v>73</v>
      </c>
      <c r="N12" s="155">
        <f t="shared" si="1"/>
        <v>6577</v>
      </c>
      <c r="O12" s="155">
        <f t="shared" si="2"/>
        <v>6395</v>
      </c>
      <c r="P12" s="155">
        <f t="shared" si="3"/>
        <v>642532</v>
      </c>
      <c r="Q12" s="156">
        <f t="shared" si="4"/>
        <v>330965</v>
      </c>
    </row>
    <row r="13" spans="1:17" ht="16.7" customHeight="1">
      <c r="A13" s="158"/>
      <c r="B13" s="217" t="str">
        <f>'９８～９９'!$B$7</f>
        <v>４年以前</v>
      </c>
      <c r="C13" s="168">
        <v>211</v>
      </c>
      <c r="D13" s="151">
        <v>22919</v>
      </c>
      <c r="E13" s="151">
        <v>21536</v>
      </c>
      <c r="F13" s="151">
        <v>1904708</v>
      </c>
      <c r="G13" s="151">
        <v>1009652</v>
      </c>
      <c r="H13" s="150">
        <v>19</v>
      </c>
      <c r="I13" s="151">
        <v>1764</v>
      </c>
      <c r="J13" s="151">
        <v>1615</v>
      </c>
      <c r="K13" s="151">
        <v>162330</v>
      </c>
      <c r="L13" s="151">
        <v>88384</v>
      </c>
      <c r="M13" s="150">
        <f t="shared" si="0"/>
        <v>230</v>
      </c>
      <c r="N13" s="151">
        <f t="shared" si="1"/>
        <v>24683</v>
      </c>
      <c r="O13" s="151">
        <f t="shared" si="2"/>
        <v>23151</v>
      </c>
      <c r="P13" s="151">
        <f t="shared" si="3"/>
        <v>2067038</v>
      </c>
      <c r="Q13" s="152">
        <f t="shared" si="4"/>
        <v>1098036</v>
      </c>
    </row>
    <row r="14" spans="1:17" ht="16.7" customHeight="1" thickBot="1">
      <c r="A14" s="153" t="s">
        <v>123</v>
      </c>
      <c r="B14" s="218" t="str">
        <f>'９８～９９'!$B$8</f>
        <v>５  年</v>
      </c>
      <c r="C14" s="280">
        <v>132</v>
      </c>
      <c r="D14" s="155">
        <v>13368</v>
      </c>
      <c r="E14" s="155">
        <v>13120</v>
      </c>
      <c r="F14" s="155">
        <v>1270275</v>
      </c>
      <c r="G14" s="155">
        <v>647681</v>
      </c>
      <c r="H14" s="154">
        <v>11</v>
      </c>
      <c r="I14" s="155">
        <v>2472</v>
      </c>
      <c r="J14" s="155">
        <v>2259</v>
      </c>
      <c r="K14" s="155">
        <v>271876</v>
      </c>
      <c r="L14" s="155">
        <v>147776</v>
      </c>
      <c r="M14" s="154">
        <f t="shared" si="0"/>
        <v>143</v>
      </c>
      <c r="N14" s="155">
        <f t="shared" si="1"/>
        <v>15840</v>
      </c>
      <c r="O14" s="155">
        <f t="shared" si="2"/>
        <v>15379</v>
      </c>
      <c r="P14" s="155">
        <f t="shared" si="3"/>
        <v>1542151</v>
      </c>
      <c r="Q14" s="156">
        <f t="shared" si="4"/>
        <v>795457</v>
      </c>
    </row>
    <row r="15" spans="1:17" ht="16.7" customHeight="1">
      <c r="A15" s="158"/>
      <c r="B15" s="217" t="str">
        <f>'９８～９９'!$B$7</f>
        <v>４年以前</v>
      </c>
      <c r="C15" s="168">
        <v>547</v>
      </c>
      <c r="D15" s="151">
        <v>53408</v>
      </c>
      <c r="E15" s="151">
        <v>52030</v>
      </c>
      <c r="F15" s="151">
        <v>4424120</v>
      </c>
      <c r="G15" s="151">
        <v>2272152</v>
      </c>
      <c r="H15" s="150">
        <v>43</v>
      </c>
      <c r="I15" s="151">
        <v>4806</v>
      </c>
      <c r="J15" s="151">
        <v>4317</v>
      </c>
      <c r="K15" s="151">
        <v>451595</v>
      </c>
      <c r="L15" s="151">
        <v>249110</v>
      </c>
      <c r="M15" s="150">
        <f>C15+H15</f>
        <v>590</v>
      </c>
      <c r="N15" s="151">
        <f t="shared" si="1"/>
        <v>58214</v>
      </c>
      <c r="O15" s="151">
        <f t="shared" si="2"/>
        <v>56347</v>
      </c>
      <c r="P15" s="151">
        <f t="shared" si="3"/>
        <v>4875715</v>
      </c>
      <c r="Q15" s="152">
        <f t="shared" si="4"/>
        <v>2521262</v>
      </c>
    </row>
    <row r="16" spans="1:17" ht="16.7" customHeight="1" thickBot="1">
      <c r="A16" s="153" t="s">
        <v>124</v>
      </c>
      <c r="B16" s="218" t="str">
        <f>'９８～９９'!$B$8</f>
        <v>５  年</v>
      </c>
      <c r="C16" s="280">
        <v>227</v>
      </c>
      <c r="D16" s="155">
        <v>22135</v>
      </c>
      <c r="E16" s="155">
        <v>21549</v>
      </c>
      <c r="F16" s="155">
        <v>2077641</v>
      </c>
      <c r="G16" s="155">
        <v>1066968</v>
      </c>
      <c r="H16" s="154">
        <v>22</v>
      </c>
      <c r="I16" s="155">
        <v>1118</v>
      </c>
      <c r="J16" s="155">
        <v>1031</v>
      </c>
      <c r="K16" s="155">
        <v>125239</v>
      </c>
      <c r="L16" s="155">
        <v>68361</v>
      </c>
      <c r="M16" s="154">
        <f>C16+H16</f>
        <v>249</v>
      </c>
      <c r="N16" s="155">
        <f t="shared" si="1"/>
        <v>23253</v>
      </c>
      <c r="O16" s="155">
        <f t="shared" si="2"/>
        <v>22580</v>
      </c>
      <c r="P16" s="155">
        <f t="shared" si="3"/>
        <v>2202880</v>
      </c>
      <c r="Q16" s="156">
        <f t="shared" si="4"/>
        <v>1135329</v>
      </c>
    </row>
    <row r="17" spans="1:17" ht="16.7" customHeight="1">
      <c r="A17" s="158"/>
      <c r="B17" s="217" t="str">
        <f>'９８～９９'!$B$7</f>
        <v>４年以前</v>
      </c>
      <c r="C17" s="168">
        <v>888</v>
      </c>
      <c r="D17" s="151">
        <v>89438</v>
      </c>
      <c r="E17" s="151">
        <v>88084</v>
      </c>
      <c r="F17" s="151">
        <v>7340428</v>
      </c>
      <c r="G17" s="151">
        <v>3729868</v>
      </c>
      <c r="H17" s="150">
        <v>57</v>
      </c>
      <c r="I17" s="151">
        <v>5972</v>
      </c>
      <c r="J17" s="151">
        <v>5840</v>
      </c>
      <c r="K17" s="151">
        <v>556820</v>
      </c>
      <c r="L17" s="151">
        <v>285152</v>
      </c>
      <c r="M17" s="150">
        <f>C17+H17</f>
        <v>945</v>
      </c>
      <c r="N17" s="151">
        <f t="shared" si="1"/>
        <v>95410</v>
      </c>
      <c r="O17" s="151">
        <f t="shared" si="2"/>
        <v>93924</v>
      </c>
      <c r="P17" s="151">
        <f t="shared" si="3"/>
        <v>7897248</v>
      </c>
      <c r="Q17" s="152">
        <f t="shared" si="4"/>
        <v>4015020</v>
      </c>
    </row>
    <row r="18" spans="1:17" ht="16.7" customHeight="1" thickBot="1">
      <c r="A18" s="153" t="s">
        <v>125</v>
      </c>
      <c r="B18" s="218" t="str">
        <f>'９８～９９'!$B$8</f>
        <v>５  年</v>
      </c>
      <c r="C18" s="280">
        <v>351</v>
      </c>
      <c r="D18" s="155">
        <v>34466</v>
      </c>
      <c r="E18" s="155">
        <v>33786</v>
      </c>
      <c r="F18" s="155">
        <v>3238795</v>
      </c>
      <c r="G18" s="155">
        <v>1654316</v>
      </c>
      <c r="H18" s="154">
        <v>45</v>
      </c>
      <c r="I18" s="155">
        <v>4201</v>
      </c>
      <c r="J18" s="155">
        <v>3831</v>
      </c>
      <c r="K18" s="155">
        <v>454768</v>
      </c>
      <c r="L18" s="155">
        <v>248112</v>
      </c>
      <c r="M18" s="154">
        <f>C18+H18</f>
        <v>396</v>
      </c>
      <c r="N18" s="155">
        <f t="shared" si="1"/>
        <v>38667</v>
      </c>
      <c r="O18" s="155">
        <f t="shared" si="2"/>
        <v>37617</v>
      </c>
      <c r="P18" s="155">
        <f t="shared" si="3"/>
        <v>3693563</v>
      </c>
      <c r="Q18" s="156">
        <f t="shared" si="4"/>
        <v>1902428</v>
      </c>
    </row>
    <row r="19" spans="1:17" ht="16.7" customHeight="1">
      <c r="A19" s="158"/>
      <c r="B19" s="217" t="str">
        <f>'９８～９９'!$B$7</f>
        <v>４年以前</v>
      </c>
      <c r="C19" s="150">
        <v>831</v>
      </c>
      <c r="D19" s="151">
        <v>83386</v>
      </c>
      <c r="E19" s="151">
        <v>82205</v>
      </c>
      <c r="F19" s="151">
        <v>6898210</v>
      </c>
      <c r="G19" s="281">
        <v>3500781</v>
      </c>
      <c r="H19" s="150">
        <v>62</v>
      </c>
      <c r="I19" s="151">
        <v>4875</v>
      </c>
      <c r="J19" s="151">
        <v>4395</v>
      </c>
      <c r="K19" s="151">
        <v>446038</v>
      </c>
      <c r="L19" s="152">
        <v>245060</v>
      </c>
      <c r="M19" s="150">
        <f t="shared" ref="M19:Q20" si="5">C19+H19</f>
        <v>893</v>
      </c>
      <c r="N19" s="151">
        <f t="shared" si="5"/>
        <v>88261</v>
      </c>
      <c r="O19" s="151">
        <f t="shared" si="5"/>
        <v>86600</v>
      </c>
      <c r="P19" s="151">
        <f t="shared" si="5"/>
        <v>7344248</v>
      </c>
      <c r="Q19" s="152">
        <f t="shared" si="5"/>
        <v>3745841</v>
      </c>
    </row>
    <row r="20" spans="1:17" ht="16.7" customHeight="1" thickBot="1">
      <c r="A20" s="153" t="s">
        <v>153</v>
      </c>
      <c r="B20" s="218" t="str">
        <f>'９８～９９'!$B$8</f>
        <v>５  年</v>
      </c>
      <c r="C20" s="154">
        <v>391</v>
      </c>
      <c r="D20" s="155">
        <v>40465</v>
      </c>
      <c r="E20" s="155">
        <v>39446</v>
      </c>
      <c r="F20" s="155">
        <v>3818834</v>
      </c>
      <c r="G20" s="282">
        <v>1960525</v>
      </c>
      <c r="H20" s="154">
        <v>27</v>
      </c>
      <c r="I20" s="155">
        <v>1788</v>
      </c>
      <c r="J20" s="155">
        <v>1373</v>
      </c>
      <c r="K20" s="155">
        <v>205759</v>
      </c>
      <c r="L20" s="156">
        <v>127378</v>
      </c>
      <c r="M20" s="154">
        <f t="shared" si="5"/>
        <v>418</v>
      </c>
      <c r="N20" s="155">
        <f t="shared" si="5"/>
        <v>42253</v>
      </c>
      <c r="O20" s="155">
        <f t="shared" si="5"/>
        <v>40819</v>
      </c>
      <c r="P20" s="155">
        <f t="shared" si="5"/>
        <v>4024593</v>
      </c>
      <c r="Q20" s="156">
        <f t="shared" si="5"/>
        <v>2087903</v>
      </c>
    </row>
    <row r="21" spans="1:17" ht="16.7" customHeight="1">
      <c r="A21" s="158"/>
      <c r="B21" s="217" t="str">
        <f>'９８～９９'!$B$7</f>
        <v>４年以前</v>
      </c>
      <c r="C21" s="168">
        <v>1227</v>
      </c>
      <c r="D21" s="151">
        <v>121830</v>
      </c>
      <c r="E21" s="151">
        <v>120172</v>
      </c>
      <c r="F21" s="151">
        <v>10042254</v>
      </c>
      <c r="G21" s="151">
        <v>5090728</v>
      </c>
      <c r="H21" s="150">
        <v>71</v>
      </c>
      <c r="I21" s="151">
        <v>10136</v>
      </c>
      <c r="J21" s="151">
        <v>9388</v>
      </c>
      <c r="K21" s="151">
        <v>930652</v>
      </c>
      <c r="L21" s="151">
        <v>501003</v>
      </c>
      <c r="M21" s="150">
        <f t="shared" si="0"/>
        <v>1298</v>
      </c>
      <c r="N21" s="151">
        <f t="shared" si="1"/>
        <v>131966</v>
      </c>
      <c r="O21" s="151">
        <f t="shared" si="2"/>
        <v>129560</v>
      </c>
      <c r="P21" s="151">
        <f t="shared" si="3"/>
        <v>10972906</v>
      </c>
      <c r="Q21" s="152">
        <f t="shared" si="4"/>
        <v>5591731</v>
      </c>
    </row>
    <row r="22" spans="1:17" ht="16.7" customHeight="1" thickBot="1">
      <c r="A22" s="153" t="s">
        <v>126</v>
      </c>
      <c r="B22" s="218" t="str">
        <f>'９８～９９'!$B$8</f>
        <v>５  年</v>
      </c>
      <c r="C22" s="280">
        <v>593</v>
      </c>
      <c r="D22" s="155">
        <v>58086</v>
      </c>
      <c r="E22" s="155">
        <v>57520</v>
      </c>
      <c r="F22" s="155">
        <v>5435021</v>
      </c>
      <c r="G22" s="155">
        <v>2745161</v>
      </c>
      <c r="H22" s="154">
        <v>44</v>
      </c>
      <c r="I22" s="155">
        <v>4320</v>
      </c>
      <c r="J22" s="155">
        <v>3902</v>
      </c>
      <c r="K22" s="155">
        <v>481168</v>
      </c>
      <c r="L22" s="155">
        <v>265013</v>
      </c>
      <c r="M22" s="154">
        <f t="shared" si="0"/>
        <v>637</v>
      </c>
      <c r="N22" s="155">
        <f t="shared" si="1"/>
        <v>62406</v>
      </c>
      <c r="O22" s="155">
        <f t="shared" si="2"/>
        <v>61422</v>
      </c>
      <c r="P22" s="155">
        <f t="shared" si="3"/>
        <v>5916189</v>
      </c>
      <c r="Q22" s="156">
        <f t="shared" si="4"/>
        <v>3010174</v>
      </c>
    </row>
    <row r="23" spans="1:17" ht="16.7" customHeight="1">
      <c r="A23" s="158"/>
      <c r="B23" s="217" t="str">
        <f>'９８～９９'!$B$7</f>
        <v>４年以前</v>
      </c>
      <c r="C23" s="168">
        <v>637</v>
      </c>
      <c r="D23" s="151">
        <v>64166</v>
      </c>
      <c r="E23" s="151">
        <v>62850</v>
      </c>
      <c r="F23" s="151">
        <v>5309064</v>
      </c>
      <c r="G23" s="151">
        <v>2711181</v>
      </c>
      <c r="H23" s="150">
        <v>46</v>
      </c>
      <c r="I23" s="151">
        <v>3704</v>
      </c>
      <c r="J23" s="151">
        <v>3498</v>
      </c>
      <c r="K23" s="151">
        <v>333949</v>
      </c>
      <c r="L23" s="151">
        <v>177132</v>
      </c>
      <c r="M23" s="150">
        <f t="shared" si="0"/>
        <v>683</v>
      </c>
      <c r="N23" s="151">
        <f t="shared" si="1"/>
        <v>67870</v>
      </c>
      <c r="O23" s="151">
        <f t="shared" si="2"/>
        <v>66348</v>
      </c>
      <c r="P23" s="151">
        <f t="shared" si="3"/>
        <v>5643013</v>
      </c>
      <c r="Q23" s="152">
        <f t="shared" si="4"/>
        <v>2888313</v>
      </c>
    </row>
    <row r="24" spans="1:17" ht="16.7" customHeight="1" thickBot="1">
      <c r="A24" s="153" t="s">
        <v>127</v>
      </c>
      <c r="B24" s="218" t="str">
        <f>'９８～９９'!$B$8</f>
        <v>５  年</v>
      </c>
      <c r="C24" s="280">
        <v>292</v>
      </c>
      <c r="D24" s="155">
        <v>29020</v>
      </c>
      <c r="E24" s="155">
        <v>28749</v>
      </c>
      <c r="F24" s="155">
        <v>2767175</v>
      </c>
      <c r="G24" s="155">
        <v>1397909</v>
      </c>
      <c r="H24" s="154">
        <v>19</v>
      </c>
      <c r="I24" s="155">
        <v>1849</v>
      </c>
      <c r="J24" s="155">
        <v>1758</v>
      </c>
      <c r="K24" s="155">
        <v>201974</v>
      </c>
      <c r="L24" s="155">
        <v>106328</v>
      </c>
      <c r="M24" s="154">
        <f t="shared" si="0"/>
        <v>311</v>
      </c>
      <c r="N24" s="155">
        <f t="shared" si="1"/>
        <v>30869</v>
      </c>
      <c r="O24" s="155">
        <f t="shared" si="2"/>
        <v>30507</v>
      </c>
      <c r="P24" s="155">
        <f t="shared" si="3"/>
        <v>2969149</v>
      </c>
      <c r="Q24" s="156">
        <f t="shared" si="4"/>
        <v>1504237</v>
      </c>
    </row>
    <row r="25" spans="1:17" ht="16.7" customHeight="1">
      <c r="A25" s="158"/>
      <c r="B25" s="217" t="str">
        <f>'９８～９９'!$B$7</f>
        <v>４年以前</v>
      </c>
      <c r="C25" s="168">
        <v>599</v>
      </c>
      <c r="D25" s="151">
        <v>62242</v>
      </c>
      <c r="E25" s="151">
        <v>60264</v>
      </c>
      <c r="F25" s="151">
        <v>5111082</v>
      </c>
      <c r="G25" s="151">
        <v>2639210</v>
      </c>
      <c r="H25" s="150">
        <v>43</v>
      </c>
      <c r="I25" s="151">
        <v>5439</v>
      </c>
      <c r="J25" s="151">
        <v>4717</v>
      </c>
      <c r="K25" s="151">
        <v>514693</v>
      </c>
      <c r="L25" s="151">
        <v>297364</v>
      </c>
      <c r="M25" s="150">
        <f t="shared" si="0"/>
        <v>642</v>
      </c>
      <c r="N25" s="151">
        <f t="shared" si="1"/>
        <v>67681</v>
      </c>
      <c r="O25" s="151">
        <f t="shared" si="2"/>
        <v>64981</v>
      </c>
      <c r="P25" s="151">
        <f t="shared" si="3"/>
        <v>5625775</v>
      </c>
      <c r="Q25" s="152">
        <f t="shared" si="4"/>
        <v>2936574</v>
      </c>
    </row>
    <row r="26" spans="1:17" ht="16.7" customHeight="1" thickBot="1">
      <c r="A26" s="153" t="s">
        <v>128</v>
      </c>
      <c r="B26" s="218" t="str">
        <f>'９８～９９'!$B$8</f>
        <v>５  年</v>
      </c>
      <c r="C26" s="280">
        <v>185</v>
      </c>
      <c r="D26" s="155">
        <v>18515</v>
      </c>
      <c r="E26" s="155">
        <v>18045</v>
      </c>
      <c r="F26" s="155">
        <v>1737029</v>
      </c>
      <c r="G26" s="155">
        <v>892813</v>
      </c>
      <c r="H26" s="154">
        <v>17</v>
      </c>
      <c r="I26" s="155">
        <v>2494</v>
      </c>
      <c r="J26" s="155">
        <v>2075</v>
      </c>
      <c r="K26" s="155">
        <v>268392</v>
      </c>
      <c r="L26" s="155">
        <v>157053</v>
      </c>
      <c r="M26" s="154">
        <f t="shared" si="0"/>
        <v>202</v>
      </c>
      <c r="N26" s="155">
        <f t="shared" si="1"/>
        <v>21009</v>
      </c>
      <c r="O26" s="155">
        <f t="shared" si="2"/>
        <v>20120</v>
      </c>
      <c r="P26" s="155">
        <f t="shared" si="3"/>
        <v>2005421</v>
      </c>
      <c r="Q26" s="156">
        <f t="shared" si="4"/>
        <v>1049866</v>
      </c>
    </row>
    <row r="27" spans="1:17" ht="16.7" customHeight="1">
      <c r="A27" s="158"/>
      <c r="B27" s="217" t="str">
        <f>'９８～９９'!$B$7</f>
        <v>４年以前</v>
      </c>
      <c r="C27" s="168">
        <v>1137</v>
      </c>
      <c r="D27" s="151">
        <v>121262</v>
      </c>
      <c r="E27" s="151">
        <v>117026</v>
      </c>
      <c r="F27" s="151">
        <v>10124732</v>
      </c>
      <c r="G27" s="151">
        <v>5247572</v>
      </c>
      <c r="H27" s="150">
        <v>129</v>
      </c>
      <c r="I27" s="151">
        <v>17442</v>
      </c>
      <c r="J27" s="151">
        <v>15933</v>
      </c>
      <c r="K27" s="151">
        <v>1615025</v>
      </c>
      <c r="L27" s="151">
        <v>881964</v>
      </c>
      <c r="M27" s="150">
        <f>C27+H27</f>
        <v>1266</v>
      </c>
      <c r="N27" s="151">
        <f t="shared" si="1"/>
        <v>138704</v>
      </c>
      <c r="O27" s="151">
        <f t="shared" si="2"/>
        <v>132959</v>
      </c>
      <c r="P27" s="151">
        <f t="shared" si="3"/>
        <v>11739757</v>
      </c>
      <c r="Q27" s="152">
        <f t="shared" si="4"/>
        <v>6129536</v>
      </c>
    </row>
    <row r="28" spans="1:17" ht="16.7" customHeight="1" thickBot="1">
      <c r="A28" s="153" t="s">
        <v>129</v>
      </c>
      <c r="B28" s="218" t="str">
        <f>'９８～９９'!$B$8</f>
        <v>５  年</v>
      </c>
      <c r="C28" s="280">
        <v>516</v>
      </c>
      <c r="D28" s="155">
        <v>53951</v>
      </c>
      <c r="E28" s="155">
        <v>52663</v>
      </c>
      <c r="F28" s="155">
        <v>5159361</v>
      </c>
      <c r="G28" s="155">
        <v>2644754</v>
      </c>
      <c r="H28" s="154">
        <v>67</v>
      </c>
      <c r="I28" s="155">
        <v>9070</v>
      </c>
      <c r="J28" s="155">
        <v>8602</v>
      </c>
      <c r="K28" s="155">
        <v>968157</v>
      </c>
      <c r="L28" s="155">
        <v>510340</v>
      </c>
      <c r="M28" s="154">
        <f t="shared" si="0"/>
        <v>583</v>
      </c>
      <c r="N28" s="155">
        <f t="shared" si="1"/>
        <v>63021</v>
      </c>
      <c r="O28" s="155">
        <f t="shared" si="2"/>
        <v>61265</v>
      </c>
      <c r="P28" s="155">
        <f t="shared" si="3"/>
        <v>6127518</v>
      </c>
      <c r="Q28" s="156">
        <f t="shared" si="4"/>
        <v>3155094</v>
      </c>
    </row>
    <row r="29" spans="1:17" ht="16.7" customHeight="1">
      <c r="A29" s="158"/>
      <c r="B29" s="217" t="str">
        <f>'９８～９９'!$B$7</f>
        <v>４年以前</v>
      </c>
      <c r="C29" s="168">
        <v>533</v>
      </c>
      <c r="D29" s="151">
        <v>54615</v>
      </c>
      <c r="E29" s="151">
        <v>53209</v>
      </c>
      <c r="F29" s="151">
        <v>4520941</v>
      </c>
      <c r="G29" s="151">
        <v>2321718</v>
      </c>
      <c r="H29" s="150">
        <v>35</v>
      </c>
      <c r="I29" s="151">
        <v>3658</v>
      </c>
      <c r="J29" s="151">
        <v>3424</v>
      </c>
      <c r="K29" s="151">
        <v>338786</v>
      </c>
      <c r="L29" s="151">
        <v>180736</v>
      </c>
      <c r="M29" s="150">
        <f t="shared" si="0"/>
        <v>568</v>
      </c>
      <c r="N29" s="151">
        <f t="shared" si="1"/>
        <v>58273</v>
      </c>
      <c r="O29" s="151">
        <f t="shared" si="2"/>
        <v>56633</v>
      </c>
      <c r="P29" s="151">
        <f t="shared" si="3"/>
        <v>4859727</v>
      </c>
      <c r="Q29" s="152">
        <f t="shared" si="4"/>
        <v>2502454</v>
      </c>
    </row>
    <row r="30" spans="1:17" ht="16.7" customHeight="1" thickBot="1">
      <c r="A30" s="153" t="s">
        <v>130</v>
      </c>
      <c r="B30" s="218" t="str">
        <f>'９８～９９'!$B$8</f>
        <v>５  年</v>
      </c>
      <c r="C30" s="280">
        <v>364</v>
      </c>
      <c r="D30" s="155">
        <v>36285</v>
      </c>
      <c r="E30" s="155">
        <v>35769</v>
      </c>
      <c r="F30" s="155">
        <v>3407464</v>
      </c>
      <c r="G30" s="155">
        <v>1730950</v>
      </c>
      <c r="H30" s="154">
        <v>20</v>
      </c>
      <c r="I30" s="155">
        <v>5377</v>
      </c>
      <c r="J30" s="155">
        <v>5233</v>
      </c>
      <c r="K30" s="155">
        <v>589635</v>
      </c>
      <c r="L30" s="155">
        <v>302317</v>
      </c>
      <c r="M30" s="154">
        <f t="shared" si="0"/>
        <v>384</v>
      </c>
      <c r="N30" s="155">
        <f t="shared" si="1"/>
        <v>41662</v>
      </c>
      <c r="O30" s="155">
        <f t="shared" si="2"/>
        <v>41002</v>
      </c>
      <c r="P30" s="155">
        <f t="shared" si="3"/>
        <v>3997099</v>
      </c>
      <c r="Q30" s="156">
        <f t="shared" si="4"/>
        <v>2033267</v>
      </c>
    </row>
    <row r="31" spans="1:17" ht="16.7" customHeight="1">
      <c r="A31" s="158"/>
      <c r="B31" s="217" t="str">
        <f>'９８～９９'!$B$7</f>
        <v>４年以前</v>
      </c>
      <c r="C31" s="168">
        <v>1056</v>
      </c>
      <c r="D31" s="151">
        <v>113106</v>
      </c>
      <c r="E31" s="151">
        <v>110133</v>
      </c>
      <c r="F31" s="151">
        <v>9390031</v>
      </c>
      <c r="G31" s="151">
        <v>4817546</v>
      </c>
      <c r="H31" s="150">
        <v>99</v>
      </c>
      <c r="I31" s="151">
        <v>14055</v>
      </c>
      <c r="J31" s="151">
        <v>12398</v>
      </c>
      <c r="K31" s="151">
        <v>1341679</v>
      </c>
      <c r="L31" s="151">
        <v>753043</v>
      </c>
      <c r="M31" s="150">
        <f t="shared" si="0"/>
        <v>1155</v>
      </c>
      <c r="N31" s="151">
        <f t="shared" si="1"/>
        <v>127161</v>
      </c>
      <c r="O31" s="151">
        <f t="shared" si="2"/>
        <v>122531</v>
      </c>
      <c r="P31" s="151">
        <f t="shared" si="3"/>
        <v>10731710</v>
      </c>
      <c r="Q31" s="152">
        <f t="shared" si="4"/>
        <v>5570589</v>
      </c>
    </row>
    <row r="32" spans="1:17" ht="16.7" customHeight="1" thickBot="1">
      <c r="A32" s="153" t="s">
        <v>131</v>
      </c>
      <c r="B32" s="218" t="str">
        <f>'９８～９９'!$B$8</f>
        <v>５  年</v>
      </c>
      <c r="C32" s="280">
        <v>479</v>
      </c>
      <c r="D32" s="155">
        <v>50805</v>
      </c>
      <c r="E32" s="155">
        <v>49046</v>
      </c>
      <c r="F32" s="155">
        <v>4794311</v>
      </c>
      <c r="G32" s="155">
        <v>2481810</v>
      </c>
      <c r="H32" s="154">
        <v>49</v>
      </c>
      <c r="I32" s="155">
        <v>5775</v>
      </c>
      <c r="J32" s="155">
        <v>5430</v>
      </c>
      <c r="K32" s="155">
        <v>619860</v>
      </c>
      <c r="L32" s="155">
        <v>329234</v>
      </c>
      <c r="M32" s="154">
        <f t="shared" si="0"/>
        <v>528</v>
      </c>
      <c r="N32" s="155">
        <f t="shared" si="1"/>
        <v>56580</v>
      </c>
      <c r="O32" s="155">
        <f t="shared" si="2"/>
        <v>54476</v>
      </c>
      <c r="P32" s="155">
        <f t="shared" si="3"/>
        <v>5414171</v>
      </c>
      <c r="Q32" s="156">
        <f t="shared" si="4"/>
        <v>2811044</v>
      </c>
    </row>
    <row r="33" spans="1:17" ht="16.7" customHeight="1">
      <c r="A33" s="158"/>
      <c r="B33" s="217" t="str">
        <f>'９８～９９'!$B$7</f>
        <v>４年以前</v>
      </c>
      <c r="C33" s="168">
        <v>327</v>
      </c>
      <c r="D33" s="151">
        <v>38416</v>
      </c>
      <c r="E33" s="151">
        <v>36404</v>
      </c>
      <c r="F33" s="151">
        <v>3200779</v>
      </c>
      <c r="G33" s="151">
        <v>1684311</v>
      </c>
      <c r="H33" s="150">
        <v>45</v>
      </c>
      <c r="I33" s="151">
        <v>8163</v>
      </c>
      <c r="J33" s="151">
        <v>7512</v>
      </c>
      <c r="K33" s="151">
        <v>755683</v>
      </c>
      <c r="L33" s="151">
        <v>408568</v>
      </c>
      <c r="M33" s="150">
        <f t="shared" si="0"/>
        <v>372</v>
      </c>
      <c r="N33" s="151">
        <f t="shared" si="1"/>
        <v>46579</v>
      </c>
      <c r="O33" s="151">
        <f t="shared" si="2"/>
        <v>43916</v>
      </c>
      <c r="P33" s="151">
        <f t="shared" si="3"/>
        <v>3956462</v>
      </c>
      <c r="Q33" s="152">
        <f t="shared" si="4"/>
        <v>2092879</v>
      </c>
    </row>
    <row r="34" spans="1:17" ht="16.7" customHeight="1" thickBot="1">
      <c r="A34" s="153" t="s">
        <v>132</v>
      </c>
      <c r="B34" s="218" t="str">
        <f>'９８～９９'!$B$8</f>
        <v>５  年</v>
      </c>
      <c r="C34" s="280">
        <v>147</v>
      </c>
      <c r="D34" s="155">
        <v>18958</v>
      </c>
      <c r="E34" s="155">
        <v>17990</v>
      </c>
      <c r="F34" s="155">
        <v>1810966</v>
      </c>
      <c r="G34" s="155">
        <v>950384</v>
      </c>
      <c r="H34" s="154">
        <v>24</v>
      </c>
      <c r="I34" s="155">
        <v>4442</v>
      </c>
      <c r="J34" s="155">
        <v>4190</v>
      </c>
      <c r="K34" s="155">
        <v>473770</v>
      </c>
      <c r="L34" s="155">
        <v>250399</v>
      </c>
      <c r="M34" s="154">
        <f t="shared" si="0"/>
        <v>171</v>
      </c>
      <c r="N34" s="155">
        <f t="shared" si="1"/>
        <v>23400</v>
      </c>
      <c r="O34" s="155">
        <f t="shared" si="2"/>
        <v>22180</v>
      </c>
      <c r="P34" s="155">
        <f t="shared" si="3"/>
        <v>2284736</v>
      </c>
      <c r="Q34" s="156">
        <f t="shared" si="4"/>
        <v>1200783</v>
      </c>
    </row>
    <row r="35" spans="1:17" ht="16.7" customHeight="1">
      <c r="A35" s="158"/>
      <c r="B35" s="217" t="str">
        <f>'９８～９９'!$B$7</f>
        <v>４年以前</v>
      </c>
      <c r="C35" s="150">
        <v>1110</v>
      </c>
      <c r="D35" s="151">
        <v>111378</v>
      </c>
      <c r="E35" s="151">
        <v>109822</v>
      </c>
      <c r="F35" s="151">
        <v>9173764</v>
      </c>
      <c r="G35" s="151">
        <v>4651370</v>
      </c>
      <c r="H35" s="168">
        <v>40</v>
      </c>
      <c r="I35" s="151">
        <v>5173</v>
      </c>
      <c r="J35" s="151">
        <v>4982</v>
      </c>
      <c r="K35" s="151">
        <v>473805</v>
      </c>
      <c r="L35" s="151">
        <v>245954</v>
      </c>
      <c r="M35" s="150">
        <f t="shared" si="0"/>
        <v>1150</v>
      </c>
      <c r="N35" s="151">
        <f t="shared" si="1"/>
        <v>116551</v>
      </c>
      <c r="O35" s="151">
        <f t="shared" si="2"/>
        <v>114804</v>
      </c>
      <c r="P35" s="151">
        <f t="shared" si="3"/>
        <v>9647569</v>
      </c>
      <c r="Q35" s="152">
        <f t="shared" si="4"/>
        <v>4897324</v>
      </c>
    </row>
    <row r="36" spans="1:17" ht="16.7" customHeight="1" thickBot="1">
      <c r="A36" s="153" t="s">
        <v>133</v>
      </c>
      <c r="B36" s="218" t="str">
        <f>'９８～９９'!$B$8</f>
        <v>５  年</v>
      </c>
      <c r="C36" s="154">
        <v>474</v>
      </c>
      <c r="D36" s="155">
        <v>47462</v>
      </c>
      <c r="E36" s="155">
        <v>46906</v>
      </c>
      <c r="F36" s="155">
        <v>4460870</v>
      </c>
      <c r="G36" s="155">
        <v>2256848</v>
      </c>
      <c r="H36" s="280">
        <v>30</v>
      </c>
      <c r="I36" s="155">
        <v>2939</v>
      </c>
      <c r="J36" s="155">
        <v>2813</v>
      </c>
      <c r="K36" s="155">
        <v>314602</v>
      </c>
      <c r="L36" s="155">
        <v>164237</v>
      </c>
      <c r="M36" s="154">
        <f t="shared" si="0"/>
        <v>504</v>
      </c>
      <c r="N36" s="155">
        <f t="shared" si="1"/>
        <v>50401</v>
      </c>
      <c r="O36" s="155">
        <f t="shared" si="2"/>
        <v>49719</v>
      </c>
      <c r="P36" s="155">
        <f t="shared" si="3"/>
        <v>4775472</v>
      </c>
      <c r="Q36" s="156">
        <f t="shared" si="4"/>
        <v>2421085</v>
      </c>
    </row>
    <row r="37" spans="1:17" ht="16.7" customHeight="1">
      <c r="A37" s="158"/>
      <c r="B37" s="217" t="str">
        <f>'９８～９９'!$B$7</f>
        <v>４年以前</v>
      </c>
      <c r="C37" s="168">
        <v>430</v>
      </c>
      <c r="D37" s="151">
        <v>45414</v>
      </c>
      <c r="E37" s="151">
        <v>44511</v>
      </c>
      <c r="F37" s="151">
        <v>3735244</v>
      </c>
      <c r="G37" s="151">
        <v>1904801</v>
      </c>
      <c r="H37" s="168">
        <v>28</v>
      </c>
      <c r="I37" s="151">
        <v>4209</v>
      </c>
      <c r="J37" s="151">
        <v>3858</v>
      </c>
      <c r="K37" s="151">
        <v>393330</v>
      </c>
      <c r="L37" s="151">
        <v>213723</v>
      </c>
      <c r="M37" s="150">
        <f>C37+H37</f>
        <v>458</v>
      </c>
      <c r="N37" s="151">
        <f t="shared" si="1"/>
        <v>49623</v>
      </c>
      <c r="O37" s="151">
        <f t="shared" si="2"/>
        <v>48369</v>
      </c>
      <c r="P37" s="151">
        <f t="shared" si="3"/>
        <v>4128574</v>
      </c>
      <c r="Q37" s="152">
        <f t="shared" si="4"/>
        <v>2118524</v>
      </c>
    </row>
    <row r="38" spans="1:17" ht="16.7" customHeight="1" thickBot="1">
      <c r="A38" s="153" t="s">
        <v>134</v>
      </c>
      <c r="B38" s="218" t="str">
        <f>'９８～９９'!$B$8</f>
        <v>５  年</v>
      </c>
      <c r="C38" s="280">
        <v>212</v>
      </c>
      <c r="D38" s="155">
        <v>22820</v>
      </c>
      <c r="E38" s="155">
        <v>22644</v>
      </c>
      <c r="F38" s="155">
        <v>2137547</v>
      </c>
      <c r="G38" s="155">
        <v>1076966</v>
      </c>
      <c r="H38" s="280">
        <v>13</v>
      </c>
      <c r="I38" s="155">
        <v>2285</v>
      </c>
      <c r="J38" s="155">
        <v>2235</v>
      </c>
      <c r="K38" s="155">
        <v>239860</v>
      </c>
      <c r="L38" s="155">
        <v>122361</v>
      </c>
      <c r="M38" s="154">
        <f t="shared" si="0"/>
        <v>225</v>
      </c>
      <c r="N38" s="155">
        <f t="shared" si="1"/>
        <v>25105</v>
      </c>
      <c r="O38" s="155">
        <f t="shared" si="2"/>
        <v>24879</v>
      </c>
      <c r="P38" s="155">
        <f t="shared" si="3"/>
        <v>2377407</v>
      </c>
      <c r="Q38" s="156">
        <f t="shared" si="4"/>
        <v>1199327</v>
      </c>
    </row>
    <row r="39" spans="1:17" ht="16.7" customHeight="1">
      <c r="A39" s="158"/>
      <c r="B39" s="217" t="str">
        <f>'９８～９９'!$B$7</f>
        <v>４年以前</v>
      </c>
      <c r="C39" s="168">
        <v>698</v>
      </c>
      <c r="D39" s="151">
        <v>73484</v>
      </c>
      <c r="E39" s="151">
        <v>71947</v>
      </c>
      <c r="F39" s="151">
        <v>6086194</v>
      </c>
      <c r="G39" s="151">
        <v>3109097</v>
      </c>
      <c r="H39" s="150">
        <v>45</v>
      </c>
      <c r="I39" s="151">
        <v>8732</v>
      </c>
      <c r="J39" s="151">
        <v>7814</v>
      </c>
      <c r="K39" s="151">
        <v>822099</v>
      </c>
      <c r="L39" s="151">
        <v>456624</v>
      </c>
      <c r="M39" s="150">
        <f>C39+H39</f>
        <v>743</v>
      </c>
      <c r="N39" s="151">
        <f t="shared" si="1"/>
        <v>82216</v>
      </c>
      <c r="O39" s="151">
        <f t="shared" si="2"/>
        <v>79761</v>
      </c>
      <c r="P39" s="151">
        <f t="shared" si="3"/>
        <v>6908293</v>
      </c>
      <c r="Q39" s="152">
        <f t="shared" si="4"/>
        <v>3565721</v>
      </c>
    </row>
    <row r="40" spans="1:17" ht="16.7" customHeight="1" thickBot="1">
      <c r="A40" s="153" t="s">
        <v>135</v>
      </c>
      <c r="B40" s="218" t="str">
        <f>'９８～９９'!$B$8</f>
        <v>５  年</v>
      </c>
      <c r="C40" s="280">
        <v>345</v>
      </c>
      <c r="D40" s="155">
        <v>36908</v>
      </c>
      <c r="E40" s="155">
        <v>36053</v>
      </c>
      <c r="F40" s="155">
        <v>3484952</v>
      </c>
      <c r="G40" s="155">
        <v>1784696</v>
      </c>
      <c r="H40" s="154">
        <v>20</v>
      </c>
      <c r="I40" s="155">
        <v>4024</v>
      </c>
      <c r="J40" s="155">
        <v>3659</v>
      </c>
      <c r="K40" s="155">
        <v>436139</v>
      </c>
      <c r="L40" s="155">
        <v>238222</v>
      </c>
      <c r="M40" s="154">
        <f t="shared" si="0"/>
        <v>365</v>
      </c>
      <c r="N40" s="155">
        <f t="shared" si="1"/>
        <v>40932</v>
      </c>
      <c r="O40" s="155">
        <f t="shared" si="2"/>
        <v>39712</v>
      </c>
      <c r="P40" s="155">
        <f t="shared" si="3"/>
        <v>3921091</v>
      </c>
      <c r="Q40" s="156">
        <f t="shared" si="4"/>
        <v>2022918</v>
      </c>
    </row>
    <row r="41" spans="1:17" ht="16.7" customHeight="1">
      <c r="A41" s="158"/>
      <c r="B41" s="217" t="str">
        <f>'９８～９９'!$B$7</f>
        <v>４年以前</v>
      </c>
      <c r="C41" s="150">
        <v>781</v>
      </c>
      <c r="D41" s="151">
        <v>76891</v>
      </c>
      <c r="E41" s="151">
        <v>75821</v>
      </c>
      <c r="F41" s="151">
        <v>6390776</v>
      </c>
      <c r="G41" s="151">
        <v>3239224</v>
      </c>
      <c r="H41" s="150">
        <v>28</v>
      </c>
      <c r="I41" s="151">
        <v>6076</v>
      </c>
      <c r="J41" s="151">
        <v>5949</v>
      </c>
      <c r="K41" s="151">
        <v>549510</v>
      </c>
      <c r="L41" s="151">
        <v>280905</v>
      </c>
      <c r="M41" s="150">
        <f t="shared" si="0"/>
        <v>809</v>
      </c>
      <c r="N41" s="151">
        <f t="shared" si="1"/>
        <v>82967</v>
      </c>
      <c r="O41" s="151">
        <f t="shared" si="2"/>
        <v>81770</v>
      </c>
      <c r="P41" s="151">
        <f t="shared" si="3"/>
        <v>6940286</v>
      </c>
      <c r="Q41" s="152">
        <f t="shared" si="4"/>
        <v>3520129</v>
      </c>
    </row>
    <row r="42" spans="1:17" ht="16.7" customHeight="1" thickBot="1">
      <c r="A42" s="153" t="s">
        <v>136</v>
      </c>
      <c r="B42" s="218" t="str">
        <f>'９８～９９'!$B$8</f>
        <v>５  年</v>
      </c>
      <c r="C42" s="154">
        <v>343</v>
      </c>
      <c r="D42" s="155">
        <v>37184</v>
      </c>
      <c r="E42" s="155">
        <v>36925</v>
      </c>
      <c r="F42" s="155">
        <v>3499751</v>
      </c>
      <c r="G42" s="155">
        <v>1762269</v>
      </c>
      <c r="H42" s="154">
        <v>11</v>
      </c>
      <c r="I42" s="155">
        <v>3223</v>
      </c>
      <c r="J42" s="155">
        <v>3213</v>
      </c>
      <c r="K42" s="155">
        <v>344567</v>
      </c>
      <c r="L42" s="155">
        <v>172786</v>
      </c>
      <c r="M42" s="154">
        <f t="shared" si="0"/>
        <v>354</v>
      </c>
      <c r="N42" s="155">
        <f t="shared" si="1"/>
        <v>40407</v>
      </c>
      <c r="O42" s="155">
        <f t="shared" si="2"/>
        <v>40138</v>
      </c>
      <c r="P42" s="155">
        <f t="shared" si="3"/>
        <v>3844318</v>
      </c>
      <c r="Q42" s="156">
        <f t="shared" si="4"/>
        <v>1935055</v>
      </c>
    </row>
    <row r="43" spans="1:17" ht="16.7" customHeight="1">
      <c r="A43" s="159" t="str">
        <f>'９８～９９'!B7</f>
        <v>４年以前</v>
      </c>
      <c r="B43" s="160"/>
      <c r="C43" s="150">
        <f t="shared" ref="C43:L43" si="6">C7+C9+C11+C13+C15+C17+C19+C21+C23+C25+C27+C29+C31+C33+C35+C37+C39+C41</f>
        <v>12276</v>
      </c>
      <c r="D43" s="151">
        <f t="shared" si="6"/>
        <v>1261762</v>
      </c>
      <c r="E43" s="151">
        <f t="shared" si="6"/>
        <v>1231965</v>
      </c>
      <c r="F43" s="151">
        <f t="shared" si="6"/>
        <v>104347531</v>
      </c>
      <c r="G43" s="152">
        <f t="shared" si="6"/>
        <v>53441165</v>
      </c>
      <c r="H43" s="150">
        <f t="shared" si="6"/>
        <v>912</v>
      </c>
      <c r="I43" s="151">
        <f t="shared" si="6"/>
        <v>118454</v>
      </c>
      <c r="J43" s="151">
        <f t="shared" si="6"/>
        <v>107650</v>
      </c>
      <c r="K43" s="151">
        <f t="shared" si="6"/>
        <v>11036787</v>
      </c>
      <c r="L43" s="152">
        <f t="shared" si="6"/>
        <v>6053176</v>
      </c>
      <c r="M43" s="150">
        <f>C43+H43</f>
        <v>13188</v>
      </c>
      <c r="N43" s="151">
        <f t="shared" si="1"/>
        <v>1380216</v>
      </c>
      <c r="O43" s="151">
        <f t="shared" si="2"/>
        <v>1339615</v>
      </c>
      <c r="P43" s="151">
        <f t="shared" si="3"/>
        <v>115384318</v>
      </c>
      <c r="Q43" s="152">
        <f t="shared" si="4"/>
        <v>59494341</v>
      </c>
    </row>
    <row r="44" spans="1:17" ht="16.7" customHeight="1">
      <c r="A44" s="291" t="str">
        <f>'９８～９９'!B8</f>
        <v>５  年</v>
      </c>
      <c r="B44" s="161"/>
      <c r="C44" s="164">
        <f>C8+C10+C12+C14+C16+C18+C20+C22+C24+C26+C28+C30+C32+C34+C36+C38+C40+C42</f>
        <v>5644</v>
      </c>
      <c r="D44" s="162">
        <f>D8+D10+D12+D14+D16+D18+D20+D22+D24+D26+D28+D30+D32+D34+D36+D38+D40+D42</f>
        <v>580390</v>
      </c>
      <c r="E44" s="162">
        <f>E8+E10+E12+E14+E16+E18+E20+E22+E24+E26+E28+E30+E32+E34+E36+E38+E40+E42</f>
        <v>568199</v>
      </c>
      <c r="F44" s="162">
        <f>F8+F10+F12+F14+F16+F18+F20+F22+F24+F26+F28+F30+F32+F34+F36+F38+F40+F42</f>
        <v>54765426</v>
      </c>
      <c r="G44" s="163">
        <f>G8+G10+G12+G14+G16+G18+G20+G22+G24+G26+G28+G30+G32+G34+G36+G38+G40+G42</f>
        <v>27989807</v>
      </c>
      <c r="H44" s="164">
        <f>H14+H16+H18+H20+H22+H24+H26+H28+H30+H32+H34+H36+H38+H40+H42+H8+H10+H12</f>
        <v>474</v>
      </c>
      <c r="I44" s="162">
        <f>I14+I16+I18+I20+I22+I24+I26+I28+I30+I32+I34+I36+I38+I40+I42+I8+I10+I12</f>
        <v>62000</v>
      </c>
      <c r="J44" s="162">
        <f>J14+J16+J18+J20+J22+J24+J26+J28+J30+J32+J34+J36+J38+J40+J42+J8+J10+J12</f>
        <v>57616</v>
      </c>
      <c r="K44" s="162">
        <f>K14+K16+K18+K20+K22+K24+K26+K28+K30+K32+K34+K36+K38+K40+K42+K8+K10+K12</f>
        <v>6707668</v>
      </c>
      <c r="L44" s="163">
        <f>L14+L16+L18+L20+L22+L24+L26+L28+L30+L32+L34+L36+L38+L40+L42+L8+L10+L12</f>
        <v>3600284</v>
      </c>
      <c r="M44" s="164">
        <f t="shared" si="0"/>
        <v>6118</v>
      </c>
      <c r="N44" s="162">
        <f t="shared" si="1"/>
        <v>642390</v>
      </c>
      <c r="O44" s="162">
        <f t="shared" si="2"/>
        <v>625815</v>
      </c>
      <c r="P44" s="162">
        <f t="shared" si="3"/>
        <v>61473094</v>
      </c>
      <c r="Q44" s="163">
        <f t="shared" si="4"/>
        <v>31590091</v>
      </c>
    </row>
    <row r="45" spans="1:17" ht="16.7" customHeight="1" thickBot="1">
      <c r="A45" s="165" t="s">
        <v>33</v>
      </c>
      <c r="B45" s="166"/>
      <c r="C45" s="154">
        <f t="shared" ref="C45:L45" si="7">C43+C44</f>
        <v>17920</v>
      </c>
      <c r="D45" s="155">
        <f t="shared" si="7"/>
        <v>1842152</v>
      </c>
      <c r="E45" s="155">
        <f t="shared" si="7"/>
        <v>1800164</v>
      </c>
      <c r="F45" s="155">
        <f t="shared" si="7"/>
        <v>159112957</v>
      </c>
      <c r="G45" s="156">
        <f t="shared" si="7"/>
        <v>81430972</v>
      </c>
      <c r="H45" s="154">
        <f t="shared" si="7"/>
        <v>1386</v>
      </c>
      <c r="I45" s="155">
        <f t="shared" si="7"/>
        <v>180454</v>
      </c>
      <c r="J45" s="155">
        <f t="shared" si="7"/>
        <v>165266</v>
      </c>
      <c r="K45" s="155">
        <f t="shared" si="7"/>
        <v>17744455</v>
      </c>
      <c r="L45" s="156">
        <f t="shared" si="7"/>
        <v>9653460</v>
      </c>
      <c r="M45" s="154">
        <f t="shared" si="0"/>
        <v>19306</v>
      </c>
      <c r="N45" s="155">
        <f t="shared" si="1"/>
        <v>2022606</v>
      </c>
      <c r="O45" s="155">
        <f t="shared" si="2"/>
        <v>1965430</v>
      </c>
      <c r="P45" s="155">
        <f t="shared" si="3"/>
        <v>176857412</v>
      </c>
      <c r="Q45" s="156">
        <f t="shared" si="4"/>
        <v>91084432</v>
      </c>
    </row>
    <row r="46" spans="1:17">
      <c r="D46" s="238"/>
    </row>
    <row r="47" spans="1:17"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1:17"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1:17"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1:17"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1:17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1:17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1:17">
      <c r="A53" s="52"/>
      <c r="B53" s="52"/>
      <c r="C53" s="221"/>
      <c r="D53" s="221"/>
      <c r="E53" s="221"/>
      <c r="F53" s="221"/>
      <c r="G53" s="221"/>
      <c r="H53" s="221"/>
      <c r="I53" s="221"/>
    </row>
    <row r="54" spans="1:17" ht="14.25">
      <c r="A54" s="179"/>
      <c r="B54" s="52"/>
      <c r="C54" s="221"/>
      <c r="D54" s="221"/>
      <c r="E54" s="221"/>
      <c r="F54" s="225"/>
      <c r="G54" s="221"/>
      <c r="H54" s="221"/>
      <c r="I54" s="221"/>
    </row>
    <row r="55" spans="1:17">
      <c r="A55" s="401" t="s">
        <v>173</v>
      </c>
      <c r="B55" s="401"/>
      <c r="C55" s="401"/>
      <c r="D55" s="401"/>
      <c r="E55" s="401"/>
      <c r="F55" s="401"/>
      <c r="G55" s="401"/>
      <c r="H55" s="401"/>
      <c r="I55" s="401"/>
      <c r="J55" s="403" t="s">
        <v>174</v>
      </c>
      <c r="K55" s="403"/>
      <c r="L55" s="403"/>
      <c r="M55" s="403"/>
      <c r="N55" s="403"/>
      <c r="O55" s="403"/>
      <c r="P55" s="403"/>
      <c r="Q55" s="403"/>
    </row>
    <row r="56" spans="1:17">
      <c r="A56" s="170"/>
      <c r="B56" s="104"/>
      <c r="C56" s="35"/>
    </row>
    <row r="57" spans="1:17">
      <c r="A57" s="170"/>
      <c r="B57" s="104"/>
      <c r="C57" s="35"/>
    </row>
    <row r="58" spans="1:17">
      <c r="A58" s="170"/>
      <c r="B58" s="104"/>
      <c r="C58" s="35"/>
    </row>
    <row r="59" spans="1:17">
      <c r="A59" s="87"/>
      <c r="B59" s="87"/>
      <c r="C59" s="35"/>
    </row>
    <row r="60" spans="1:17">
      <c r="A60" s="87"/>
      <c r="B60" s="87"/>
      <c r="C60" s="35"/>
    </row>
    <row r="61" spans="1:17">
      <c r="A61" s="87"/>
      <c r="B61" s="87"/>
      <c r="C61" s="35"/>
    </row>
    <row r="62" spans="1:17">
      <c r="A62" s="87"/>
      <c r="B62" s="87"/>
      <c r="C62" s="35"/>
    </row>
    <row r="63" spans="1:17">
      <c r="A63" s="87"/>
      <c r="B63" s="87"/>
      <c r="C63" s="35"/>
    </row>
    <row r="64" spans="1:17">
      <c r="A64" s="87"/>
      <c r="B64" s="87"/>
      <c r="C64" s="35"/>
    </row>
    <row r="65" spans="1:3">
      <c r="A65" s="87"/>
      <c r="B65" s="87"/>
      <c r="C65" s="35"/>
    </row>
    <row r="66" spans="1:3">
      <c r="A66" s="87"/>
      <c r="B66" s="87"/>
      <c r="C66" s="35"/>
    </row>
    <row r="67" spans="1:3">
      <c r="A67" s="87"/>
      <c r="B67" s="87"/>
      <c r="C67" s="35"/>
    </row>
    <row r="68" spans="1:3">
      <c r="A68" s="87"/>
      <c r="B68" s="87"/>
      <c r="C68" s="35"/>
    </row>
    <row r="69" spans="1:3">
      <c r="A69" s="87"/>
      <c r="B69" s="87"/>
      <c r="C69" s="35"/>
    </row>
    <row r="70" spans="1:3">
      <c r="A70" s="87"/>
      <c r="B70" s="87"/>
      <c r="C70" s="35"/>
    </row>
    <row r="71" spans="1:3">
      <c r="A71" s="87"/>
      <c r="B71" s="87"/>
      <c r="C71" s="35"/>
    </row>
    <row r="72" spans="1:3">
      <c r="A72" s="87"/>
      <c r="B72" s="87"/>
      <c r="C72" s="35"/>
    </row>
    <row r="73" spans="1:3">
      <c r="A73" s="87"/>
      <c r="B73" s="87"/>
      <c r="C73" s="35"/>
    </row>
    <row r="74" spans="1:3">
      <c r="A74" s="87"/>
      <c r="B74" s="87"/>
      <c r="C74" s="35"/>
    </row>
    <row r="75" spans="1:3">
      <c r="A75" s="87"/>
      <c r="B75" s="87"/>
      <c r="C75" s="35"/>
    </row>
    <row r="76" spans="1:3">
      <c r="A76" s="87"/>
      <c r="B76" s="87"/>
      <c r="C76" s="35"/>
    </row>
    <row r="77" spans="1:3">
      <c r="A77" s="87"/>
      <c r="B77" s="87"/>
      <c r="C77" s="35"/>
    </row>
    <row r="78" spans="1:3">
      <c r="A78" s="87"/>
      <c r="B78" s="87"/>
      <c r="C78" s="35"/>
    </row>
    <row r="79" spans="1:3">
      <c r="A79" s="87"/>
      <c r="B79" s="87"/>
      <c r="C79" s="35"/>
    </row>
    <row r="80" spans="1:3">
      <c r="A80" s="87"/>
      <c r="B80" s="87"/>
      <c r="C80" s="35"/>
    </row>
    <row r="81" spans="1:3">
      <c r="A81" s="87"/>
      <c r="B81" s="87"/>
      <c r="C81" s="35"/>
    </row>
    <row r="82" spans="1:3">
      <c r="A82" s="87"/>
      <c r="B82" s="87"/>
      <c r="C82" s="35"/>
    </row>
    <row r="83" spans="1:3">
      <c r="A83" s="87"/>
      <c r="B83" s="87"/>
      <c r="C83" s="35"/>
    </row>
    <row r="84" spans="1:3">
      <c r="A84" s="87"/>
      <c r="B84" s="87"/>
      <c r="C84" s="35"/>
    </row>
    <row r="85" spans="1:3">
      <c r="A85" s="87"/>
      <c r="B85" s="87"/>
      <c r="C85" s="35"/>
    </row>
    <row r="86" spans="1:3">
      <c r="A86" s="87"/>
      <c r="B86" s="87"/>
      <c r="C86" s="35"/>
    </row>
    <row r="87" spans="1:3">
      <c r="A87" s="87"/>
      <c r="B87" s="87"/>
      <c r="C87" s="35"/>
    </row>
    <row r="88" spans="1:3">
      <c r="A88" s="87"/>
      <c r="B88" s="87"/>
      <c r="C88" s="35"/>
    </row>
    <row r="89" spans="1:3">
      <c r="A89" s="87"/>
      <c r="B89" s="87"/>
      <c r="C89" s="35"/>
    </row>
    <row r="90" spans="1:3">
      <c r="A90" s="87"/>
      <c r="B90" s="87"/>
      <c r="C90" s="35"/>
    </row>
    <row r="91" spans="1:3">
      <c r="A91" s="87"/>
      <c r="B91" s="87"/>
      <c r="C91" s="35"/>
    </row>
    <row r="92" spans="1:3">
      <c r="A92" s="87"/>
      <c r="B92" s="87"/>
      <c r="C92" s="35"/>
    </row>
    <row r="93" spans="1:3">
      <c r="A93" s="87"/>
      <c r="B93" s="87"/>
      <c r="C93" s="35"/>
    </row>
    <row r="94" spans="1:3">
      <c r="A94" s="87"/>
      <c r="B94" s="87"/>
      <c r="C94" s="35"/>
    </row>
    <row r="95" spans="1:3">
      <c r="A95" s="87"/>
      <c r="B95" s="87"/>
      <c r="C95" s="35"/>
    </row>
    <row r="96" spans="1:3">
      <c r="A96" s="87"/>
      <c r="B96" s="87"/>
      <c r="C96" s="35"/>
    </row>
    <row r="97" spans="1:3">
      <c r="A97" s="87"/>
      <c r="B97" s="87"/>
      <c r="C97" s="35"/>
    </row>
    <row r="98" spans="1:3">
      <c r="A98" s="87"/>
      <c r="B98" s="87"/>
      <c r="C98" s="35"/>
    </row>
    <row r="99" spans="1:3">
      <c r="A99" s="87"/>
      <c r="B99" s="87"/>
      <c r="C99" s="35"/>
    </row>
    <row r="100" spans="1:3">
      <c r="A100" s="87"/>
      <c r="B100" s="87"/>
      <c r="C100" s="35"/>
    </row>
    <row r="101" spans="1:3">
      <c r="A101" s="87"/>
      <c r="B101" s="87"/>
      <c r="C101" s="35"/>
    </row>
    <row r="102" spans="1:3">
      <c r="A102" s="87"/>
      <c r="B102" s="87"/>
      <c r="C102" s="35"/>
    </row>
    <row r="103" spans="1:3">
      <c r="A103" s="87"/>
      <c r="B103" s="87"/>
      <c r="C103" s="35"/>
    </row>
    <row r="104" spans="1:3">
      <c r="A104" s="87"/>
      <c r="B104" s="87"/>
      <c r="C104" s="35"/>
    </row>
    <row r="105" spans="1:3">
      <c r="A105" s="87"/>
      <c r="B105" s="87"/>
      <c r="C105" s="35"/>
    </row>
    <row r="106" spans="1:3">
      <c r="A106" s="87"/>
      <c r="B106" s="87"/>
      <c r="C106" s="35"/>
    </row>
    <row r="107" spans="1:3">
      <c r="A107" s="87"/>
      <c r="B107" s="87"/>
      <c r="C107" s="35"/>
    </row>
    <row r="108" spans="1:3">
      <c r="A108" s="87"/>
      <c r="B108" s="87"/>
      <c r="C108" s="35"/>
    </row>
  </sheetData>
  <mergeCells count="2">
    <mergeCell ref="A55:I55"/>
    <mergeCell ref="J55:Q55"/>
  </mergeCells>
  <phoneticPr fontId="3"/>
  <pageMargins left="0.70866141732283461" right="0.11811023622047244" top="0.74803149606299213" bottom="0.74803149606299213" header="0.31496062992125984" footer="0.31496062992125984"/>
  <pageSetup paperSize="9" scale="9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固定資産税</vt:lpstr>
      <vt:lpstr>８８～８９</vt:lpstr>
      <vt:lpstr>９０～９１</vt:lpstr>
      <vt:lpstr>９２～９３</vt:lpstr>
      <vt:lpstr>９４</vt:lpstr>
      <vt:lpstr>９５</vt:lpstr>
      <vt:lpstr>９６～９７</vt:lpstr>
      <vt:lpstr>９８～９９</vt:lpstr>
      <vt:lpstr>１００～１０１</vt:lpstr>
      <vt:lpstr>１０２～１０３</vt:lpstr>
      <vt:lpstr>１０４～１０５</vt:lpstr>
      <vt:lpstr>１０６～１０７</vt:lpstr>
      <vt:lpstr>１０８～１０９</vt:lpstr>
      <vt:lpstr>'１００～１０１'!Print_Area</vt:lpstr>
      <vt:lpstr>'１０２～１０３'!Print_Area</vt:lpstr>
      <vt:lpstr>'１０４～１０５'!Print_Area</vt:lpstr>
      <vt:lpstr>'１０６～１０７'!Print_Area</vt:lpstr>
      <vt:lpstr>'１０８～１０９'!Print_Area</vt:lpstr>
      <vt:lpstr>'８８～８９'!Print_Area</vt:lpstr>
      <vt:lpstr>'９０～９１'!Print_Area</vt:lpstr>
      <vt:lpstr>'９２～９３'!Print_Area</vt:lpstr>
      <vt:lpstr>'９４'!Print_Area</vt:lpstr>
      <vt:lpstr>'９５'!Print_Area</vt:lpstr>
      <vt:lpstr>'９６～９７'!Print_Area</vt:lpstr>
      <vt:lpstr>'９８～９９'!Print_Area</vt:lpstr>
      <vt:lpstr>固定資産税!Print_Area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2021-07-19T02:43:42Z</cp:lastPrinted>
  <dcterms:created xsi:type="dcterms:W3CDTF">2007-10-03T13:26:37Z</dcterms:created>
  <dcterms:modified xsi:type="dcterms:W3CDTF">2024-09-26T04:46:38Z</dcterms:modified>
</cp:coreProperties>
</file>