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環境エネルギー課\kanene\400_風力発電事業\300_調査・報告・問合せ対応【平成30年度作成・30年保存・平成61年度廃棄】\400_経理関係調査\000 財政・経理的な調査など\06-2 【経営比較分析表】 公営企業に係る経営比較分析\R2年度決算\01　提出\通常起案（システム）\案１\"/>
    </mc:Choice>
  </mc:AlternateContent>
  <workbookProtection workbookAlgorithmName="SHA-512" workbookHashValue="w0BJ+MqB+0Tmz8ZFreV7mQYw623VSLUFdrQKK+q13rOQc1OgdzSGBvF5LCC6hpRkZrCkbVqUTMH0VTvdkRdh2g==" workbookSaltValue="57WjJ3tac/rwRiYZT3Xpf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<sst xmlns="http://schemas.openxmlformats.org/spreadsheetml/2006/main" count="995" uniqueCount="273">
  <si>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</si>
  <si>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</si>
  <si>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</si>
  <si>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</si>
  <si>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</si>
  <si>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</si>
  <si>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</si>
  <si>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</si>
  <si>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102,562千円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</si>
  <si>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</si>
  <si>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</si>
  <si>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</si>
  <si>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</si>
  <si>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</si>
  <si>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</si>
  <si>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</si>
  <si>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</si>
  <si>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</si>
  <si>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</si>
  <si>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</si>
  <si>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</si>
  <si>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</si>
  <si>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</si>
  <si>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</si>
  <si>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</si>
  <si>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</si>
  <si>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</si>
  <si>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</si>
  <si>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</si>
  <si>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</si>
  <si>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</si>
  <si>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</si>
  <si>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</si>
  <si>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</si>
  <si>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</si>
  <si>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</si>
  <si>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</si>
  <si>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</si>
  <si>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</si>
  <si>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</si>
  <si>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</si>
  <si>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</si>
  <si>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</si>
  <si>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</si>
  <si>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</si>
  <si>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</si>
  <si>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</si>
  <si>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</si>
  <si>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</si>
  <si>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</si>
  <si>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</si>
  <si>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</si>
  <si>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</si>
  <si>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</si>
  <si>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</si>
  <si>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</si>
  <si>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</si>
  <si>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</si>
  <si>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</si>
  <si>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</si>
  <si>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</si>
  <si>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</si>
  <si>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</si>
  <si>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</si>
  <si>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</si>
  <si>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</si>
  <si>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</si>
  <si>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</si>
  <si>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</si>
  <si>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</si>
  <si>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</si>
  <si>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</si>
  <si>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</si>
  <si>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</si>
  <si>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</si>
  <si>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</si>
  <si>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</si>
  <si>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</si>
  <si>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</si>
  <si>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</si>
  <si>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</si>
  <si>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</si>
  <si>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</si>
  <si>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</si>
  <si>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</si>
  <si>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</si>
  <si>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</si>
  <si>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</si>
  <si>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</si>
  <si>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</si>
  <si>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</si>
  <si>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</si>
  <si>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</si>
  <si>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</si>
  <si>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</si>
  <si>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</si>
  <si>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</si>
  <si>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</si>
  <si>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</si>
  <si>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</si>
  <si>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</si>
  <si>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</si>
  <si>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</si>
  <si>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</si>
  <si>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</si>
  <si>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</si>
  <si>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</si>
  <si>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</si>
  <si>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</si>
  <si>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</si>
  <si>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</si>
  <si>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</si>
  <si>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</si>
  <si>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</si>
  <si>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</si>
  <si>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</si>
  <si>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</si>
  <si>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</si>
  <si>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</si>
  <si>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</si>
  <si>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141003</t>
  </si>
  <si>
    <t>47</t>
  </si>
  <si>
    <t>04</t>
  </si>
  <si>
    <t>0</t>
  </si>
  <si>
    <t>000</t>
  </si>
  <si>
    <t>神奈川県　横浜市</t>
  </si>
  <si>
    <t>法非適用</t>
  </si>
  <si>
    <t>電気事業</t>
  </si>
  <si>
    <t>非設置</t>
  </si>
  <si>
    <t>該当数値なし</t>
  </si>
  <si>
    <t>-</t>
  </si>
  <si>
    <t>令和3年3月31日　横浜市風力発電所</t>
  </si>
  <si>
    <t>令和9年8月12日　横浜市風力発電所</t>
  </si>
  <si>
    <t>無</t>
  </si>
  <si>
    <t>アーバンエナジー株式会社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</si>
  <si>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</si>
  <si>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</si>
  <si>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</si>
  <si>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</si>
  <si>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</si>
  <si>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</si>
  <si>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</si>
  <si>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</si>
  <si>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</si>
  <si>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</si>
  <si>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</si>
  <si>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</si>
  <si>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</si>
  <si>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</si>
  <si>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</si>
  <si>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</si>
  <si>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</si>
  <si>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</si>
  <si>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</si>
  <si>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</si>
  <si>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</si>
  <si>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</si>
  <si>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</si>
  <si>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</si>
  <si>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</si>
  <si>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</si>
  <si>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</si>
  <si>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</si>
  <si>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</si>
  <si>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</si>
  <si>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</si>
  <si>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</si>
  <si>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</si>
  <si>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</si>
  <si>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</si>
  <si>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</si>
  <si>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</si>
  <si>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</si>
  <si>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</si>
  <si>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</si>
  <si>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</si>
  <si>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</si>
  <si>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</si>
  <si>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</si>
  <si>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</si>
  <si>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</si>
  <si>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</si>
  <si>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</si>
  <si>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</si>
  <si>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</si>
  <si>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</si>
  <si>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</si>
  <si>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</si>
  <si>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</si>
  <si>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</si>
  <si>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</si>
  <si>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</si>
  <si>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</si>
  <si>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</si>
  <si>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</si>
  <si>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</si>
  <si>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</si>
  <si>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</si>
  <si>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</si>
  <si>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</si>
  <si>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</si>
  <si>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</si>
  <si>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</si>
  <si>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</si>
  <si>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</si>
  <si>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</si>
  <si>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</si>
  <si>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</si>
  <si>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</si>
  <si>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</si>
  <si>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</si>
  <si>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</si>
  <si>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</si>
  <si>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</si>
  <si>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</si>
  <si>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</si>
  <si>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</si>
  <si>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</si>
  <si>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</si>
  <si>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</si>
  <si>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</si>
  <si>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</si>
  <si>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</si>
  <si>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</si>
  <si>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</si>
  <si>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</si>
  <si>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</si>
  <si>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</si>
  <si>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</si>
  <si>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</si>
  <si>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</si>
  <si>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</si>
  <si>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</si>
  <si>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</si>
  <si>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</si>
  <si>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</si>
  <si>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</si>
  <si>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</si>
  <si>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</si>
  <si>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</si>
  <si>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</si>
  <si>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</si>
  <si>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</si>
  <si>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</si>
  <si>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</si>
  <si>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</si>
  <si>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</si>
  <si>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</si>
  <si>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</si>
  <si>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</si>
  <si>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</si>
  <si>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</si>
  <si>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</si>
  <si>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</si>
  <si>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</si>
  <si>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</si>
  <si>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</si>
  <si>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</si>
  <si>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</si>
  <si>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</si>
  <si>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</si>
  <si>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</si>
  <si>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</si>
  <si>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</si>
  <si>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</si>
  <si>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</si>
  <si>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</si>
  <si>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</si>
  <si>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</si>
  <si>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</si>
  <si>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t>
    <phoneticPr fontId="5"/>
  </si>
  <si>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が、定期的な点検の実施や、主要部品の交換等を適宜行うことで、安定稼働を行っています。
　令和２年度においては、過去平均と比較し稼働状況は良好であり、概ね安定した事業運営ができているものと考えられます。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t>
    <phoneticPr fontId="5"/>
  </si>
  <si>
    <t xml:space="preserve">
・設備利用率について、本施設は都市立地型の発電所であり、平均的な風力発電所よりも風況には恵まれておらず、例年は設備利用率は低めで推移していますが、令和２年度については過去平均と比較し稼働状況が良く設備の不具合も少なかったため、発電型式別の平均値と同等程度となっており、安定的に稼働しています。
・修繕費比率について、大規模補修のあった28年度以外は平均的な風力発電所よりも低く、概ね20～30％程度で安定的に推移しています。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t>
    <rPh sb="92" eb="96">
      <t>カドウジョウキョウ</t>
    </rPh>
    <rPh sb="124" eb="128">
      <t>ドウトウテイド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</si>
</sst>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33.9</c:v>
                </c:pt>
                <c:pt idx="1">
                  <c:v>85.4</c:v>
                </c:pt>
                <c:pt idx="2">
                  <c:v>155</c:v>
                </c:pt>
                <c:pt idx="3">
                  <c:v>149.6</c:v>
                </c:pt>
                <c:pt idx="4">
                  <c:v>127.6</c:v>
                </c:pt>
              </c:numCache>
            </c:numRef>
          </c:val>
          <c:extLst>
            <c:ext xmlns:c16="http://schemas.microsoft.com/office/drawing/2014/chart" uri="{C3380CC4-5D6E-409C-BE32-E72D297353CC}">
              <c16:uniqueId val="{00000000-16E5-4B20-90AD-C12BED3FA9F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16E5-4B20-90AD-C12BED3FA9F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6E5-4B20-90AD-C12BED3FA9F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11.7</c:v>
                </c:pt>
                <c:pt idx="1">
                  <c:v>0</c:v>
                </c:pt>
                <c:pt idx="2">
                  <c:v>0</c:v>
                </c:pt>
                <c:pt idx="3">
                  <c:v>0</c:v>
                </c:pt>
                <c:pt idx="4">
                  <c:v>0</c:v>
                </c:pt>
              </c:numCache>
            </c:numRef>
          </c:val>
          <c:extLst>
            <c:ext xmlns:c16="http://schemas.microsoft.com/office/drawing/2014/chart" uri="{C3380CC4-5D6E-409C-BE32-E72D297353CC}">
              <c16:uniqueId val="{00000000-EAEB-41E4-A0DD-CF6A6AEDCE2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EAEB-41E4-A0DD-CF6A6AEDCE2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A-4BE4-8DC9-8AF4FDAE821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A-4BE4-8DC9-8AF4FDAE821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FB-49A7-AAF3-9A2ED2F9371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FB-49A7-AAF3-9A2ED2F9371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B-471F-A652-77C9375FE068}"/>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B-471F-A652-77C9375FE068}"/>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D5-4C49-8E55-DD0B95CB55A9}"/>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5-4C49-8E55-DD0B95CB55A9}"/>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2E-4E09-8F94-26746EF4151D}"/>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2E-4E09-8F94-26746EF4151D}"/>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0-42A4-9EE4-931123BA9F62}"/>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0-42A4-9EE4-931123BA9F62}"/>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70-46B0-8E41-087D8DCE6066}"/>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70-46B0-8E41-087D8DCE6066}"/>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5A-4293-985B-16075FD488F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A-4293-985B-16075FD488F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E-4831-80B3-1B09057C2D1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E-4831-80B3-1B09057C2D1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132.19999999999999</c:v>
                </c:pt>
                <c:pt idx="1">
                  <c:v>74.8</c:v>
                </c:pt>
                <c:pt idx="2">
                  <c:v>140.9</c:v>
                </c:pt>
                <c:pt idx="3">
                  <c:v>136.5</c:v>
                </c:pt>
                <c:pt idx="4">
                  <c:v>116</c:v>
                </c:pt>
              </c:numCache>
            </c:numRef>
          </c:val>
          <c:extLst>
            <c:ext xmlns:c16="http://schemas.microsoft.com/office/drawing/2014/chart" uri="{C3380CC4-5D6E-409C-BE32-E72D297353CC}">
              <c16:uniqueId val="{00000000-6E88-461E-BD14-A77AA82119B6}"/>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6E88-461E-BD14-A77AA82119B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E88-461E-BD14-A77AA82119B6}"/>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1E-4A4F-A6D9-93EF51BC04E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1E-4A4F-A6D9-93EF51BC04E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8.8000000000000007</c:v>
                </c:pt>
                <c:pt idx="1">
                  <c:v>11.1</c:v>
                </c:pt>
                <c:pt idx="2">
                  <c:v>16.8</c:v>
                </c:pt>
                <c:pt idx="3">
                  <c:v>13.1</c:v>
                </c:pt>
                <c:pt idx="4">
                  <c:v>13.2</c:v>
                </c:pt>
              </c:numCache>
            </c:numRef>
          </c:val>
          <c:extLst>
            <c:ext xmlns:c16="http://schemas.microsoft.com/office/drawing/2014/chart" uri="{C3380CC4-5D6E-409C-BE32-E72D297353CC}">
              <c16:uniqueId val="{00000000-6077-4A47-B053-9C80CE995494}"/>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6077-4A47-B053-9C80CE995494}"/>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61.8</c:v>
                </c:pt>
                <c:pt idx="1">
                  <c:v>16.8</c:v>
                </c:pt>
                <c:pt idx="2">
                  <c:v>28.6</c:v>
                </c:pt>
                <c:pt idx="3">
                  <c:v>17.899999999999999</c:v>
                </c:pt>
                <c:pt idx="4">
                  <c:v>31.7</c:v>
                </c:pt>
              </c:numCache>
            </c:numRef>
          </c:val>
          <c:extLst>
            <c:ext xmlns:c16="http://schemas.microsoft.com/office/drawing/2014/chart" uri="{C3380CC4-5D6E-409C-BE32-E72D297353CC}">
              <c16:uniqueId val="{00000000-E16D-44E3-87D5-3D1792936F1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E16D-44E3-87D5-3D1792936F1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E9D-4728-8680-76A0E46F323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0E9D-4728-8680-76A0E46F323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66-4642-9A1C-1B9BBD260220}"/>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66-4642-9A1C-1B9BBD260220}"/>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11.7</c:v>
                </c:pt>
                <c:pt idx="1">
                  <c:v>0</c:v>
                </c:pt>
                <c:pt idx="2">
                  <c:v>0</c:v>
                </c:pt>
                <c:pt idx="3">
                  <c:v>0</c:v>
                </c:pt>
                <c:pt idx="4">
                  <c:v>0</c:v>
                </c:pt>
              </c:numCache>
            </c:numRef>
          </c:val>
          <c:extLst>
            <c:ext xmlns:c16="http://schemas.microsoft.com/office/drawing/2014/chart" uri="{C3380CC4-5D6E-409C-BE32-E72D297353CC}">
              <c16:uniqueId val="{00000000-C209-48C9-9C76-E2E9A1C34EE4}"/>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C209-48C9-9C76-E2E9A1C34EE4}"/>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9-4F55-A26D-ECA8BEC16D9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9-4F55-A26D-ECA8BEC16D9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1-4285-8C8D-62BDD8A4EBB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1-4285-8C8D-62BDD8A4EBB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76-4556-973F-7BB5889AF282}"/>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76-4556-973F-7BB5889AF282}"/>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8-47F6-965E-6E57DCC74670}"/>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8-47F6-965E-6E57DCC74670}"/>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F-4078-B4D1-46CEEF759E5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F-4078-B4D1-46CEEF759E5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96F-4078-B4D1-46CEEF759E5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40-42FF-9B57-CB78FBEAEE72}"/>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0-42FF-9B57-CB78FBEAEE72}"/>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30232.5</c:v>
                </c:pt>
                <c:pt idx="1">
                  <c:v>29367</c:v>
                </c:pt>
                <c:pt idx="2">
                  <c:v>12975.9</c:v>
                </c:pt>
                <c:pt idx="3">
                  <c:v>15249.3</c:v>
                </c:pt>
                <c:pt idx="4">
                  <c:v>15736.9</c:v>
                </c:pt>
              </c:numCache>
            </c:numRef>
          </c:val>
          <c:extLst>
            <c:ext xmlns:c16="http://schemas.microsoft.com/office/drawing/2014/chart" uri="{C3380CC4-5D6E-409C-BE32-E72D297353CC}">
              <c16:uniqueId val="{00000000-205D-4F6A-932E-D6B5812A8AB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205D-4F6A-932E-D6B5812A8AB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14385</c:v>
                </c:pt>
                <c:pt idx="1">
                  <c:v>-7445</c:v>
                </c:pt>
                <c:pt idx="2">
                  <c:v>18980</c:v>
                </c:pt>
                <c:pt idx="3">
                  <c:v>15885</c:v>
                </c:pt>
                <c:pt idx="4">
                  <c:v>9351</c:v>
                </c:pt>
              </c:numCache>
            </c:numRef>
          </c:val>
          <c:extLst>
            <c:ext xmlns:c16="http://schemas.microsoft.com/office/drawing/2014/chart" uri="{C3380CC4-5D6E-409C-BE32-E72D297353CC}">
              <c16:uniqueId val="{00000000-65F6-4099-B4DE-FA2C1E97A2BD}"/>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65F6-4099-B4DE-FA2C1E97A2BD}"/>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8.8000000000000007</c:v>
                </c:pt>
                <c:pt idx="1">
                  <c:v>11.1</c:v>
                </c:pt>
                <c:pt idx="2">
                  <c:v>16.8</c:v>
                </c:pt>
                <c:pt idx="3">
                  <c:v>13.1</c:v>
                </c:pt>
                <c:pt idx="4">
                  <c:v>13.2</c:v>
                </c:pt>
              </c:numCache>
            </c:numRef>
          </c:val>
          <c:extLst>
            <c:ext xmlns:c16="http://schemas.microsoft.com/office/drawing/2014/chart" uri="{C3380CC4-5D6E-409C-BE32-E72D297353CC}">
              <c16:uniqueId val="{00000000-13C1-470E-9883-71D60F91A312}"/>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13C1-470E-9883-71D60F91A312}"/>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61.8</c:v>
                </c:pt>
                <c:pt idx="1">
                  <c:v>16.8</c:v>
                </c:pt>
                <c:pt idx="2">
                  <c:v>28.6</c:v>
                </c:pt>
                <c:pt idx="3">
                  <c:v>17.899999999999999</c:v>
                </c:pt>
                <c:pt idx="4">
                  <c:v>31.7</c:v>
                </c:pt>
              </c:numCache>
            </c:numRef>
          </c:val>
          <c:extLst>
            <c:ext xmlns:c16="http://schemas.microsoft.com/office/drawing/2014/chart" uri="{C3380CC4-5D6E-409C-BE32-E72D297353CC}">
              <c16:uniqueId val="{00000000-53B2-491F-89E7-52EB6DACA47B}"/>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53B2-491F-89E7-52EB6DACA47B}"/>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C4D-4B8A-9581-661FB79C44D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3C4D-4B8A-9581-661FB79C44D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F-4100-9DCF-1F5639013F5E}"/>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F-4100-9DCF-1F5639013F5E}"/>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68105" y="12330545"/>
          <a:ext cx="5156476"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68105" y="15395864"/>
          <a:ext cx="5156476"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68105" y="18478500"/>
          <a:ext cx="5156476"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68105" y="21543819"/>
          <a:ext cx="5156476"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68105" y="24574501"/>
          <a:ext cx="5156476"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17938" y="12330545"/>
          <a:ext cx="5165999"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17938" y="15395864"/>
          <a:ext cx="5165999"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17938" y="18478500"/>
          <a:ext cx="5165999"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17938" y="21543819"/>
          <a:ext cx="5165999"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17938" y="24574501"/>
          <a:ext cx="5165999"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641792"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641792"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641792"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641792"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641792"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52749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52749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52749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52749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52749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49"/>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49"/>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49"/>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49"/>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49"/>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49"/>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49"/>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49"/>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49"/>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49"/>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49"/>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49"/>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50"/>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50"/>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S1" zoomScale="55" zoomScaleNormal="55"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57" t="s">
        <v>2</v>
      </c>
      <c r="C2" s="125"/>
      <c r="D2" s="125"/>
      <c r="E2" s="125"/>
      <c r="F2" s="125" t="s">
        <v>3</v>
      </c>
      <c r="G2" s="125"/>
      <c r="H2" s="125"/>
      <c r="I2" s="125"/>
      <c r="J2" s="125" t="s">
        <v>4</v>
      </c>
      <c r="K2" s="125"/>
      <c r="L2" s="125"/>
      <c r="M2" s="125"/>
      <c r="N2" s="125" t="s">
        <v>5</v>
      </c>
      <c r="O2" s="125"/>
      <c r="P2" s="125"/>
      <c r="Q2" s="126"/>
      <c r="R2" s="1"/>
      <c r="S2" s="187" t="s">
        <v>6</v>
      </c>
      <c r="T2" s="188"/>
      <c r="U2" s="188"/>
      <c r="V2" s="188"/>
      <c r="W2" s="188"/>
      <c r="X2" s="188"/>
      <c r="Y2" s="188"/>
      <c r="Z2" s="188"/>
      <c r="AA2" s="188"/>
      <c r="AB2" s="188"/>
      <c r="AC2" s="188"/>
      <c r="AD2" s="188"/>
      <c r="AE2" s="188"/>
      <c r="AF2" s="188"/>
      <c r="AG2" s="188"/>
      <c r="AH2" s="189"/>
      <c r="AI2" s="1"/>
      <c r="AJ2" s="1"/>
      <c r="AK2" s="184" t="s">
        <v>7</v>
      </c>
      <c r="AL2" s="185"/>
      <c r="AM2" s="185"/>
      <c r="AN2" s="185"/>
      <c r="AO2" s="185"/>
      <c r="AP2" s="185"/>
      <c r="AQ2" s="186"/>
    </row>
    <row r="3" spans="1:43" ht="23.1" customHeight="1" x14ac:dyDescent="0.15">
      <c r="A3" s="1"/>
      <c r="B3" s="168" t="str">
        <f>データ!I6</f>
        <v>法非適用</v>
      </c>
      <c r="C3" s="169"/>
      <c r="D3" s="169"/>
      <c r="E3" s="169"/>
      <c r="F3" s="169" t="str">
        <f>データ!J6</f>
        <v>電気事業</v>
      </c>
      <c r="G3" s="169"/>
      <c r="H3" s="169"/>
      <c r="I3" s="169"/>
      <c r="J3" s="169" t="str">
        <f>データ!K6</f>
        <v>非設置</v>
      </c>
      <c r="K3" s="169"/>
      <c r="L3" s="169"/>
      <c r="M3" s="169"/>
      <c r="N3" s="170" t="str">
        <f>データ!L6</f>
        <v>該当数値なし</v>
      </c>
      <c r="O3" s="170"/>
      <c r="P3" s="170"/>
      <c r="Q3" s="171"/>
      <c r="R3" s="1"/>
      <c r="S3" s="172" t="s">
        <v>8</v>
      </c>
      <c r="T3" s="173"/>
      <c r="U3" s="173"/>
      <c r="V3" s="173"/>
      <c r="W3" s="173"/>
      <c r="X3" s="173"/>
      <c r="Y3" s="173"/>
      <c r="Z3" s="173"/>
      <c r="AA3" s="173"/>
      <c r="AB3" s="173"/>
      <c r="AC3" s="173"/>
      <c r="AD3" s="173"/>
      <c r="AE3" s="173"/>
      <c r="AF3" s="173"/>
      <c r="AG3" s="173"/>
      <c r="AH3" s="174"/>
      <c r="AI3" s="1"/>
      <c r="AJ3" s="1"/>
      <c r="AK3" s="201" t="s">
        <v>271</v>
      </c>
      <c r="AL3" s="202"/>
      <c r="AM3" s="202"/>
      <c r="AN3" s="202"/>
      <c r="AO3" s="202"/>
      <c r="AP3" s="202"/>
      <c r="AQ3" s="203"/>
    </row>
    <row r="4" spans="1:43" ht="23.1" customHeight="1" x14ac:dyDescent="0.15">
      <c r="A4" s="1"/>
      <c r="B4" s="148"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201"/>
      <c r="AL4" s="202"/>
      <c r="AM4" s="202"/>
      <c r="AN4" s="202"/>
      <c r="AO4" s="202"/>
      <c r="AP4" s="202"/>
      <c r="AQ4" s="203"/>
    </row>
    <row r="5" spans="1:43" ht="23.1" customHeight="1" x14ac:dyDescent="0.15">
      <c r="A5" s="1"/>
      <c r="B5" s="181" t="str">
        <f>データ!M6</f>
        <v>-</v>
      </c>
      <c r="C5" s="182"/>
      <c r="D5" s="182"/>
      <c r="E5" s="182"/>
      <c r="F5" s="162" t="str">
        <f>データ!N6</f>
        <v>-</v>
      </c>
      <c r="G5" s="162"/>
      <c r="H5" s="162"/>
      <c r="I5" s="162"/>
      <c r="J5" s="162">
        <f>データ!O6</f>
        <v>1</v>
      </c>
      <c r="K5" s="162"/>
      <c r="L5" s="162"/>
      <c r="M5" s="162"/>
      <c r="N5" s="162" t="str">
        <f>データ!P6</f>
        <v>-</v>
      </c>
      <c r="O5" s="162"/>
      <c r="P5" s="162"/>
      <c r="Q5" s="183"/>
      <c r="R5" s="1"/>
      <c r="S5" s="175"/>
      <c r="T5" s="176"/>
      <c r="U5" s="176"/>
      <c r="V5" s="176"/>
      <c r="W5" s="176"/>
      <c r="X5" s="176"/>
      <c r="Y5" s="176"/>
      <c r="Z5" s="176"/>
      <c r="AA5" s="176"/>
      <c r="AB5" s="176"/>
      <c r="AC5" s="176"/>
      <c r="AD5" s="176"/>
      <c r="AE5" s="176"/>
      <c r="AF5" s="176"/>
      <c r="AG5" s="176"/>
      <c r="AH5" s="177"/>
      <c r="AI5" s="1"/>
      <c r="AJ5" s="1"/>
      <c r="AK5" s="201"/>
      <c r="AL5" s="202"/>
      <c r="AM5" s="202"/>
      <c r="AN5" s="202"/>
      <c r="AO5" s="202"/>
      <c r="AP5" s="202"/>
      <c r="AQ5" s="203"/>
    </row>
    <row r="6" spans="1:43" ht="23.1" customHeight="1" x14ac:dyDescent="0.15">
      <c r="A6" s="1"/>
      <c r="B6" s="148"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201"/>
      <c r="AL6" s="202"/>
      <c r="AM6" s="202"/>
      <c r="AN6" s="202"/>
      <c r="AO6" s="202"/>
      <c r="AP6" s="202"/>
      <c r="AQ6" s="203"/>
    </row>
    <row r="7" spans="1:43" ht="22.5" customHeight="1" x14ac:dyDescent="0.15">
      <c r="A7" s="1"/>
      <c r="B7" s="161" t="str">
        <f>データ!Q6</f>
        <v>-</v>
      </c>
      <c r="C7" s="162"/>
      <c r="D7" s="162"/>
      <c r="E7" s="162"/>
      <c r="F7" s="163" t="s">
        <v>131</v>
      </c>
      <c r="G7" s="164"/>
      <c r="H7" s="164"/>
      <c r="I7" s="164"/>
      <c r="J7" s="165" t="s">
        <v>132</v>
      </c>
      <c r="K7" s="165"/>
      <c r="L7" s="165"/>
      <c r="M7" s="165"/>
      <c r="N7" s="166" t="str">
        <f>データ!T6</f>
        <v>無</v>
      </c>
      <c r="O7" s="166"/>
      <c r="P7" s="166"/>
      <c r="Q7" s="167"/>
      <c r="R7" s="1"/>
      <c r="S7" s="175"/>
      <c r="T7" s="176"/>
      <c r="U7" s="176"/>
      <c r="V7" s="176"/>
      <c r="W7" s="176"/>
      <c r="X7" s="176"/>
      <c r="Y7" s="176"/>
      <c r="Z7" s="176"/>
      <c r="AA7" s="176"/>
      <c r="AB7" s="176"/>
      <c r="AC7" s="176"/>
      <c r="AD7" s="176"/>
      <c r="AE7" s="176"/>
      <c r="AF7" s="176"/>
      <c r="AG7" s="176"/>
      <c r="AH7" s="177"/>
      <c r="AI7" s="1"/>
      <c r="AJ7" s="1"/>
      <c r="AK7" s="201"/>
      <c r="AL7" s="202"/>
      <c r="AM7" s="202"/>
      <c r="AN7" s="202"/>
      <c r="AO7" s="202"/>
      <c r="AP7" s="202"/>
      <c r="AQ7" s="203"/>
    </row>
    <row r="8" spans="1:43" ht="23.1" customHeight="1" x14ac:dyDescent="0.15">
      <c r="A8" s="1"/>
      <c r="B8" s="148" t="s">
        <v>17</v>
      </c>
      <c r="C8" s="149"/>
      <c r="D8" s="149"/>
      <c r="E8" s="149"/>
      <c r="F8" s="149" t="s">
        <v>18</v>
      </c>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201"/>
      <c r="AL8" s="202"/>
      <c r="AM8" s="202"/>
      <c r="AN8" s="202"/>
      <c r="AO8" s="202"/>
      <c r="AP8" s="202"/>
      <c r="AQ8" s="203"/>
    </row>
    <row r="9" spans="1:43" ht="23.1" customHeight="1" thickBot="1" x14ac:dyDescent="0.2">
      <c r="A9" s="1"/>
      <c r="B9" s="151" t="s">
        <v>134</v>
      </c>
      <c r="C9" s="152"/>
      <c r="D9" s="152"/>
      <c r="E9" s="152"/>
      <c r="F9" s="153" t="str">
        <f>データ!V6</f>
        <v>-</v>
      </c>
      <c r="G9" s="153"/>
      <c r="H9" s="153"/>
      <c r="I9" s="153"/>
      <c r="J9" s="154"/>
      <c r="K9" s="154"/>
      <c r="L9" s="154"/>
      <c r="M9" s="154"/>
      <c r="N9" s="155"/>
      <c r="O9" s="155"/>
      <c r="P9" s="155"/>
      <c r="Q9" s="156"/>
      <c r="R9" s="1"/>
      <c r="S9" s="175"/>
      <c r="T9" s="176"/>
      <c r="U9" s="176"/>
      <c r="V9" s="176"/>
      <c r="W9" s="176"/>
      <c r="X9" s="176"/>
      <c r="Y9" s="176"/>
      <c r="Z9" s="176"/>
      <c r="AA9" s="176"/>
      <c r="AB9" s="176"/>
      <c r="AC9" s="176"/>
      <c r="AD9" s="176"/>
      <c r="AE9" s="176"/>
      <c r="AF9" s="176"/>
      <c r="AG9" s="176"/>
      <c r="AH9" s="177"/>
      <c r="AI9" s="1"/>
      <c r="AJ9" s="1"/>
      <c r="AK9" s="201"/>
      <c r="AL9" s="202"/>
      <c r="AM9" s="202"/>
      <c r="AN9" s="202"/>
      <c r="AO9" s="202"/>
      <c r="AP9" s="202"/>
      <c r="AQ9" s="203"/>
    </row>
    <row r="10" spans="1:43" ht="27" customHeight="1" thickBot="1" x14ac:dyDescent="0.2">
      <c r="A10" s="1"/>
      <c r="B10" s="6" t="s">
        <v>19</v>
      </c>
      <c r="C10" s="7"/>
      <c r="D10" s="7"/>
      <c r="E10" s="7"/>
      <c r="F10" s="7"/>
      <c r="G10" s="7"/>
      <c r="H10" s="7"/>
      <c r="I10" s="7"/>
      <c r="J10" s="7"/>
      <c r="K10" s="7"/>
      <c r="L10" s="7"/>
      <c r="M10" s="7"/>
      <c r="N10" s="7"/>
      <c r="O10" s="7"/>
      <c r="P10" s="7"/>
      <c r="Q10" s="7"/>
      <c r="R10" s="1"/>
      <c r="S10" s="175"/>
      <c r="T10" s="176"/>
      <c r="U10" s="176"/>
      <c r="V10" s="176"/>
      <c r="W10" s="176"/>
      <c r="X10" s="176"/>
      <c r="Y10" s="176"/>
      <c r="Z10" s="176"/>
      <c r="AA10" s="176"/>
      <c r="AB10" s="176"/>
      <c r="AC10" s="176"/>
      <c r="AD10" s="176"/>
      <c r="AE10" s="176"/>
      <c r="AF10" s="176"/>
      <c r="AG10" s="176"/>
      <c r="AH10" s="177"/>
      <c r="AI10" s="1"/>
      <c r="AJ10" s="1"/>
      <c r="AK10" s="201"/>
      <c r="AL10" s="202"/>
      <c r="AM10" s="202"/>
      <c r="AN10" s="202"/>
      <c r="AO10" s="202"/>
      <c r="AP10" s="202"/>
      <c r="AQ10" s="203"/>
    </row>
    <row r="11" spans="1:43" ht="23.1" customHeight="1" x14ac:dyDescent="0.15">
      <c r="A11" s="1"/>
      <c r="B11" s="157" t="s">
        <v>20</v>
      </c>
      <c r="C11" s="125"/>
      <c r="D11" s="125"/>
      <c r="E11" s="125"/>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75"/>
      <c r="T11" s="176"/>
      <c r="U11" s="176"/>
      <c r="V11" s="176"/>
      <c r="W11" s="176"/>
      <c r="X11" s="176"/>
      <c r="Y11" s="176"/>
      <c r="Z11" s="176"/>
      <c r="AA11" s="176"/>
      <c r="AB11" s="176"/>
      <c r="AC11" s="176"/>
      <c r="AD11" s="176"/>
      <c r="AE11" s="176"/>
      <c r="AF11" s="176"/>
      <c r="AG11" s="176"/>
      <c r="AH11" s="177"/>
      <c r="AI11" s="1"/>
      <c r="AJ11" s="1"/>
      <c r="AK11" s="201"/>
      <c r="AL11" s="202"/>
      <c r="AM11" s="202"/>
      <c r="AN11" s="202"/>
      <c r="AO11" s="202"/>
      <c r="AP11" s="202"/>
      <c r="AQ11" s="203"/>
    </row>
    <row r="12" spans="1:43" ht="23.1" customHeight="1" x14ac:dyDescent="0.15">
      <c r="A12" s="1"/>
      <c r="B12" s="148" t="s">
        <v>21</v>
      </c>
      <c r="C12" s="149"/>
      <c r="D12" s="149"/>
      <c r="E12" s="149"/>
      <c r="F12" s="144" t="str">
        <f>データ!W6</f>
        <v>-</v>
      </c>
      <c r="G12" s="145"/>
      <c r="H12" s="144" t="str">
        <f>データ!X6</f>
        <v>-</v>
      </c>
      <c r="I12" s="145"/>
      <c r="J12" s="144" t="str">
        <f>データ!Y6</f>
        <v>-</v>
      </c>
      <c r="K12" s="145"/>
      <c r="L12" s="144" t="str">
        <f>データ!Z6</f>
        <v>-</v>
      </c>
      <c r="M12" s="145"/>
      <c r="N12" s="146" t="str">
        <f>データ!AA6</f>
        <v>-</v>
      </c>
      <c r="O12" s="147"/>
      <c r="P12" s="8"/>
      <c r="Q12" s="8"/>
      <c r="R12" s="1"/>
      <c r="S12" s="175"/>
      <c r="T12" s="176"/>
      <c r="U12" s="176"/>
      <c r="V12" s="176"/>
      <c r="W12" s="176"/>
      <c r="X12" s="176"/>
      <c r="Y12" s="176"/>
      <c r="Z12" s="176"/>
      <c r="AA12" s="176"/>
      <c r="AB12" s="176"/>
      <c r="AC12" s="176"/>
      <c r="AD12" s="176"/>
      <c r="AE12" s="176"/>
      <c r="AF12" s="176"/>
      <c r="AG12" s="176"/>
      <c r="AH12" s="177"/>
      <c r="AI12" s="1"/>
      <c r="AJ12" s="1"/>
      <c r="AK12" s="201"/>
      <c r="AL12" s="202"/>
      <c r="AM12" s="202"/>
      <c r="AN12" s="202"/>
      <c r="AO12" s="202"/>
      <c r="AP12" s="202"/>
      <c r="AQ12" s="203"/>
    </row>
    <row r="13" spans="1:43" ht="23.1" customHeight="1" x14ac:dyDescent="0.15">
      <c r="A13" s="1"/>
      <c r="B13" s="141" t="s">
        <v>22</v>
      </c>
      <c r="C13" s="142"/>
      <c r="D13" s="142"/>
      <c r="E13" s="143"/>
      <c r="F13" s="144" t="str">
        <f>データ!AB6</f>
        <v>-</v>
      </c>
      <c r="G13" s="145"/>
      <c r="H13" s="144" t="str">
        <f>データ!AC6</f>
        <v>-</v>
      </c>
      <c r="I13" s="145"/>
      <c r="J13" s="144" t="str">
        <f>データ!AD6</f>
        <v>-</v>
      </c>
      <c r="K13" s="145"/>
      <c r="L13" s="144" t="str">
        <f>データ!AE6</f>
        <v>-</v>
      </c>
      <c r="M13" s="145"/>
      <c r="N13" s="146" t="str">
        <f>データ!AF6</f>
        <v>-</v>
      </c>
      <c r="O13" s="147"/>
      <c r="P13" s="8"/>
      <c r="Q13" s="8"/>
      <c r="R13" s="1"/>
      <c r="S13" s="175"/>
      <c r="T13" s="176"/>
      <c r="U13" s="176"/>
      <c r="V13" s="176"/>
      <c r="W13" s="176"/>
      <c r="X13" s="176"/>
      <c r="Y13" s="176"/>
      <c r="Z13" s="176"/>
      <c r="AA13" s="176"/>
      <c r="AB13" s="176"/>
      <c r="AC13" s="176"/>
      <c r="AD13" s="176"/>
      <c r="AE13" s="176"/>
      <c r="AF13" s="176"/>
      <c r="AG13" s="176"/>
      <c r="AH13" s="177"/>
      <c r="AI13" s="1"/>
      <c r="AJ13" s="1"/>
      <c r="AK13" s="201"/>
      <c r="AL13" s="202"/>
      <c r="AM13" s="202"/>
      <c r="AN13" s="202"/>
      <c r="AO13" s="202"/>
      <c r="AP13" s="202"/>
      <c r="AQ13" s="203"/>
    </row>
    <row r="14" spans="1:43" ht="23.1" customHeight="1" x14ac:dyDescent="0.15">
      <c r="A14" s="1"/>
      <c r="B14" s="141" t="s">
        <v>23</v>
      </c>
      <c r="C14" s="142"/>
      <c r="D14" s="142"/>
      <c r="E14" s="143"/>
      <c r="F14" s="144">
        <f>データ!AG6</f>
        <v>1527</v>
      </c>
      <c r="G14" s="145"/>
      <c r="H14" s="144">
        <f>データ!AH6</f>
        <v>1929</v>
      </c>
      <c r="I14" s="145"/>
      <c r="J14" s="144">
        <f>データ!AI6</f>
        <v>2922</v>
      </c>
      <c r="K14" s="145"/>
      <c r="L14" s="144">
        <f>データ!AJ6</f>
        <v>2275</v>
      </c>
      <c r="M14" s="145"/>
      <c r="N14" s="146">
        <f>データ!AK6</f>
        <v>2284</v>
      </c>
      <c r="O14" s="147"/>
      <c r="P14" s="8"/>
      <c r="Q14" s="8"/>
      <c r="R14" s="1"/>
      <c r="S14" s="175"/>
      <c r="T14" s="176"/>
      <c r="U14" s="176"/>
      <c r="V14" s="176"/>
      <c r="W14" s="176"/>
      <c r="X14" s="176"/>
      <c r="Y14" s="176"/>
      <c r="Z14" s="176"/>
      <c r="AA14" s="176"/>
      <c r="AB14" s="176"/>
      <c r="AC14" s="176"/>
      <c r="AD14" s="176"/>
      <c r="AE14" s="176"/>
      <c r="AF14" s="176"/>
      <c r="AG14" s="176"/>
      <c r="AH14" s="177"/>
      <c r="AI14" s="1"/>
      <c r="AJ14" s="1"/>
      <c r="AK14" s="201"/>
      <c r="AL14" s="202"/>
      <c r="AM14" s="202"/>
      <c r="AN14" s="202"/>
      <c r="AO14" s="202"/>
      <c r="AP14" s="202"/>
      <c r="AQ14" s="203"/>
    </row>
    <row r="15" spans="1:43" ht="23.1" customHeight="1" x14ac:dyDescent="0.15">
      <c r="A15" s="1"/>
      <c r="B15" s="134" t="s">
        <v>24</v>
      </c>
      <c r="C15" s="135"/>
      <c r="D15" s="135"/>
      <c r="E15" s="136"/>
      <c r="F15" s="137" t="str">
        <f>データ!AL6</f>
        <v>-</v>
      </c>
      <c r="G15" s="137"/>
      <c r="H15" s="137" t="str">
        <f>データ!AM6</f>
        <v>-</v>
      </c>
      <c r="I15" s="137"/>
      <c r="J15" s="137" t="str">
        <f>データ!AN6</f>
        <v>-</v>
      </c>
      <c r="K15" s="137"/>
      <c r="L15" s="137" t="str">
        <f>データ!AO6</f>
        <v>-</v>
      </c>
      <c r="M15" s="137"/>
      <c r="N15" s="138" t="str">
        <f>データ!AP6</f>
        <v>-</v>
      </c>
      <c r="O15" s="139"/>
      <c r="P15" s="8"/>
      <c r="Q15" s="8"/>
      <c r="R15" s="1"/>
      <c r="S15" s="175"/>
      <c r="T15" s="176"/>
      <c r="U15" s="176"/>
      <c r="V15" s="176"/>
      <c r="W15" s="176"/>
      <c r="X15" s="176"/>
      <c r="Y15" s="176"/>
      <c r="Z15" s="176"/>
      <c r="AA15" s="176"/>
      <c r="AB15" s="176"/>
      <c r="AC15" s="176"/>
      <c r="AD15" s="176"/>
      <c r="AE15" s="176"/>
      <c r="AF15" s="176"/>
      <c r="AG15" s="176"/>
      <c r="AH15" s="177"/>
      <c r="AI15" s="1"/>
      <c r="AJ15" s="1"/>
      <c r="AK15" s="201"/>
      <c r="AL15" s="202"/>
      <c r="AM15" s="202"/>
      <c r="AN15" s="202"/>
      <c r="AO15" s="202"/>
      <c r="AP15" s="202"/>
      <c r="AQ15" s="203"/>
    </row>
    <row r="16" spans="1:43" ht="23.1" customHeight="1" thickBot="1" x14ac:dyDescent="0.2">
      <c r="A16" s="1"/>
      <c r="B16" s="127" t="s">
        <v>25</v>
      </c>
      <c r="C16" s="128"/>
      <c r="D16" s="128"/>
      <c r="E16" s="129"/>
      <c r="F16" s="140">
        <f>データ!AQ6</f>
        <v>1527</v>
      </c>
      <c r="G16" s="140"/>
      <c r="H16" s="140">
        <f>データ!AR6</f>
        <v>1929</v>
      </c>
      <c r="I16" s="140"/>
      <c r="J16" s="140">
        <f>データ!AS6</f>
        <v>2922</v>
      </c>
      <c r="K16" s="140"/>
      <c r="L16" s="140">
        <f>データ!AT6</f>
        <v>2275</v>
      </c>
      <c r="M16" s="140"/>
      <c r="N16" s="132">
        <f>データ!AU6</f>
        <v>2284</v>
      </c>
      <c r="O16" s="133"/>
      <c r="P16" s="8"/>
      <c r="Q16" s="8"/>
      <c r="R16" s="1"/>
      <c r="S16" s="175"/>
      <c r="T16" s="176"/>
      <c r="U16" s="176"/>
      <c r="V16" s="176"/>
      <c r="W16" s="176"/>
      <c r="X16" s="176"/>
      <c r="Y16" s="176"/>
      <c r="Z16" s="176"/>
      <c r="AA16" s="176"/>
      <c r="AB16" s="176"/>
      <c r="AC16" s="176"/>
      <c r="AD16" s="176"/>
      <c r="AE16" s="176"/>
      <c r="AF16" s="176"/>
      <c r="AG16" s="176"/>
      <c r="AH16" s="177"/>
      <c r="AI16" s="1"/>
      <c r="AJ16" s="1"/>
      <c r="AK16" s="201"/>
      <c r="AL16" s="202"/>
      <c r="AM16" s="202"/>
      <c r="AN16" s="202"/>
      <c r="AO16" s="202"/>
      <c r="AP16" s="202"/>
      <c r="AQ16" s="203"/>
    </row>
    <row r="17" spans="1:43" ht="15.6" customHeight="1" thickBot="1" x14ac:dyDescent="0.2">
      <c r="A17" s="1"/>
      <c r="B17" s="9"/>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201"/>
      <c r="AL17" s="202"/>
      <c r="AM17" s="202"/>
      <c r="AN17" s="202"/>
      <c r="AO17" s="202"/>
      <c r="AP17" s="202"/>
      <c r="AQ17" s="203"/>
    </row>
    <row r="18" spans="1:43" ht="23.1" customHeight="1" x14ac:dyDescent="0.15">
      <c r="A18" s="1"/>
      <c r="B18" s="123"/>
      <c r="C18" s="124"/>
      <c r="D18" s="124"/>
      <c r="E18" s="124"/>
      <c r="F18" s="125" t="s">
        <v>26</v>
      </c>
      <c r="G18" s="125"/>
      <c r="H18" s="125"/>
      <c r="I18" s="125" t="s">
        <v>27</v>
      </c>
      <c r="J18" s="125"/>
      <c r="K18" s="125"/>
      <c r="L18" s="125" t="s">
        <v>25</v>
      </c>
      <c r="M18" s="125"/>
      <c r="N18" s="125"/>
      <c r="O18" s="126"/>
      <c r="P18" s="1"/>
      <c r="Q18" s="1"/>
      <c r="R18" s="1"/>
      <c r="S18" s="175"/>
      <c r="T18" s="176"/>
      <c r="U18" s="176"/>
      <c r="V18" s="176"/>
      <c r="W18" s="176"/>
      <c r="X18" s="176"/>
      <c r="Y18" s="176"/>
      <c r="Z18" s="176"/>
      <c r="AA18" s="176"/>
      <c r="AB18" s="176"/>
      <c r="AC18" s="176"/>
      <c r="AD18" s="176"/>
      <c r="AE18" s="176"/>
      <c r="AF18" s="176"/>
      <c r="AG18" s="176"/>
      <c r="AH18" s="177"/>
      <c r="AI18" s="1"/>
      <c r="AJ18" s="1"/>
      <c r="AK18" s="201"/>
      <c r="AL18" s="202"/>
      <c r="AM18" s="202"/>
      <c r="AN18" s="202"/>
      <c r="AO18" s="202"/>
      <c r="AP18" s="202"/>
      <c r="AQ18" s="203"/>
    </row>
    <row r="19" spans="1:43" ht="23.1" customHeight="1" thickBot="1" x14ac:dyDescent="0.2">
      <c r="A19" s="1"/>
      <c r="B19" s="127" t="s">
        <v>28</v>
      </c>
      <c r="C19" s="128"/>
      <c r="D19" s="128"/>
      <c r="E19" s="129"/>
      <c r="F19" s="130">
        <f>データ!AV6</f>
        <v>14079</v>
      </c>
      <c r="G19" s="130"/>
      <c r="H19" s="130"/>
      <c r="I19" s="130" t="str">
        <f>データ!AW6</f>
        <v>-</v>
      </c>
      <c r="J19" s="130"/>
      <c r="K19" s="130"/>
      <c r="L19" s="130">
        <f>データ!AX6</f>
        <v>14079</v>
      </c>
      <c r="M19" s="130"/>
      <c r="N19" s="130"/>
      <c r="O19" s="131"/>
      <c r="P19" s="1"/>
      <c r="Q19" s="1"/>
      <c r="R19" s="1"/>
      <c r="S19" s="178"/>
      <c r="T19" s="179"/>
      <c r="U19" s="179"/>
      <c r="V19" s="179"/>
      <c r="W19" s="179"/>
      <c r="X19" s="179"/>
      <c r="Y19" s="179"/>
      <c r="Z19" s="179"/>
      <c r="AA19" s="179"/>
      <c r="AB19" s="179"/>
      <c r="AC19" s="179"/>
      <c r="AD19" s="179"/>
      <c r="AE19" s="179"/>
      <c r="AF19" s="179"/>
      <c r="AG19" s="179"/>
      <c r="AH19" s="180"/>
      <c r="AI19" s="1"/>
      <c r="AJ19" s="1"/>
      <c r="AK19" s="201"/>
      <c r="AL19" s="202"/>
      <c r="AM19" s="202"/>
      <c r="AN19" s="202"/>
      <c r="AO19" s="202"/>
      <c r="AP19" s="202"/>
      <c r="AQ19" s="203"/>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201"/>
      <c r="AL20" s="202"/>
      <c r="AM20" s="202"/>
      <c r="AN20" s="202"/>
      <c r="AO20" s="202"/>
      <c r="AP20" s="202"/>
      <c r="AQ20" s="203"/>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1"/>
      <c r="AL21" s="202"/>
      <c r="AM21" s="202"/>
      <c r="AN21" s="202"/>
      <c r="AO21" s="202"/>
      <c r="AP21" s="202"/>
      <c r="AQ21" s="203"/>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201"/>
      <c r="AL22" s="202"/>
      <c r="AM22" s="202"/>
      <c r="AN22" s="202"/>
      <c r="AO22" s="202"/>
      <c r="AP22" s="202"/>
      <c r="AQ22" s="203"/>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201"/>
      <c r="AL23" s="202"/>
      <c r="AM23" s="202"/>
      <c r="AN23" s="202"/>
      <c r="AO23" s="202"/>
      <c r="AP23" s="202"/>
      <c r="AQ23" s="203"/>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201"/>
      <c r="AL24" s="202"/>
      <c r="AM24" s="202"/>
      <c r="AN24" s="202"/>
      <c r="AO24" s="202"/>
      <c r="AP24" s="202"/>
      <c r="AQ24" s="203"/>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201"/>
      <c r="AL25" s="202"/>
      <c r="AM25" s="202"/>
      <c r="AN25" s="202"/>
      <c r="AO25" s="202"/>
      <c r="AP25" s="202"/>
      <c r="AQ25" s="203"/>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201"/>
      <c r="AL26" s="202"/>
      <c r="AM26" s="202"/>
      <c r="AN26" s="202"/>
      <c r="AO26" s="202"/>
      <c r="AP26" s="202"/>
      <c r="AQ26" s="203"/>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201"/>
      <c r="AL27" s="202"/>
      <c r="AM27" s="202"/>
      <c r="AN27" s="202"/>
      <c r="AO27" s="202"/>
      <c r="AP27" s="202"/>
      <c r="AQ27" s="203"/>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201"/>
      <c r="AL28" s="202"/>
      <c r="AM28" s="202"/>
      <c r="AN28" s="202"/>
      <c r="AO28" s="202"/>
      <c r="AP28" s="202"/>
      <c r="AQ28" s="203"/>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201"/>
      <c r="AL29" s="202"/>
      <c r="AM29" s="202"/>
      <c r="AN29" s="202"/>
      <c r="AO29" s="202"/>
      <c r="AP29" s="202"/>
      <c r="AQ29" s="203"/>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201"/>
      <c r="AL30" s="202"/>
      <c r="AM30" s="202"/>
      <c r="AN30" s="202"/>
      <c r="AO30" s="202"/>
      <c r="AP30" s="202"/>
      <c r="AQ30" s="203"/>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201"/>
      <c r="AL31" s="202"/>
      <c r="AM31" s="202"/>
      <c r="AN31" s="202"/>
      <c r="AO31" s="202"/>
      <c r="AP31" s="202"/>
      <c r="AQ31" s="203"/>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201"/>
      <c r="AL32" s="202"/>
      <c r="AM32" s="202"/>
      <c r="AN32" s="202"/>
      <c r="AO32" s="202"/>
      <c r="AP32" s="202"/>
      <c r="AQ32" s="203"/>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201"/>
      <c r="AL33" s="202"/>
      <c r="AM33" s="202"/>
      <c r="AN33" s="202"/>
      <c r="AO33" s="202"/>
      <c r="AP33" s="202"/>
      <c r="AQ33" s="203"/>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201"/>
      <c r="AL34" s="202"/>
      <c r="AM34" s="202"/>
      <c r="AN34" s="202"/>
      <c r="AO34" s="202"/>
      <c r="AP34" s="202"/>
      <c r="AQ34" s="203"/>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201"/>
      <c r="AL35" s="202"/>
      <c r="AM35" s="202"/>
      <c r="AN35" s="202"/>
      <c r="AO35" s="202"/>
      <c r="AP35" s="202"/>
      <c r="AQ35" s="203"/>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201"/>
      <c r="AL36" s="202"/>
      <c r="AM36" s="202"/>
      <c r="AN36" s="202"/>
      <c r="AO36" s="202"/>
      <c r="AP36" s="202"/>
      <c r="AQ36" s="203"/>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201"/>
      <c r="AL37" s="202"/>
      <c r="AM37" s="202"/>
      <c r="AN37" s="202"/>
      <c r="AO37" s="202"/>
      <c r="AP37" s="202"/>
      <c r="AQ37" s="203"/>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204"/>
      <c r="AL38" s="205"/>
      <c r="AM38" s="205"/>
      <c r="AN38" s="205"/>
      <c r="AO38" s="205"/>
      <c r="AP38" s="205"/>
      <c r="AQ38" s="206"/>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201" t="s">
        <v>272</v>
      </c>
      <c r="AL40" s="202"/>
      <c r="AM40" s="202"/>
      <c r="AN40" s="202"/>
      <c r="AO40" s="202"/>
      <c r="AP40" s="202"/>
      <c r="AQ40" s="203"/>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201"/>
      <c r="AL41" s="202"/>
      <c r="AM41" s="202"/>
      <c r="AN41" s="202"/>
      <c r="AO41" s="202"/>
      <c r="AP41" s="202"/>
      <c r="AQ41" s="203"/>
    </row>
    <row r="42" spans="1:43" ht="43.35" customHeight="1" x14ac:dyDescent="0.15">
      <c r="A42" s="1"/>
      <c r="B42" s="112"/>
      <c r="C42" s="113"/>
      <c r="D42" s="11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201"/>
      <c r="AL42" s="202"/>
      <c r="AM42" s="202"/>
      <c r="AN42" s="202"/>
      <c r="AO42" s="202"/>
      <c r="AP42" s="202"/>
      <c r="AQ42" s="203"/>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201"/>
      <c r="AL43" s="202"/>
      <c r="AM43" s="202"/>
      <c r="AN43" s="202"/>
      <c r="AO43" s="202"/>
      <c r="AP43" s="202"/>
      <c r="AQ43" s="203"/>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201"/>
      <c r="AL44" s="202"/>
      <c r="AM44" s="202"/>
      <c r="AN44" s="202"/>
      <c r="AO44" s="202"/>
      <c r="AP44" s="202"/>
      <c r="AQ44" s="203"/>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201"/>
      <c r="AL45" s="202"/>
      <c r="AM45" s="202"/>
      <c r="AN45" s="202"/>
      <c r="AO45" s="202"/>
      <c r="AP45" s="202"/>
      <c r="AQ45" s="203"/>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201"/>
      <c r="AL46" s="202"/>
      <c r="AM46" s="202"/>
      <c r="AN46" s="202"/>
      <c r="AO46" s="202"/>
      <c r="AP46" s="202"/>
      <c r="AQ46" s="203"/>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201"/>
      <c r="AL47" s="202"/>
      <c r="AM47" s="202"/>
      <c r="AN47" s="202"/>
      <c r="AO47" s="202"/>
      <c r="AP47" s="202"/>
      <c r="AQ47" s="203"/>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201"/>
      <c r="AL48" s="202"/>
      <c r="AM48" s="202"/>
      <c r="AN48" s="202"/>
      <c r="AO48" s="202"/>
      <c r="AP48" s="202"/>
      <c r="AQ48" s="203"/>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201"/>
      <c r="AL49" s="202"/>
      <c r="AM49" s="202"/>
      <c r="AN49" s="202"/>
      <c r="AO49" s="202"/>
      <c r="AP49" s="202"/>
      <c r="AQ49" s="203"/>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201"/>
      <c r="AL50" s="202"/>
      <c r="AM50" s="202"/>
      <c r="AN50" s="202"/>
      <c r="AO50" s="202"/>
      <c r="AP50" s="202"/>
      <c r="AQ50" s="203"/>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201"/>
      <c r="AL51" s="202"/>
      <c r="AM51" s="202"/>
      <c r="AN51" s="202"/>
      <c r="AO51" s="202"/>
      <c r="AP51" s="202"/>
      <c r="AQ51" s="203"/>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201"/>
      <c r="AL52" s="202"/>
      <c r="AM52" s="202"/>
      <c r="AN52" s="202"/>
      <c r="AO52" s="202"/>
      <c r="AP52" s="202"/>
      <c r="AQ52" s="203"/>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201"/>
      <c r="AL53" s="202"/>
      <c r="AM53" s="202"/>
      <c r="AN53" s="202"/>
      <c r="AO53" s="202"/>
      <c r="AP53" s="202"/>
      <c r="AQ53" s="203"/>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201"/>
      <c r="AL54" s="202"/>
      <c r="AM54" s="202"/>
      <c r="AN54" s="202"/>
      <c r="AO54" s="202"/>
      <c r="AP54" s="202"/>
      <c r="AQ54" s="203"/>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201"/>
      <c r="AL55" s="202"/>
      <c r="AM55" s="202"/>
      <c r="AN55" s="202"/>
      <c r="AO55" s="202"/>
      <c r="AP55" s="202"/>
      <c r="AQ55" s="203"/>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201"/>
      <c r="AL56" s="202"/>
      <c r="AM56" s="202"/>
      <c r="AN56" s="202"/>
      <c r="AO56" s="202"/>
      <c r="AP56" s="202"/>
      <c r="AQ56" s="203"/>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201"/>
      <c r="AL57" s="202"/>
      <c r="AM57" s="202"/>
      <c r="AN57" s="202"/>
      <c r="AO57" s="202"/>
      <c r="AP57" s="202"/>
      <c r="AQ57" s="203"/>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201"/>
      <c r="AL58" s="202"/>
      <c r="AM58" s="202"/>
      <c r="AN58" s="202"/>
      <c r="AO58" s="202"/>
      <c r="AP58" s="202"/>
      <c r="AQ58" s="203"/>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201"/>
      <c r="AL59" s="202"/>
      <c r="AM59" s="202"/>
      <c r="AN59" s="202"/>
      <c r="AO59" s="202"/>
      <c r="AP59" s="202"/>
      <c r="AQ59" s="203"/>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201"/>
      <c r="AL60" s="202"/>
      <c r="AM60" s="202"/>
      <c r="AN60" s="202"/>
      <c r="AO60" s="202"/>
      <c r="AP60" s="202"/>
      <c r="AQ60" s="203"/>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201"/>
      <c r="AL61" s="202"/>
      <c r="AM61" s="202"/>
      <c r="AN61" s="202"/>
      <c r="AO61" s="202"/>
      <c r="AP61" s="202"/>
      <c r="AQ61" s="203"/>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201"/>
      <c r="AL62" s="202"/>
      <c r="AM62" s="202"/>
      <c r="AN62" s="202"/>
      <c r="AO62" s="202"/>
      <c r="AP62" s="202"/>
      <c r="AQ62" s="203"/>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201"/>
      <c r="AL63" s="202"/>
      <c r="AM63" s="202"/>
      <c r="AN63" s="202"/>
      <c r="AO63" s="202"/>
      <c r="AP63" s="202"/>
      <c r="AQ63" s="203"/>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201"/>
      <c r="AL64" s="202"/>
      <c r="AM64" s="202"/>
      <c r="AN64" s="202"/>
      <c r="AO64" s="202"/>
      <c r="AP64" s="202"/>
      <c r="AQ64" s="203"/>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201"/>
      <c r="AL65" s="202"/>
      <c r="AM65" s="202"/>
      <c r="AN65" s="202"/>
      <c r="AO65" s="202"/>
      <c r="AP65" s="202"/>
      <c r="AQ65" s="203"/>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201"/>
      <c r="AL66" s="202"/>
      <c r="AM66" s="202"/>
      <c r="AN66" s="202"/>
      <c r="AO66" s="202"/>
      <c r="AP66" s="202"/>
      <c r="AQ66" s="203"/>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201"/>
      <c r="AL67" s="202"/>
      <c r="AM67" s="202"/>
      <c r="AN67" s="202"/>
      <c r="AO67" s="202"/>
      <c r="AP67" s="202"/>
      <c r="AQ67" s="203"/>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201"/>
      <c r="AL68" s="202"/>
      <c r="AM68" s="202"/>
      <c r="AN68" s="202"/>
      <c r="AO68" s="202"/>
      <c r="AP68" s="202"/>
      <c r="AQ68" s="203"/>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201"/>
      <c r="AL69" s="202"/>
      <c r="AM69" s="202"/>
      <c r="AN69" s="202"/>
      <c r="AO69" s="202"/>
      <c r="AP69" s="202"/>
      <c r="AQ69" s="203"/>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201"/>
      <c r="AL70" s="202"/>
      <c r="AM70" s="202"/>
      <c r="AN70" s="202"/>
      <c r="AO70" s="202"/>
      <c r="AP70" s="202"/>
      <c r="AQ70" s="203"/>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201"/>
      <c r="AL71" s="202"/>
      <c r="AM71" s="202"/>
      <c r="AN71" s="202"/>
      <c r="AO71" s="202"/>
      <c r="AP71" s="202"/>
      <c r="AQ71" s="203"/>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201"/>
      <c r="AL72" s="202"/>
      <c r="AM72" s="202"/>
      <c r="AN72" s="202"/>
      <c r="AO72" s="202"/>
      <c r="AP72" s="202"/>
      <c r="AQ72" s="203"/>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201"/>
      <c r="AL73" s="202"/>
      <c r="AM73" s="202"/>
      <c r="AN73" s="202"/>
      <c r="AO73" s="202"/>
      <c r="AP73" s="202"/>
      <c r="AQ73" s="203"/>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201"/>
      <c r="AL74" s="202"/>
      <c r="AM74" s="202"/>
      <c r="AN74" s="202"/>
      <c r="AO74" s="202"/>
      <c r="AP74" s="202"/>
      <c r="AQ74" s="203"/>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201"/>
      <c r="AL75" s="202"/>
      <c r="AM75" s="202"/>
      <c r="AN75" s="202"/>
      <c r="AO75" s="202"/>
      <c r="AP75" s="202"/>
      <c r="AQ75" s="203"/>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201"/>
      <c r="AL76" s="202"/>
      <c r="AM76" s="202"/>
      <c r="AN76" s="202"/>
      <c r="AO76" s="202"/>
      <c r="AP76" s="202"/>
      <c r="AQ76" s="203"/>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201"/>
      <c r="AL77" s="202"/>
      <c r="AM77" s="202"/>
      <c r="AN77" s="202"/>
      <c r="AO77" s="202"/>
      <c r="AP77" s="202"/>
      <c r="AQ77" s="203"/>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201"/>
      <c r="AL78" s="202"/>
      <c r="AM78" s="202"/>
      <c r="AN78" s="202"/>
      <c r="AO78" s="202"/>
      <c r="AP78" s="202"/>
      <c r="AQ78" s="203"/>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201"/>
      <c r="AL79" s="202"/>
      <c r="AM79" s="202"/>
      <c r="AN79" s="202"/>
      <c r="AO79" s="202"/>
      <c r="AP79" s="202"/>
      <c r="AQ79" s="203"/>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201"/>
      <c r="AL80" s="202"/>
      <c r="AM80" s="202"/>
      <c r="AN80" s="202"/>
      <c r="AO80" s="202"/>
      <c r="AP80" s="202"/>
      <c r="AQ80" s="203"/>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201"/>
      <c r="AL81" s="202"/>
      <c r="AM81" s="202"/>
      <c r="AN81" s="202"/>
      <c r="AO81" s="202"/>
      <c r="AP81" s="202"/>
      <c r="AQ81" s="203"/>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201"/>
      <c r="AL82" s="202"/>
      <c r="AM82" s="202"/>
      <c r="AN82" s="202"/>
      <c r="AO82" s="202"/>
      <c r="AP82" s="202"/>
      <c r="AQ82" s="203"/>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201"/>
      <c r="AL83" s="202"/>
      <c r="AM83" s="202"/>
      <c r="AN83" s="202"/>
      <c r="AO83" s="202"/>
      <c r="AP83" s="202"/>
      <c r="AQ83" s="203"/>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201"/>
      <c r="AL84" s="202"/>
      <c r="AM84" s="202"/>
      <c r="AN84" s="202"/>
      <c r="AO84" s="202"/>
      <c r="AP84" s="202"/>
      <c r="AQ84" s="203"/>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201"/>
      <c r="AL85" s="202"/>
      <c r="AM85" s="202"/>
      <c r="AN85" s="202"/>
      <c r="AO85" s="202"/>
      <c r="AP85" s="202"/>
      <c r="AQ85" s="203"/>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201"/>
      <c r="AL86" s="202"/>
      <c r="AM86" s="202"/>
      <c r="AN86" s="202"/>
      <c r="AO86" s="202"/>
      <c r="AP86" s="202"/>
      <c r="AQ86" s="203"/>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201"/>
      <c r="AL87" s="202"/>
      <c r="AM87" s="202"/>
      <c r="AN87" s="202"/>
      <c r="AO87" s="202"/>
      <c r="AP87" s="202"/>
      <c r="AQ87" s="203"/>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201"/>
      <c r="AL88" s="202"/>
      <c r="AM88" s="202"/>
      <c r="AN88" s="202"/>
      <c r="AO88" s="202"/>
      <c r="AP88" s="202"/>
      <c r="AQ88" s="203"/>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201"/>
      <c r="AL89" s="202"/>
      <c r="AM89" s="202"/>
      <c r="AN89" s="202"/>
      <c r="AO89" s="202"/>
      <c r="AP89" s="202"/>
      <c r="AQ89" s="203"/>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201"/>
      <c r="AL90" s="202"/>
      <c r="AM90" s="202"/>
      <c r="AN90" s="202"/>
      <c r="AO90" s="202"/>
      <c r="AP90" s="202"/>
      <c r="AQ90" s="203"/>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201"/>
      <c r="AL91" s="202"/>
      <c r="AM91" s="202"/>
      <c r="AN91" s="202"/>
      <c r="AO91" s="202"/>
      <c r="AP91" s="202"/>
      <c r="AQ91" s="203"/>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201"/>
      <c r="AL92" s="202"/>
      <c r="AM92" s="202"/>
      <c r="AN92" s="202"/>
      <c r="AO92" s="202"/>
      <c r="AP92" s="202"/>
      <c r="AQ92" s="203"/>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201"/>
      <c r="AL93" s="202"/>
      <c r="AM93" s="202"/>
      <c r="AN93" s="202"/>
      <c r="AO93" s="202"/>
      <c r="AP93" s="202"/>
      <c r="AQ93" s="203"/>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201"/>
      <c r="AL94" s="202"/>
      <c r="AM94" s="202"/>
      <c r="AN94" s="202"/>
      <c r="AO94" s="202"/>
      <c r="AP94" s="202"/>
      <c r="AQ94" s="203"/>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201"/>
      <c r="AL95" s="202"/>
      <c r="AM95" s="202"/>
      <c r="AN95" s="202"/>
      <c r="AO95" s="202"/>
      <c r="AP95" s="202"/>
      <c r="AQ95" s="203"/>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204"/>
      <c r="AL96" s="205"/>
      <c r="AM96" s="205"/>
      <c r="AN96" s="205"/>
      <c r="AO96" s="205"/>
      <c r="AP96" s="205"/>
      <c r="AQ96" s="206"/>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14"/>
      <c r="AL98" s="115"/>
      <c r="AM98" s="115"/>
      <c r="AN98" s="115"/>
      <c r="AO98" s="115"/>
      <c r="AP98" s="115"/>
      <c r="AQ98" s="116"/>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17" t="s">
        <v>270</v>
      </c>
      <c r="AL99" s="118"/>
      <c r="AM99" s="118"/>
      <c r="AN99" s="118"/>
      <c r="AO99" s="118"/>
      <c r="AP99" s="118"/>
      <c r="AQ99" s="119"/>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17"/>
      <c r="AL100" s="118"/>
      <c r="AM100" s="118"/>
      <c r="AN100" s="118"/>
      <c r="AO100" s="118"/>
      <c r="AP100" s="118"/>
      <c r="AQ100" s="119"/>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17"/>
      <c r="AL101" s="118"/>
      <c r="AM101" s="118"/>
      <c r="AN101" s="118"/>
      <c r="AO101" s="118"/>
      <c r="AP101" s="118"/>
      <c r="AQ101" s="119"/>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17"/>
      <c r="AL102" s="118"/>
      <c r="AM102" s="118"/>
      <c r="AN102" s="118"/>
      <c r="AO102" s="118"/>
      <c r="AP102" s="118"/>
      <c r="AQ102" s="119"/>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17"/>
      <c r="AL103" s="118"/>
      <c r="AM103" s="118"/>
      <c r="AN103" s="118"/>
      <c r="AO103" s="118"/>
      <c r="AP103" s="118"/>
      <c r="AQ103" s="119"/>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17"/>
      <c r="AL104" s="118"/>
      <c r="AM104" s="118"/>
      <c r="AN104" s="118"/>
      <c r="AO104" s="118"/>
      <c r="AP104" s="118"/>
      <c r="AQ104" s="119"/>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17"/>
      <c r="AL105" s="118"/>
      <c r="AM105" s="118"/>
      <c r="AN105" s="118"/>
      <c r="AO105" s="118"/>
      <c r="AP105" s="118"/>
      <c r="AQ105" s="119"/>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17"/>
      <c r="AL106" s="118"/>
      <c r="AM106" s="118"/>
      <c r="AN106" s="118"/>
      <c r="AO106" s="118"/>
      <c r="AP106" s="118"/>
      <c r="AQ106" s="119"/>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17"/>
      <c r="AL107" s="118"/>
      <c r="AM107" s="118"/>
      <c r="AN107" s="118"/>
      <c r="AO107" s="118"/>
      <c r="AP107" s="118"/>
      <c r="AQ107" s="119"/>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17"/>
      <c r="AL108" s="118"/>
      <c r="AM108" s="118"/>
      <c r="AN108" s="118"/>
      <c r="AO108" s="118"/>
      <c r="AP108" s="118"/>
      <c r="AQ108" s="119"/>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17"/>
      <c r="AL109" s="118"/>
      <c r="AM109" s="118"/>
      <c r="AN109" s="118"/>
      <c r="AO109" s="118"/>
      <c r="AP109" s="118"/>
      <c r="AQ109" s="119"/>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17"/>
      <c r="AL110" s="118"/>
      <c r="AM110" s="118"/>
      <c r="AN110" s="118"/>
      <c r="AO110" s="118"/>
      <c r="AP110" s="118"/>
      <c r="AQ110" s="119"/>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17"/>
      <c r="AL111" s="118"/>
      <c r="AM111" s="118"/>
      <c r="AN111" s="118"/>
      <c r="AO111" s="118"/>
      <c r="AP111" s="118"/>
      <c r="AQ111" s="119"/>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17"/>
      <c r="AL112" s="118"/>
      <c r="AM112" s="118"/>
      <c r="AN112" s="118"/>
      <c r="AO112" s="118"/>
      <c r="AP112" s="118"/>
      <c r="AQ112" s="119"/>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17"/>
      <c r="AL113" s="118"/>
      <c r="AM113" s="118"/>
      <c r="AN113" s="118"/>
      <c r="AO113" s="118"/>
      <c r="AP113" s="118"/>
      <c r="AQ113" s="119"/>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17"/>
      <c r="AL114" s="118"/>
      <c r="AM114" s="118"/>
      <c r="AN114" s="118"/>
      <c r="AO114" s="118"/>
      <c r="AP114" s="118"/>
      <c r="AQ114" s="119"/>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17"/>
      <c r="AL115" s="118"/>
      <c r="AM115" s="118"/>
      <c r="AN115" s="118"/>
      <c r="AO115" s="118"/>
      <c r="AP115" s="118"/>
      <c r="AQ115" s="119"/>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17"/>
      <c r="AL116" s="118"/>
      <c r="AM116" s="118"/>
      <c r="AN116" s="118"/>
      <c r="AO116" s="118"/>
      <c r="AP116" s="118"/>
      <c r="AQ116" s="119"/>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0"/>
      <c r="AL117" s="121"/>
      <c r="AM117" s="121"/>
      <c r="AN117" s="121"/>
      <c r="AO117" s="121"/>
      <c r="AP117" s="121"/>
      <c r="AQ117" s="122"/>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（最大出力合計1,980kW）</v>
      </c>
      <c r="D123" s="5" t="str">
        <f>データ!EX9</f>
        <v>（最大出力合計-kW）</v>
      </c>
      <c r="E123" s="5" t="str">
        <f>データ!GW9</f>
        <v>（最大出力合計-kW）</v>
      </c>
      <c r="F123" s="5" t="str">
        <f>データ!IV9</f>
        <v>（最大出力合計1,980kW）</v>
      </c>
      <c r="G123" s="5" t="str">
        <f>データ!KU9</f>
        <v>（最大出力合計-kW）</v>
      </c>
    </row>
  </sheetData>
  <sheetProtection algorithmName="SHA-512" hashValue="lxTf1BdHvKItTdAMJN0ta4RL6veOTlzRwobFV7SA4DnJZhrPO3u2hi755EcTu1hBT35HXEU2GFHLrNIBDcA87w==" saltValue="9/InHpdK7FUgAf/ITuivn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令和3年3月31日　横浜市風力発電所</v>
      </c>
      <c r="S6" s="71" t="str">
        <f t="shared" si="6"/>
        <v>令和9年8月12日　横浜市風力発電所</v>
      </c>
      <c r="T6" s="67" t="str">
        <f t="shared" si="6"/>
        <v>無</v>
      </c>
      <c r="U6" s="71" t="str">
        <f t="shared" si="6"/>
        <v>アーバンエナジー株式会社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1527</v>
      </c>
      <c r="AH6" s="69">
        <f t="shared" si="6"/>
        <v>1929</v>
      </c>
      <c r="AI6" s="69">
        <f t="shared" si="6"/>
        <v>2922</v>
      </c>
      <c r="AJ6" s="69">
        <f t="shared" si="6"/>
        <v>2275</v>
      </c>
      <c r="AK6" s="69">
        <f t="shared" si="6"/>
        <v>2284</v>
      </c>
      <c r="AL6" s="69" t="str">
        <f t="shared" si="6"/>
        <v>-</v>
      </c>
      <c r="AM6" s="69" t="str">
        <f t="shared" si="6"/>
        <v>-</v>
      </c>
      <c r="AN6" s="69" t="str">
        <f t="shared" si="6"/>
        <v>-</v>
      </c>
      <c r="AO6" s="69" t="str">
        <f t="shared" si="6"/>
        <v>-</v>
      </c>
      <c r="AP6" s="69" t="str">
        <f t="shared" si="6"/>
        <v>-</v>
      </c>
      <c r="AQ6" s="69">
        <f t="shared" si="6"/>
        <v>1527</v>
      </c>
      <c r="AR6" s="69">
        <f t="shared" si="6"/>
        <v>1929</v>
      </c>
      <c r="AS6" s="69">
        <f t="shared" si="6"/>
        <v>2922</v>
      </c>
      <c r="AT6" s="69">
        <f t="shared" si="6"/>
        <v>2275</v>
      </c>
      <c r="AU6" s="69">
        <f t="shared" si="6"/>
        <v>2284</v>
      </c>
      <c r="AV6" s="69">
        <f t="shared" si="6"/>
        <v>14079</v>
      </c>
      <c r="AW6" s="69" t="str">
        <f t="shared" si="6"/>
        <v>-</v>
      </c>
      <c r="AX6" s="69">
        <f t="shared" si="6"/>
        <v>14079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1527</v>
      </c>
      <c r="AH7" s="80">
        <v>1929</v>
      </c>
      <c r="AI7" s="80">
        <v>2922</v>
      </c>
      <c r="AJ7" s="80">
        <v>2275</v>
      </c>
      <c r="AK7" s="80">
        <v>2284</v>
      </c>
      <c r="AL7" s="80" t="s">
        <v>130</v>
      </c>
      <c r="AM7" s="80" t="s">
        <v>130</v>
      </c>
      <c r="AN7" s="80" t="s">
        <v>130</v>
      </c>
      <c r="AO7" s="80" t="s">
        <v>130</v>
      </c>
      <c r="AP7" s="80" t="s">
        <v>130</v>
      </c>
      <c r="AQ7" s="80">
        <v>1527</v>
      </c>
      <c r="AR7" s="80">
        <v>1929</v>
      </c>
      <c r="AS7" s="80">
        <v>2922</v>
      </c>
      <c r="AT7" s="80">
        <v>2275</v>
      </c>
      <c r="AU7" s="80">
        <v>2284</v>
      </c>
      <c r="AV7" s="80">
        <v>14079</v>
      </c>
      <c r="AW7" s="80" t="s">
        <v>130</v>
      </c>
      <c r="AX7" s="80">
        <v>14079</v>
      </c>
      <c r="AY7" s="83">
        <v>33.9</v>
      </c>
      <c r="AZ7" s="83">
        <v>85.4</v>
      </c>
      <c r="BA7" s="83">
        <v>155</v>
      </c>
      <c r="BB7" s="83">
        <v>149.6</v>
      </c>
      <c r="BC7" s="83">
        <v>127.6</v>
      </c>
      <c r="BD7" s="83">
        <v>88.8</v>
      </c>
      <c r="BE7" s="83">
        <v>121.3</v>
      </c>
      <c r="BF7" s="83">
        <v>123.2</v>
      </c>
      <c r="BG7" s="83">
        <v>134.69999999999999</v>
      </c>
      <c r="BH7" s="83">
        <v>141.80000000000001</v>
      </c>
      <c r="BI7" s="83">
        <v>100</v>
      </c>
      <c r="BJ7" s="83">
        <v>132.19999999999999</v>
      </c>
      <c r="BK7" s="83">
        <v>74.8</v>
      </c>
      <c r="BL7" s="83">
        <v>140.9</v>
      </c>
      <c r="BM7" s="83">
        <v>136.5</v>
      </c>
      <c r="BN7" s="83">
        <v>116</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30232.5</v>
      </c>
      <c r="CG7" s="83">
        <v>29367</v>
      </c>
      <c r="CH7" s="83">
        <v>12975.9</v>
      </c>
      <c r="CI7" s="83">
        <v>15249.3</v>
      </c>
      <c r="CJ7" s="83">
        <v>15736.9</v>
      </c>
      <c r="CK7" s="83">
        <v>22847.9</v>
      </c>
      <c r="CL7" s="83">
        <v>19199</v>
      </c>
      <c r="CM7" s="83">
        <v>19863.5</v>
      </c>
      <c r="CN7" s="83">
        <v>19066.3</v>
      </c>
      <c r="CO7" s="83">
        <v>18998.7</v>
      </c>
      <c r="CP7" s="80">
        <v>14385</v>
      </c>
      <c r="CQ7" s="80">
        <v>-7445</v>
      </c>
      <c r="CR7" s="80">
        <v>18980</v>
      </c>
      <c r="CS7" s="80">
        <v>15885</v>
      </c>
      <c r="CT7" s="80">
        <v>9351</v>
      </c>
      <c r="CU7" s="80">
        <v>2390</v>
      </c>
      <c r="CV7" s="80">
        <v>32739</v>
      </c>
      <c r="CW7" s="80">
        <v>34140</v>
      </c>
      <c r="CX7" s="80">
        <v>33434</v>
      </c>
      <c r="CY7" s="80">
        <v>36820</v>
      </c>
      <c r="CZ7" s="80">
        <v>1980</v>
      </c>
      <c r="DA7" s="83">
        <v>8.8000000000000007</v>
      </c>
      <c r="DB7" s="83">
        <v>11.1</v>
      </c>
      <c r="DC7" s="83">
        <v>16.8</v>
      </c>
      <c r="DD7" s="83">
        <v>13.1</v>
      </c>
      <c r="DE7" s="83">
        <v>13.2</v>
      </c>
      <c r="DF7" s="83">
        <v>36.4</v>
      </c>
      <c r="DG7" s="83">
        <v>31.6</v>
      </c>
      <c r="DH7" s="83">
        <v>31.6</v>
      </c>
      <c r="DI7" s="83">
        <v>30.1</v>
      </c>
      <c r="DJ7" s="83">
        <v>30.3</v>
      </c>
      <c r="DK7" s="83">
        <v>61.8</v>
      </c>
      <c r="DL7" s="83">
        <v>16.8</v>
      </c>
      <c r="DM7" s="83">
        <v>28.6</v>
      </c>
      <c r="DN7" s="83">
        <v>17.899999999999999</v>
      </c>
      <c r="DO7" s="83">
        <v>31.7</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11.7</v>
      </c>
      <c r="EP7" s="83">
        <v>0</v>
      </c>
      <c r="EQ7" s="83">
        <v>0</v>
      </c>
      <c r="ER7" s="83">
        <v>0</v>
      </c>
      <c r="ES7" s="83">
        <v>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v>1980</v>
      </c>
      <c r="IX7" s="83">
        <v>8.8000000000000007</v>
      </c>
      <c r="IY7" s="83">
        <v>11.1</v>
      </c>
      <c r="IZ7" s="83">
        <v>16.8</v>
      </c>
      <c r="JA7" s="83">
        <v>13.1</v>
      </c>
      <c r="JB7" s="83">
        <v>13.2</v>
      </c>
      <c r="JC7" s="83">
        <v>16.5</v>
      </c>
      <c r="JD7" s="83">
        <v>15</v>
      </c>
      <c r="JE7" s="83">
        <v>12.8</v>
      </c>
      <c r="JF7" s="83">
        <v>11.1</v>
      </c>
      <c r="JG7" s="83">
        <v>13.6</v>
      </c>
      <c r="JH7" s="83">
        <v>61.8</v>
      </c>
      <c r="JI7" s="83">
        <v>16.8</v>
      </c>
      <c r="JJ7" s="83">
        <v>28.6</v>
      </c>
      <c r="JK7" s="83">
        <v>17.899999999999999</v>
      </c>
      <c r="JL7" s="83">
        <v>31.7</v>
      </c>
      <c r="JM7" s="83">
        <v>39.700000000000003</v>
      </c>
      <c r="JN7" s="83">
        <v>37.5</v>
      </c>
      <c r="JO7" s="83">
        <v>37.299999999999997</v>
      </c>
      <c r="JP7" s="83">
        <v>26</v>
      </c>
      <c r="JQ7" s="83">
        <v>23.4</v>
      </c>
      <c r="JR7" s="83">
        <v>0</v>
      </c>
      <c r="JS7" s="83">
        <v>0</v>
      </c>
      <c r="JT7" s="83">
        <v>0</v>
      </c>
      <c r="JU7" s="83">
        <v>0</v>
      </c>
      <c r="JV7" s="83">
        <v>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v>11.7</v>
      </c>
      <c r="KM7" s="83">
        <v>0</v>
      </c>
      <c r="KN7" s="83">
        <v>0</v>
      </c>
      <c r="KO7" s="83">
        <v>0</v>
      </c>
      <c r="KP7" s="83">
        <v>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（最大出力合計1,980kW）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（最大出力合計1,980kW）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33.9</v>
      </c>
      <c r="AZ11" s="95">
        <f>AZ7</f>
        <v>85.4</v>
      </c>
      <c r="BA11" s="95">
        <f>BA7</f>
        <v>155</v>
      </c>
      <c r="BB11" s="95">
        <f>BB7</f>
        <v>149.6</v>
      </c>
      <c r="BC11" s="95">
        <f>BC7</f>
        <v>127.6</v>
      </c>
      <c r="BD11" s="84"/>
      <c r="BE11" s="84"/>
      <c r="BF11" s="84"/>
      <c r="BG11" s="84"/>
      <c r="BH11" s="84"/>
      <c r="BI11" s="94" t="s">
        <v>144</v>
      </c>
      <c r="BJ11" s="95">
        <f>BJ7</f>
        <v>132.19999999999999</v>
      </c>
      <c r="BK11" s="95">
        <f>BK7</f>
        <v>74.8</v>
      </c>
      <c r="BL11" s="95">
        <f>BL7</f>
        <v>140.9</v>
      </c>
      <c r="BM11" s="95">
        <f>BM7</f>
        <v>136.5</v>
      </c>
      <c r="BN11" s="95">
        <f>BN7</f>
        <v>116</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30232.5</v>
      </c>
      <c r="CG11" s="95">
        <f>CG7</f>
        <v>29367</v>
      </c>
      <c r="CH11" s="95">
        <f>CH7</f>
        <v>12975.9</v>
      </c>
      <c r="CI11" s="95">
        <f>CI7</f>
        <v>15249.3</v>
      </c>
      <c r="CJ11" s="95">
        <f>CJ7</f>
        <v>15736.9</v>
      </c>
      <c r="CK11" s="84"/>
      <c r="CL11" s="84"/>
      <c r="CM11" s="84"/>
      <c r="CN11" s="84"/>
      <c r="CO11" s="94" t="s">
        <v>144</v>
      </c>
      <c r="CP11" s="96">
        <f>CP7</f>
        <v>14385</v>
      </c>
      <c r="CQ11" s="96">
        <f>CQ7</f>
        <v>-7445</v>
      </c>
      <c r="CR11" s="96">
        <f>CR7</f>
        <v>18980</v>
      </c>
      <c r="CS11" s="96">
        <f>CS7</f>
        <v>15885</v>
      </c>
      <c r="CT11" s="96">
        <f>CT7</f>
        <v>9351</v>
      </c>
      <c r="CU11" s="84"/>
      <c r="CV11" s="84"/>
      <c r="CW11" s="84"/>
      <c r="CX11" s="84"/>
      <c r="CY11" s="84"/>
      <c r="CZ11" s="94" t="s">
        <v>144</v>
      </c>
      <c r="DA11" s="95">
        <f>DA7</f>
        <v>8.8000000000000007</v>
      </c>
      <c r="DB11" s="95">
        <f>DB7</f>
        <v>11.1</v>
      </c>
      <c r="DC11" s="95">
        <f>DC7</f>
        <v>16.8</v>
      </c>
      <c r="DD11" s="95">
        <f>DD7</f>
        <v>13.1</v>
      </c>
      <c r="DE11" s="95">
        <f>DE7</f>
        <v>13.2</v>
      </c>
      <c r="DF11" s="84"/>
      <c r="DG11" s="84"/>
      <c r="DH11" s="84"/>
      <c r="DI11" s="84"/>
      <c r="DJ11" s="94" t="s">
        <v>144</v>
      </c>
      <c r="DK11" s="95">
        <f>DK7</f>
        <v>61.8</v>
      </c>
      <c r="DL11" s="95">
        <f>DL7</f>
        <v>16.8</v>
      </c>
      <c r="DM11" s="95">
        <f>DM7</f>
        <v>28.6</v>
      </c>
      <c r="DN11" s="95">
        <f>DN7</f>
        <v>17.899999999999999</v>
      </c>
      <c r="DO11" s="95">
        <f>DO7</f>
        <v>31.7</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11.7</v>
      </c>
      <c r="EP11" s="95">
        <f>EP7</f>
        <v>0</v>
      </c>
      <c r="EQ11" s="95">
        <f>EQ7</f>
        <v>0</v>
      </c>
      <c r="ER11" s="95">
        <f>ER7</f>
        <v>0</v>
      </c>
      <c r="ES11" s="95">
        <f>ES7</f>
        <v>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144</v>
      </c>
      <c r="IX11" s="95">
        <f>IX7</f>
        <v>8.8000000000000007</v>
      </c>
      <c r="IY11" s="95">
        <f>IY7</f>
        <v>11.1</v>
      </c>
      <c r="IZ11" s="95">
        <f>IZ7</f>
        <v>16.8</v>
      </c>
      <c r="JA11" s="95">
        <f>JA7</f>
        <v>13.1</v>
      </c>
      <c r="JB11" s="95">
        <f>JB7</f>
        <v>13.2</v>
      </c>
      <c r="JC11" s="84"/>
      <c r="JD11" s="84"/>
      <c r="JE11" s="84"/>
      <c r="JF11" s="84"/>
      <c r="JG11" s="94" t="s">
        <v>144</v>
      </c>
      <c r="JH11" s="95">
        <f>JH7</f>
        <v>61.8</v>
      </c>
      <c r="JI11" s="95">
        <f>JI7</f>
        <v>16.8</v>
      </c>
      <c r="JJ11" s="95">
        <f>JJ7</f>
        <v>28.6</v>
      </c>
      <c r="JK11" s="95">
        <f>JK7</f>
        <v>17.899999999999999</v>
      </c>
      <c r="JL11" s="95">
        <f>JL7</f>
        <v>31.7</v>
      </c>
      <c r="JM11" s="84"/>
      <c r="JN11" s="84"/>
      <c r="JO11" s="84"/>
      <c r="JP11" s="84"/>
      <c r="JQ11" s="94" t="s">
        <v>146</v>
      </c>
      <c r="JR11" s="95">
        <f>JR7</f>
        <v>0</v>
      </c>
      <c r="JS11" s="95">
        <f>JS7</f>
        <v>0</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11.7</v>
      </c>
      <c r="KM11" s="95">
        <f>KM7</f>
        <v>0</v>
      </c>
      <c r="KN11" s="95">
        <f>KN7</f>
        <v>0</v>
      </c>
      <c r="KO11" s="95">
        <f>KO7</f>
        <v>0</v>
      </c>
      <c r="KP11" s="95">
        <f>KP7</f>
        <v>0</v>
      </c>
      <c r="KQ11" s="84"/>
      <c r="KR11" s="84"/>
      <c r="KS11" s="84"/>
      <c r="KT11" s="84"/>
      <c r="KU11" s="84"/>
      <c r="KV11" s="94" t="s">
        <v>147</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88.8</v>
      </c>
      <c r="AZ12" s="95">
        <f>BE7</f>
        <v>121.3</v>
      </c>
      <c r="BA12" s="95">
        <f>BF7</f>
        <v>123.2</v>
      </c>
      <c r="BB12" s="95">
        <f>BG7</f>
        <v>134.69999999999999</v>
      </c>
      <c r="BC12" s="95">
        <f>BH7</f>
        <v>141.80000000000001</v>
      </c>
      <c r="BD12" s="84"/>
      <c r="BE12" s="84"/>
      <c r="BF12" s="84"/>
      <c r="BG12" s="84"/>
      <c r="BH12" s="84"/>
      <c r="BI12" s="94" t="s">
        <v>149</v>
      </c>
      <c r="BJ12" s="95">
        <f>BO7</f>
        <v>269.8</v>
      </c>
      <c r="BK12" s="95">
        <f>BP7</f>
        <v>247.9</v>
      </c>
      <c r="BL12" s="95">
        <f>BQ7</f>
        <v>240.1</v>
      </c>
      <c r="BM12" s="95">
        <f>BR7</f>
        <v>253.6</v>
      </c>
      <c r="BN12" s="95">
        <f>BS7</f>
        <v>238</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148</v>
      </c>
      <c r="CF12" s="95">
        <f>CK7</f>
        <v>22847.9</v>
      </c>
      <c r="CG12" s="95">
        <f>CL7</f>
        <v>19199</v>
      </c>
      <c r="CH12" s="95">
        <f>CM7</f>
        <v>19863.5</v>
      </c>
      <c r="CI12" s="95">
        <f>CN7</f>
        <v>19066.3</v>
      </c>
      <c r="CJ12" s="95">
        <f>CO7</f>
        <v>18998.7</v>
      </c>
      <c r="CK12" s="84"/>
      <c r="CL12" s="84"/>
      <c r="CM12" s="84"/>
      <c r="CN12" s="84"/>
      <c r="CO12" s="94" t="s">
        <v>150</v>
      </c>
      <c r="CP12" s="96">
        <f>CU7</f>
        <v>2390</v>
      </c>
      <c r="CQ12" s="96">
        <f>CV7</f>
        <v>32739</v>
      </c>
      <c r="CR12" s="96">
        <f>CW7</f>
        <v>34140</v>
      </c>
      <c r="CS12" s="96">
        <f>CX7</f>
        <v>33434</v>
      </c>
      <c r="CT12" s="96">
        <f>CY7</f>
        <v>36820</v>
      </c>
      <c r="CU12" s="84"/>
      <c r="CV12" s="84"/>
      <c r="CW12" s="84"/>
      <c r="CX12" s="84"/>
      <c r="CY12" s="84"/>
      <c r="CZ12" s="94" t="s">
        <v>149</v>
      </c>
      <c r="DA12" s="95">
        <f>DF7</f>
        <v>36.4</v>
      </c>
      <c r="DB12" s="95">
        <f>DG7</f>
        <v>31.6</v>
      </c>
      <c r="DC12" s="95">
        <f>DH7</f>
        <v>31.6</v>
      </c>
      <c r="DD12" s="95">
        <f>DI7</f>
        <v>30.1</v>
      </c>
      <c r="DE12" s="95">
        <f>DJ7</f>
        <v>30.3</v>
      </c>
      <c r="DF12" s="84"/>
      <c r="DG12" s="84"/>
      <c r="DH12" s="84"/>
      <c r="DI12" s="84"/>
      <c r="DJ12" s="94" t="s">
        <v>150</v>
      </c>
      <c r="DK12" s="95">
        <f>DP7</f>
        <v>8.3000000000000007</v>
      </c>
      <c r="DL12" s="95">
        <f>DQ7</f>
        <v>7.1</v>
      </c>
      <c r="DM12" s="95">
        <f>DR7</f>
        <v>7.3</v>
      </c>
      <c r="DN12" s="95">
        <f>DS7</f>
        <v>5.3</v>
      </c>
      <c r="DO12" s="95">
        <f>DT7</f>
        <v>6.4</v>
      </c>
      <c r="DP12" s="84"/>
      <c r="DQ12" s="84"/>
      <c r="DR12" s="84"/>
      <c r="DS12" s="84"/>
      <c r="DT12" s="94" t="s">
        <v>149</v>
      </c>
      <c r="DU12" s="95">
        <f>DZ7</f>
        <v>110.5</v>
      </c>
      <c r="DV12" s="95">
        <f>EA7</f>
        <v>156.5</v>
      </c>
      <c r="DW12" s="95">
        <f>EB7</f>
        <v>157.6</v>
      </c>
      <c r="DX12" s="95">
        <f>EC7</f>
        <v>173.7</v>
      </c>
      <c r="DY12" s="95">
        <f>ED7</f>
        <v>160.19999999999999</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74.2</v>
      </c>
      <c r="EP12" s="95">
        <f>EU7</f>
        <v>86.8</v>
      </c>
      <c r="EQ12" s="95">
        <f>EV7</f>
        <v>83.6</v>
      </c>
      <c r="ER12" s="95">
        <f>EW7</f>
        <v>82.6</v>
      </c>
      <c r="ES12" s="95">
        <f>EX7</f>
        <v>83.2</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f>IF($IX$8,JC7,"-")</f>
        <v>16.5</v>
      </c>
      <c r="IY12" s="95">
        <f>IF($IX$8,JD7,"-")</f>
        <v>15</v>
      </c>
      <c r="IZ12" s="95">
        <f>IF($IX$8,JE7,"-")</f>
        <v>12.8</v>
      </c>
      <c r="JA12" s="95">
        <f>IF($IX$8,JF7,"-")</f>
        <v>11.1</v>
      </c>
      <c r="JB12" s="95">
        <f>IF($IX$8,JG7,"-")</f>
        <v>13.6</v>
      </c>
      <c r="JC12" s="84"/>
      <c r="JD12" s="84"/>
      <c r="JE12" s="84"/>
      <c r="JF12" s="84"/>
      <c r="JG12" s="94" t="s">
        <v>149</v>
      </c>
      <c r="JH12" s="95">
        <f>IF($JH$8,JM7,"-")</f>
        <v>39.700000000000003</v>
      </c>
      <c r="JI12" s="95">
        <f>IF($JH$8,JN7,"-")</f>
        <v>37.5</v>
      </c>
      <c r="JJ12" s="95">
        <f>IF($JH$8,JO7,"-")</f>
        <v>37.299999999999997</v>
      </c>
      <c r="JK12" s="95">
        <f>IF($JH$8,JP7,"-")</f>
        <v>26</v>
      </c>
      <c r="JL12" s="95">
        <f>IF($JH$8,JQ7,"-")</f>
        <v>23.4</v>
      </c>
      <c r="JM12" s="84"/>
      <c r="JN12" s="84"/>
      <c r="JO12" s="84"/>
      <c r="JP12" s="84"/>
      <c r="JQ12" s="94" t="s">
        <v>149</v>
      </c>
      <c r="JR12" s="95">
        <f>IF($JR$8,JW7,"-")</f>
        <v>51.8</v>
      </c>
      <c r="JS12" s="95">
        <f>IF($JR$8,JX7,"-")</f>
        <v>34.200000000000003</v>
      </c>
      <c r="JT12" s="95">
        <f>IF($JR$8,JY7,"-")</f>
        <v>85.9</v>
      </c>
      <c r="JU12" s="95">
        <f>IF($JR$8,JZ7,"-")</f>
        <v>409.1</v>
      </c>
      <c r="JV12" s="95">
        <f>IF($JR$8,KA7,"-")</f>
        <v>329.7</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f>IF($KL$8,KQ7,"-")</f>
        <v>97.5</v>
      </c>
      <c r="KM12" s="95">
        <f>IF($KL$8,KR7,"-")</f>
        <v>96.6</v>
      </c>
      <c r="KN12" s="95">
        <f>IF($KL$8,KS7,"-")</f>
        <v>92.8</v>
      </c>
      <c r="KO12" s="95">
        <f>IF($KL$8,KT7,"-")</f>
        <v>95.9</v>
      </c>
      <c r="KP12" s="95">
        <f>IF($KL$8,KU7,"-")</f>
        <v>95.2</v>
      </c>
      <c r="KQ12" s="84"/>
      <c r="KR12" s="84"/>
      <c r="KS12" s="84"/>
      <c r="KT12" s="84"/>
      <c r="KU12" s="84"/>
      <c r="KV12" s="94" t="s">
        <v>149</v>
      </c>
      <c r="KW12" s="95" t="str">
        <f>IF($KW$8,LB7,"-")</f>
        <v>-</v>
      </c>
      <c r="KX12" s="95" t="str">
        <f>IF($KW$8,LC7,"-")</f>
        <v>-</v>
      </c>
      <c r="KY12" s="95" t="str">
        <f>IF($KW$8,LD7,"-")</f>
        <v>-</v>
      </c>
      <c r="KZ12" s="95" t="str">
        <f>IF($KW$8,LE7,"-")</f>
        <v>-</v>
      </c>
      <c r="LA12" s="95" t="str">
        <f>IF($KW$8,LF7,"-")</f>
        <v>-</v>
      </c>
      <c r="LB12" s="84"/>
      <c r="LC12" s="84"/>
      <c r="LD12" s="84"/>
      <c r="LE12" s="84"/>
      <c r="LF12" s="94" t="s">
        <v>149</v>
      </c>
      <c r="LG12" s="95" t="str">
        <f>IF($LG$8,LL7,"-")</f>
        <v>-</v>
      </c>
      <c r="LH12" s="95" t="str">
        <f>IF($LG$8,LM7,"-")</f>
        <v>-</v>
      </c>
      <c r="LI12" s="95" t="str">
        <f>IF($LG$8,LN7,"-")</f>
        <v>-</v>
      </c>
      <c r="LJ12" s="95" t="str">
        <f>IF($LG$8,LO7,"-")</f>
        <v>-</v>
      </c>
      <c r="LK12" s="95" t="str">
        <f>IF($LG$8,LP7,"-")</f>
        <v>-</v>
      </c>
      <c r="LL12" s="84"/>
      <c r="LM12" s="84"/>
      <c r="LN12" s="84"/>
      <c r="LO12" s="84"/>
      <c r="LP12" s="94" t="s">
        <v>149</v>
      </c>
      <c r="LQ12" s="95" t="str">
        <f>IF($LQ$8,LV7,"-")</f>
        <v>-</v>
      </c>
      <c r="LR12" s="95" t="str">
        <f>IF($LQ$8,LW7,"-")</f>
        <v>-</v>
      </c>
      <c r="LS12" s="95" t="str">
        <f>IF($LQ$8,LX7,"-")</f>
        <v>-</v>
      </c>
      <c r="LT12" s="95" t="str">
        <f>IF($LQ$8,LY7,"-")</f>
        <v>-</v>
      </c>
      <c r="LU12" s="95" t="str">
        <f>IF($LQ$8,LZ7,"-")</f>
        <v>-</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200" t="s">
        <v>153</v>
      </c>
      <c r="G14" s="200"/>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0" t="s">
        <v>154</v>
      </c>
      <c r="C15" s="190"/>
      <c r="D15" s="100"/>
      <c r="E15" s="97">
        <v>1</v>
      </c>
      <c r="F15" s="190" t="s">
        <v>155</v>
      </c>
      <c r="G15" s="190"/>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0" t="s">
        <v>158</v>
      </c>
      <c r="C16" s="190"/>
      <c r="D16" s="100"/>
      <c r="E16" s="97">
        <f>E15+1</f>
        <v>2</v>
      </c>
      <c r="F16" s="190" t="s">
        <v>159</v>
      </c>
      <c r="G16" s="190"/>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0" t="s">
        <v>161</v>
      </c>
      <c r="C17" s="190"/>
      <c r="D17" s="100"/>
      <c r="E17" s="97">
        <f t="shared" ref="E17" si="8">E16+1</f>
        <v>3</v>
      </c>
      <c r="F17" s="190" t="s">
        <v>162</v>
      </c>
      <c r="G17" s="190"/>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33.9</v>
      </c>
      <c r="AZ17" s="106">
        <f t="shared" ref="AZ17:BC17" si="9">IF(AZ7="-",NA(),AZ7)</f>
        <v>85.4</v>
      </c>
      <c r="BA17" s="106">
        <f t="shared" si="9"/>
        <v>155</v>
      </c>
      <c r="BB17" s="106">
        <f t="shared" si="9"/>
        <v>149.6</v>
      </c>
      <c r="BC17" s="106">
        <f t="shared" si="9"/>
        <v>127.6</v>
      </c>
      <c r="BD17" s="100"/>
      <c r="BE17" s="100"/>
      <c r="BF17" s="100"/>
      <c r="BG17" s="100"/>
      <c r="BH17" s="100"/>
      <c r="BI17" s="105" t="s">
        <v>164</v>
      </c>
      <c r="BJ17" s="106">
        <f>IF(BJ7="-",NA(),BJ7)</f>
        <v>132.19999999999999</v>
      </c>
      <c r="BK17" s="106">
        <f t="shared" ref="BK17:BN17" si="10">IF(BK7="-",NA(),BK7)</f>
        <v>74.8</v>
      </c>
      <c r="BL17" s="106">
        <f t="shared" si="10"/>
        <v>140.9</v>
      </c>
      <c r="BM17" s="106">
        <f t="shared" si="10"/>
        <v>136.5</v>
      </c>
      <c r="BN17" s="106">
        <f t="shared" si="10"/>
        <v>116</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30232.5</v>
      </c>
      <c r="CG17" s="106">
        <f t="shared" ref="CG17:CJ17" si="12">IF(CG7="-",NA(),CG7)</f>
        <v>29367</v>
      </c>
      <c r="CH17" s="106">
        <f t="shared" si="12"/>
        <v>12975.9</v>
      </c>
      <c r="CI17" s="106">
        <f t="shared" si="12"/>
        <v>15249.3</v>
      </c>
      <c r="CJ17" s="106">
        <f t="shared" si="12"/>
        <v>15736.9</v>
      </c>
      <c r="CK17" s="100"/>
      <c r="CL17" s="100"/>
      <c r="CM17" s="100"/>
      <c r="CN17" s="100"/>
      <c r="CO17" s="105" t="s">
        <v>164</v>
      </c>
      <c r="CP17" s="107">
        <f>IF(CP7="-",NA(),CP7)</f>
        <v>14385</v>
      </c>
      <c r="CQ17" s="107">
        <f t="shared" ref="CQ17:CT17" si="13">IF(CQ7="-",NA(),CQ7)</f>
        <v>-7445</v>
      </c>
      <c r="CR17" s="107">
        <f t="shared" si="13"/>
        <v>18980</v>
      </c>
      <c r="CS17" s="107">
        <f t="shared" si="13"/>
        <v>15885</v>
      </c>
      <c r="CT17" s="107">
        <f t="shared" si="13"/>
        <v>9351</v>
      </c>
      <c r="CU17" s="100"/>
      <c r="CV17" s="100"/>
      <c r="CW17" s="100"/>
      <c r="CX17" s="100"/>
      <c r="CY17" s="100"/>
      <c r="CZ17" s="105" t="s">
        <v>164</v>
      </c>
      <c r="DA17" s="106">
        <f>IF(DA7="-",NA(),DA7)</f>
        <v>8.8000000000000007</v>
      </c>
      <c r="DB17" s="106">
        <f t="shared" ref="DB17:DE17" si="14">IF(DB7="-",NA(),DB7)</f>
        <v>11.1</v>
      </c>
      <c r="DC17" s="106">
        <f t="shared" si="14"/>
        <v>16.8</v>
      </c>
      <c r="DD17" s="106">
        <f t="shared" si="14"/>
        <v>13.1</v>
      </c>
      <c r="DE17" s="106">
        <f t="shared" si="14"/>
        <v>13.2</v>
      </c>
      <c r="DF17" s="100"/>
      <c r="DG17" s="100"/>
      <c r="DH17" s="100"/>
      <c r="DI17" s="100"/>
      <c r="DJ17" s="105" t="s">
        <v>164</v>
      </c>
      <c r="DK17" s="106">
        <f>IF(DK7="-",NA(),DK7)</f>
        <v>61.8</v>
      </c>
      <c r="DL17" s="106">
        <f t="shared" ref="DL17:DO17" si="15">IF(DL7="-",NA(),DL7)</f>
        <v>16.8</v>
      </c>
      <c r="DM17" s="106">
        <f t="shared" si="15"/>
        <v>28.6</v>
      </c>
      <c r="DN17" s="106">
        <f t="shared" si="15"/>
        <v>17.899999999999999</v>
      </c>
      <c r="DO17" s="106">
        <f t="shared" si="15"/>
        <v>31.7</v>
      </c>
      <c r="DP17" s="100"/>
      <c r="DQ17" s="100"/>
      <c r="DR17" s="100"/>
      <c r="DS17" s="100"/>
      <c r="DT17" s="105" t="s">
        <v>164</v>
      </c>
      <c r="DU17" s="106">
        <f>IF(DU7="-",NA(),DU7)</f>
        <v>0</v>
      </c>
      <c r="DV17" s="106">
        <f t="shared" ref="DV17:DY17" si="16">IF(DV7="-",NA(),DV7)</f>
        <v>0</v>
      </c>
      <c r="DW17" s="106">
        <f t="shared" si="16"/>
        <v>0</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11.7</v>
      </c>
      <c r="EP17" s="106">
        <f t="shared" ref="EP17:ES17" si="18">IF(EP7="-",NA(),EP7)</f>
        <v>0</v>
      </c>
      <c r="EQ17" s="106">
        <f t="shared" si="18"/>
        <v>0</v>
      </c>
      <c r="ER17" s="106">
        <f t="shared" si="18"/>
        <v>0</v>
      </c>
      <c r="ES17" s="106">
        <f t="shared" si="18"/>
        <v>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f>IF(IX7="-",NA(),IX7)</f>
        <v>8.8000000000000007</v>
      </c>
      <c r="IY17" s="106">
        <f t="shared" ref="IY17:JB17" si="29">IF(IY7="-",NA(),IY7)</f>
        <v>11.1</v>
      </c>
      <c r="IZ17" s="106">
        <f t="shared" si="29"/>
        <v>16.8</v>
      </c>
      <c r="JA17" s="106">
        <f t="shared" si="29"/>
        <v>13.1</v>
      </c>
      <c r="JB17" s="106">
        <f t="shared" si="29"/>
        <v>13.2</v>
      </c>
      <c r="JC17" s="100"/>
      <c r="JD17" s="100"/>
      <c r="JE17" s="100"/>
      <c r="JF17" s="100"/>
      <c r="JG17" s="105" t="s">
        <v>164</v>
      </c>
      <c r="JH17" s="106">
        <f>IF(JH7="-",NA(),JH7)</f>
        <v>61.8</v>
      </c>
      <c r="JI17" s="106">
        <f t="shared" ref="JI17:JL17" si="30">IF(JI7="-",NA(),JI7)</f>
        <v>16.8</v>
      </c>
      <c r="JJ17" s="106">
        <f t="shared" si="30"/>
        <v>28.6</v>
      </c>
      <c r="JK17" s="106">
        <f t="shared" si="30"/>
        <v>17.899999999999999</v>
      </c>
      <c r="JL17" s="106">
        <f t="shared" si="30"/>
        <v>31.7</v>
      </c>
      <c r="JM17" s="100"/>
      <c r="JN17" s="100"/>
      <c r="JO17" s="100"/>
      <c r="JP17" s="100"/>
      <c r="JQ17" s="105" t="s">
        <v>164</v>
      </c>
      <c r="JR17" s="106">
        <f>IF(JR7="-",NA(),JR7)</f>
        <v>0</v>
      </c>
      <c r="JS17" s="106">
        <f t="shared" ref="JS17:JV17" si="31">IF(JS7="-",NA(),JS7)</f>
        <v>0</v>
      </c>
      <c r="JT17" s="106">
        <f t="shared" si="31"/>
        <v>0</v>
      </c>
      <c r="JU17" s="106">
        <f t="shared" si="31"/>
        <v>0</v>
      </c>
      <c r="JV17" s="106">
        <f t="shared" si="31"/>
        <v>0</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f>IF(KL7="-",NA(),KL7)</f>
        <v>11.7</v>
      </c>
      <c r="KM17" s="106">
        <f t="shared" ref="KM17:KP17" si="33">IF(KM7="-",NA(),KM7)</f>
        <v>0</v>
      </c>
      <c r="KN17" s="106">
        <f t="shared" si="33"/>
        <v>0</v>
      </c>
      <c r="KO17" s="106">
        <f t="shared" si="33"/>
        <v>0</v>
      </c>
      <c r="KP17" s="106">
        <f t="shared" si="33"/>
        <v>0</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0" t="s">
        <v>166</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167</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167</v>
      </c>
      <c r="DA18" s="106">
        <f>IF(DF7="-",NA(),DF7)</f>
        <v>36.4</v>
      </c>
      <c r="DB18" s="106">
        <f t="shared" ref="DB18:DE18" si="44">IF(DG7="-",NA(),DG7)</f>
        <v>31.6</v>
      </c>
      <c r="DC18" s="106">
        <f t="shared" si="44"/>
        <v>31.6</v>
      </c>
      <c r="DD18" s="106">
        <f t="shared" si="44"/>
        <v>30.1</v>
      </c>
      <c r="DE18" s="106">
        <f t="shared" si="44"/>
        <v>30.3</v>
      </c>
      <c r="DF18" s="100"/>
      <c r="DG18" s="100"/>
      <c r="DH18" s="100"/>
      <c r="DI18" s="100"/>
      <c r="DJ18" s="105" t="s">
        <v>168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167</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167</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167</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0" t="s">
        <v>169</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0" t="s">
        <v>170</v>
      </c>
      <c r="C20" s="190"/>
      <c r="D20" s="100"/>
    </row>
    <row r="21" spans="1:374" x14ac:dyDescent="0.15">
      <c r="A21" s="97">
        <f t="shared" si="7"/>
        <v>7</v>
      </c>
      <c r="B21" s="190" t="s">
        <v>171</v>
      </c>
      <c r="C21" s="190"/>
      <c r="D21" s="100"/>
    </row>
    <row r="22" spans="1:374" x14ac:dyDescent="0.15">
      <c r="A22" s="97">
        <f t="shared" si="7"/>
        <v>8</v>
      </c>
      <c r="B22" s="190" t="s">
        <v>172</v>
      </c>
      <c r="C22" s="190"/>
      <c r="D22" s="100"/>
      <c r="E22" s="191" t="s">
        <v>173</v>
      </c>
      <c r="F22" s="192"/>
      <c r="G22" s="192"/>
      <c r="H22" s="192"/>
      <c r="I22" s="193"/>
    </row>
    <row r="23" spans="1:374" x14ac:dyDescent="0.15">
      <c r="A23" s="97">
        <f t="shared" si="7"/>
        <v>9</v>
      </c>
      <c r="B23" s="190" t="s">
        <v>174</v>
      </c>
      <c r="C23" s="190"/>
      <c r="D23" s="100"/>
      <c r="E23" s="194"/>
      <c r="F23" s="195"/>
      <c r="G23" s="195"/>
      <c r="H23" s="195"/>
      <c r="I23" s="196"/>
    </row>
    <row r="24" spans="1:374" x14ac:dyDescent="0.15">
      <c r="A24" s="97">
        <f t="shared" si="7"/>
        <v>10</v>
      </c>
      <c r="B24" s="190" t="s">
        <v>175</v>
      </c>
      <c r="C24" s="190"/>
      <c r="D24" s="100"/>
      <c r="E24" s="194"/>
      <c r="F24" s="195"/>
      <c r="G24" s="195"/>
      <c r="H24" s="195"/>
      <c r="I24" s="196"/>
    </row>
    <row r="25" spans="1:374" x14ac:dyDescent="0.15">
      <c r="A25" s="97">
        <f t="shared" si="7"/>
        <v>11</v>
      </c>
      <c r="B25" s="190" t="s">
        <v>176</v>
      </c>
      <c r="C25" s="190"/>
      <c r="D25" s="100"/>
      <c r="E25" s="194"/>
      <c r="F25" s="195"/>
      <c r="G25" s="195"/>
      <c r="H25" s="195"/>
      <c r="I25" s="196"/>
    </row>
    <row r="26" spans="1:374" x14ac:dyDescent="0.15">
      <c r="A26" s="97">
        <f t="shared" si="7"/>
        <v>12</v>
      </c>
      <c r="B26" s="190" t="s">
        <v>177</v>
      </c>
      <c r="C26" s="190"/>
      <c r="D26" s="100"/>
      <c r="E26" s="194"/>
      <c r="F26" s="195"/>
      <c r="G26" s="195"/>
      <c r="H26" s="195"/>
      <c r="I26" s="196"/>
    </row>
    <row r="27" spans="1:374" x14ac:dyDescent="0.15">
      <c r="A27" s="97">
        <f t="shared" si="7"/>
        <v>13</v>
      </c>
      <c r="B27" s="190" t="s">
        <v>178</v>
      </c>
      <c r="C27" s="190"/>
      <c r="D27" s="100"/>
      <c r="E27" s="194"/>
      <c r="F27" s="195"/>
      <c r="G27" s="195"/>
      <c r="H27" s="195"/>
      <c r="I27" s="196"/>
    </row>
    <row r="28" spans="1:374" x14ac:dyDescent="0.15">
      <c r="A28" s="97">
        <f t="shared" si="7"/>
        <v>14</v>
      </c>
      <c r="B28" s="190" t="s">
        <v>179</v>
      </c>
      <c r="C28" s="190"/>
      <c r="D28" s="100"/>
      <c r="E28" s="194"/>
      <c r="F28" s="195"/>
      <c r="G28" s="195"/>
      <c r="H28" s="195"/>
      <c r="I28" s="196"/>
    </row>
    <row r="29" spans="1:374" x14ac:dyDescent="0.15">
      <c r="A29" s="97">
        <f t="shared" si="7"/>
        <v>15</v>
      </c>
      <c r="B29" s="190" t="s">
        <v>180</v>
      </c>
      <c r="C29" s="190"/>
      <c r="D29" s="100"/>
      <c r="E29" s="194"/>
      <c r="F29" s="195"/>
      <c r="G29" s="195"/>
      <c r="H29" s="195"/>
      <c r="I29" s="196"/>
    </row>
    <row r="30" spans="1:374" x14ac:dyDescent="0.15">
      <c r="A30" s="97">
        <f t="shared" si="7"/>
        <v>16</v>
      </c>
      <c r="B30" s="190" t="s">
        <v>181</v>
      </c>
      <c r="C30" s="190"/>
      <c r="D30" s="100"/>
      <c r="E30" s="194"/>
      <c r="F30" s="195"/>
      <c r="G30" s="195"/>
      <c r="H30" s="195"/>
      <c r="I30" s="196"/>
    </row>
    <row r="31" spans="1:374" x14ac:dyDescent="0.15">
      <c r="A31" s="97">
        <f t="shared" si="7"/>
        <v>17</v>
      </c>
      <c r="B31" s="190" t="s">
        <v>182</v>
      </c>
      <c r="C31" s="190"/>
      <c r="D31" s="100"/>
      <c r="E31" s="194"/>
      <c r="F31" s="195"/>
      <c r="G31" s="195"/>
      <c r="H31" s="195"/>
      <c r="I31" s="196"/>
    </row>
    <row r="32" spans="1:374" x14ac:dyDescent="0.15">
      <c r="A32" s="97">
        <f t="shared" si="7"/>
        <v>18</v>
      </c>
      <c r="B32" s="190" t="s">
        <v>183</v>
      </c>
      <c r="C32" s="190"/>
      <c r="D32" s="100"/>
      <c r="E32" s="194"/>
      <c r="F32" s="195"/>
      <c r="G32" s="195"/>
      <c r="H32" s="195"/>
      <c r="I32" s="196"/>
    </row>
    <row r="33" spans="1:16" x14ac:dyDescent="0.15">
      <c r="A33" s="97">
        <f t="shared" si="7"/>
        <v>19</v>
      </c>
      <c r="B33" s="190" t="s">
        <v>184</v>
      </c>
      <c r="C33" s="190"/>
      <c r="D33" s="100"/>
      <c r="E33" s="194"/>
      <c r="F33" s="195"/>
      <c r="G33" s="195"/>
      <c r="H33" s="195"/>
      <c r="I33" s="196"/>
    </row>
    <row r="34" spans="1:16" x14ac:dyDescent="0.15">
      <c r="A34" s="97">
        <f t="shared" si="7"/>
        <v>20</v>
      </c>
      <c r="B34" s="190" t="s">
        <v>185</v>
      </c>
      <c r="C34" s="190"/>
      <c r="D34" s="100"/>
      <c r="E34" s="194"/>
      <c r="F34" s="195"/>
      <c r="G34" s="195"/>
      <c r="H34" s="195"/>
      <c r="I34" s="196"/>
    </row>
    <row r="35" spans="1:16" ht="25.5" customHeight="1" x14ac:dyDescent="0.15">
      <c r="E35" s="197"/>
      <c r="F35" s="198"/>
      <c r="G35" s="198"/>
      <c r="H35" s="198"/>
      <c r="I35" s="199"/>
    </row>
    <row r="36" spans="1:16" x14ac:dyDescent="0.15">
      <c r="A36" t="s">
        <v>186</v>
      </c>
      <c r="B36" t="s">
        <v>187</v>
      </c>
    </row>
    <row r="37" spans="1:16" x14ac:dyDescent="0.15">
      <c r="A37" t="s">
        <v>188</v>
      </c>
      <c r="B37" t="s">
        <v>189</v>
      </c>
      <c r="L37" s="191" t="s">
        <v>173</v>
      </c>
      <c r="M37" s="192"/>
      <c r="N37" s="192"/>
      <c r="O37" s="192"/>
      <c r="P37" s="193"/>
    </row>
    <row r="38" spans="1:16" x14ac:dyDescent="0.15">
      <c r="A38" t="s">
        <v>190</v>
      </c>
      <c r="B38" t="s">
        <v>191</v>
      </c>
      <c r="L38" s="194"/>
      <c r="M38" s="195"/>
      <c r="N38" s="195"/>
      <c r="O38" s="195"/>
      <c r="P38" s="196"/>
    </row>
    <row r="39" spans="1:16" x14ac:dyDescent="0.15">
      <c r="A39" t="s">
        <v>192</v>
      </c>
      <c r="B39" t="s">
        <v>193</v>
      </c>
      <c r="L39" s="194"/>
      <c r="M39" s="195"/>
      <c r="N39" s="195"/>
      <c r="O39" s="195"/>
      <c r="P39" s="196"/>
    </row>
    <row r="40" spans="1:16" x14ac:dyDescent="0.15">
      <c r="A40" t="s">
        <v>194</v>
      </c>
      <c r="B40" t="s">
        <v>195</v>
      </c>
      <c r="L40" s="194"/>
      <c r="M40" s="195"/>
      <c r="N40" s="195"/>
      <c r="O40" s="195"/>
      <c r="P40" s="196"/>
    </row>
    <row r="41" spans="1:16" x14ac:dyDescent="0.15">
      <c r="A41" t="s">
        <v>196</v>
      </c>
      <c r="B41" t="s">
        <v>197</v>
      </c>
      <c r="L41" s="194"/>
      <c r="M41" s="195"/>
      <c r="N41" s="195"/>
      <c r="O41" s="195"/>
      <c r="P41" s="196"/>
    </row>
    <row r="42" spans="1:16" x14ac:dyDescent="0.15">
      <c r="A42" t="s">
        <v>198</v>
      </c>
      <c r="B42" t="s">
        <v>199</v>
      </c>
      <c r="L42" s="194"/>
      <c r="M42" s="195"/>
      <c r="N42" s="195"/>
      <c r="O42" s="195"/>
      <c r="P42" s="196"/>
    </row>
    <row r="43" spans="1:16" x14ac:dyDescent="0.15">
      <c r="A43" t="s">
        <v>200</v>
      </c>
      <c r="B43" t="s">
        <v>201</v>
      </c>
      <c r="L43" s="194"/>
      <c r="M43" s="195"/>
      <c r="N43" s="195"/>
      <c r="O43" s="195"/>
      <c r="P43" s="196"/>
    </row>
    <row r="44" spans="1:16" x14ac:dyDescent="0.15">
      <c r="A44" t="s">
        <v>202</v>
      </c>
      <c r="B44" t="s">
        <v>203</v>
      </c>
      <c r="L44" s="194"/>
      <c r="M44" s="195"/>
      <c r="N44" s="195"/>
      <c r="O44" s="195"/>
      <c r="P44" s="196"/>
    </row>
    <row r="45" spans="1:16" x14ac:dyDescent="0.15">
      <c r="A45" t="s">
        <v>204</v>
      </c>
      <c r="B45" t="s">
        <v>205</v>
      </c>
      <c r="L45" s="194"/>
      <c r="M45" s="195"/>
      <c r="N45" s="195"/>
      <c r="O45" s="195"/>
      <c r="P45" s="196"/>
    </row>
    <row r="46" spans="1:16" x14ac:dyDescent="0.15">
      <c r="A46" t="s">
        <v>206</v>
      </c>
      <c r="B46" t="s">
        <v>207</v>
      </c>
      <c r="L46" s="194"/>
      <c r="M46" s="195"/>
      <c r="N46" s="195"/>
      <c r="O46" s="195"/>
      <c r="P46" s="196"/>
    </row>
    <row r="47" spans="1:16" x14ac:dyDescent="0.15">
      <c r="A47" t="s">
        <v>208</v>
      </c>
      <c r="B47" t="s">
        <v>209</v>
      </c>
      <c r="L47" s="194"/>
      <c r="M47" s="195"/>
      <c r="N47" s="195"/>
      <c r="O47" s="195"/>
      <c r="P47" s="196"/>
    </row>
    <row r="48" spans="1:16" x14ac:dyDescent="0.15">
      <c r="A48" t="s">
        <v>210</v>
      </c>
      <c r="B48" t="s">
        <v>211</v>
      </c>
      <c r="L48" s="194"/>
      <c r="M48" s="195"/>
      <c r="N48" s="195"/>
      <c r="O48" s="195"/>
      <c r="P48" s="196"/>
    </row>
    <row r="49" spans="1:16" x14ac:dyDescent="0.15">
      <c r="A49" t="s">
        <v>212</v>
      </c>
      <c r="B49" t="s">
        <v>213</v>
      </c>
      <c r="L49" s="194"/>
      <c r="M49" s="195"/>
      <c r="N49" s="195"/>
      <c r="O49" s="195"/>
      <c r="P49" s="196"/>
    </row>
    <row r="50" spans="1:16" ht="26.25" customHeight="1" x14ac:dyDescent="0.15">
      <c r="A50" t="s">
        <v>214</v>
      </c>
      <c r="B50" t="s">
        <v>215</v>
      </c>
      <c r="L50" s="197"/>
      <c r="M50" s="198"/>
      <c r="N50" s="198"/>
      <c r="O50" s="198"/>
      <c r="P50" s="199"/>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2022-01-25T03:07:39Z</cp:lastPrinted>
  <dcterms:created xsi:type="dcterms:W3CDTF">2021-12-03T06:38:45Z</dcterms:created>
  <dcterms:modified xsi:type="dcterms:W3CDTF">2022-01-25T03:08:40Z</dcterms:modified>
  <cp:category/>
</cp:coreProperties>
</file>